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Previous file\Drive F\AI Dir Office\Report 2025-26\"/>
    </mc:Choice>
  </mc:AlternateContent>
  <xr:revisionPtr revIDLastSave="0" documentId="13_ncr:1_{FF8A6385-FEF5-4F0E-A4B0-167EA5CEDF98}" xr6:coauthVersionLast="47" xr6:coauthVersionMax="47" xr10:uidLastSave="{00000000-0000-0000-0000-000000000000}"/>
  <bookViews>
    <workbookView xWindow="-120" yWindow="-120" windowWidth="29040" windowHeight="17520" tabRatio="874" activeTab="3" xr2:uid="{00000000-000D-0000-FFFF-FFFF00000000}"/>
  </bookViews>
  <sheets>
    <sheet name="July25" sheetId="1" r:id="rId1"/>
    <sheet name="Summary Jul25" sheetId="2" r:id="rId2"/>
    <sheet name="Aug25" sheetId="3" r:id="rId3"/>
    <sheet name="Summary Aug25" sheetId="4" r:id="rId4"/>
    <sheet name="Sep25" sheetId="5" r:id="rId5"/>
    <sheet name="Summary Sep25" sheetId="6" r:id="rId6"/>
    <sheet name="Q1" sheetId="7" r:id="rId7"/>
    <sheet name="Oct25" sheetId="8" r:id="rId8"/>
    <sheet name="Summary Oct25" sheetId="9" r:id="rId9"/>
    <sheet name="Nov25" sheetId="10" r:id="rId10"/>
    <sheet name="Summary Nov25" sheetId="11" r:id="rId11"/>
    <sheet name="Dec25" sheetId="12" r:id="rId12"/>
    <sheet name="Summary Dec25" sheetId="13" r:id="rId13"/>
    <sheet name="Q2" sheetId="14" r:id="rId14"/>
    <sheet name="Jan26" sheetId="16" r:id="rId15"/>
    <sheet name="Summary Jan26" sheetId="17" r:id="rId16"/>
    <sheet name="Feb26" sheetId="18" r:id="rId17"/>
    <sheet name="Summary Feb26" sheetId="20" r:id="rId18"/>
    <sheet name="Mar26" sheetId="19" r:id="rId19"/>
    <sheet name="Summary Mar26" sheetId="23" r:id="rId20"/>
    <sheet name="Q3" sheetId="24" r:id="rId21"/>
    <sheet name="April26" sheetId="22" r:id="rId22"/>
    <sheet name="Summary April26" sheetId="26" r:id="rId23"/>
    <sheet name="May26" sheetId="25" r:id="rId24"/>
    <sheet name="Summary May26" sheetId="28" r:id="rId25"/>
    <sheet name="June26" sheetId="27" r:id="rId26"/>
    <sheet name="Summary June26" sheetId="29" r:id="rId27"/>
  </sheets>
  <definedNames>
    <definedName name="_xlnm.Print_Titles" localSheetId="21">April26!$A:$B,April26!$1:$3</definedName>
    <definedName name="_xlnm.Print_Titles" localSheetId="2">'Aug25'!$A:$B,'Aug25'!$1:$3</definedName>
    <definedName name="_xlnm.Print_Titles" localSheetId="11">'Dec25'!$A:$B,'Dec25'!$1:$3</definedName>
    <definedName name="_xlnm.Print_Titles" localSheetId="16">'Feb26'!$A:$B,'Feb26'!$1:$3</definedName>
    <definedName name="_xlnm.Print_Titles" localSheetId="14">'Jan26'!$A:$B,'Jan26'!$1:$3</definedName>
    <definedName name="_xlnm.Print_Titles" localSheetId="0">July25!$A:$B,July25!$1:$3</definedName>
    <definedName name="_xlnm.Print_Titles" localSheetId="25">June26!$A:$B,June26!$1:$3</definedName>
    <definedName name="_xlnm.Print_Titles" localSheetId="18">'Mar26'!$A:$B,'Mar26'!$1:$3</definedName>
    <definedName name="_xlnm.Print_Titles" localSheetId="23">'May26'!$A:$B,'May26'!$1:$3</definedName>
    <definedName name="_xlnm.Print_Titles" localSheetId="9">'Nov25'!$A:$B,'Nov25'!$1:$3</definedName>
    <definedName name="_xlnm.Print_Titles" localSheetId="7">'Oct25'!$A:$B,'Oct25'!$1:$3</definedName>
    <definedName name="_xlnm.Print_Titles" localSheetId="6">'Q1'!$A:$B,'Q1'!$2:$4</definedName>
    <definedName name="_xlnm.Print_Titles" localSheetId="13">'Q2'!$A:$B,'Q2'!$2:$4</definedName>
    <definedName name="_xlnm.Print_Titles" localSheetId="20">'Q3'!$A:$B,'Q3'!$2:$4</definedName>
    <definedName name="_xlnm.Print_Titles" localSheetId="4">'Sep25'!$A:$B,'Sep25'!$1:$3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3" l="1"/>
  <c r="D86" i="3"/>
  <c r="D84" i="3"/>
  <c r="D83" i="3"/>
  <c r="D82" i="3"/>
  <c r="D81" i="3"/>
  <c r="D79" i="3"/>
  <c r="D78" i="3"/>
  <c r="D77" i="3"/>
  <c r="D75" i="3"/>
  <c r="D74" i="3"/>
  <c r="D73" i="3"/>
  <c r="D72" i="3"/>
  <c r="D70" i="3"/>
  <c r="D69" i="3"/>
  <c r="D68" i="3"/>
  <c r="D66" i="3"/>
  <c r="D65" i="3"/>
  <c r="D64" i="3"/>
  <c r="D62" i="3"/>
  <c r="D61" i="3"/>
  <c r="D60" i="3"/>
  <c r="D59" i="3"/>
  <c r="D58" i="3"/>
  <c r="D56" i="3"/>
  <c r="D55" i="3"/>
  <c r="D53" i="3"/>
  <c r="D52" i="3"/>
  <c r="D50" i="3"/>
  <c r="D49" i="3"/>
  <c r="D48" i="3"/>
  <c r="D46" i="3"/>
  <c r="D44" i="3"/>
  <c r="D43" i="3"/>
  <c r="D42" i="3"/>
  <c r="D41" i="3"/>
  <c r="D40" i="3"/>
  <c r="D39" i="3"/>
  <c r="D36" i="3"/>
  <c r="D35" i="3"/>
  <c r="D34" i="3"/>
  <c r="D32" i="3"/>
  <c r="D31" i="3"/>
  <c r="D30" i="3"/>
  <c r="D28" i="3"/>
  <c r="D27" i="3"/>
  <c r="D25" i="3"/>
  <c r="D24" i="3"/>
  <c r="D22" i="3"/>
  <c r="D21" i="3"/>
  <c r="D20" i="3"/>
  <c r="D11" i="3"/>
  <c r="D10" i="3"/>
  <c r="D5" i="3"/>
  <c r="D6" i="3"/>
  <c r="D7" i="3"/>
  <c r="D8" i="3"/>
  <c r="D4" i="3"/>
  <c r="C87" i="3"/>
  <c r="C86" i="3"/>
  <c r="C84" i="3"/>
  <c r="C83" i="3"/>
  <c r="C82" i="3"/>
  <c r="C81" i="3"/>
  <c r="C79" i="3"/>
  <c r="C78" i="3"/>
  <c r="C77" i="3"/>
  <c r="C75" i="3"/>
  <c r="C74" i="3"/>
  <c r="C73" i="3"/>
  <c r="C72" i="3"/>
  <c r="C70" i="3"/>
  <c r="C69" i="3"/>
  <c r="C68" i="3"/>
  <c r="C66" i="3"/>
  <c r="C65" i="3"/>
  <c r="C64" i="3"/>
  <c r="C62" i="3"/>
  <c r="C61" i="3"/>
  <c r="C60" i="3"/>
  <c r="C59" i="3"/>
  <c r="C58" i="3"/>
  <c r="C56" i="3"/>
  <c r="C55" i="3"/>
  <c r="C53" i="3"/>
  <c r="C52" i="3"/>
  <c r="C50" i="3"/>
  <c r="C49" i="3"/>
  <c r="C48" i="3"/>
  <c r="C46" i="3"/>
  <c r="C44" i="3"/>
  <c r="C43" i="3"/>
  <c r="C42" i="3"/>
  <c r="C41" i="3"/>
  <c r="C40" i="3"/>
  <c r="C39" i="3"/>
  <c r="C38" i="3"/>
  <c r="C36" i="3"/>
  <c r="C35" i="3"/>
  <c r="C34" i="3"/>
  <c r="C32" i="3"/>
  <c r="C31" i="3"/>
  <c r="C30" i="3"/>
  <c r="C28" i="3"/>
  <c r="C27" i="3"/>
  <c r="C25" i="3"/>
  <c r="C24" i="3"/>
  <c r="C22" i="3"/>
  <c r="C21" i="3"/>
  <c r="C20" i="3"/>
  <c r="C14" i="3"/>
  <c r="C15" i="3"/>
  <c r="C16" i="3"/>
  <c r="C17" i="3"/>
  <c r="C18" i="3"/>
  <c r="C13" i="3"/>
  <c r="C11" i="3"/>
  <c r="C10" i="3"/>
  <c r="C5" i="3"/>
  <c r="C6" i="3"/>
  <c r="C7" i="3"/>
  <c r="C8" i="3"/>
  <c r="C4" i="3"/>
  <c r="L90" i="1"/>
  <c r="K90" i="1"/>
  <c r="I33" i="2"/>
  <c r="I14" i="2" l="1"/>
  <c r="I13" i="2"/>
  <c r="AX87" i="1"/>
  <c r="AX86" i="1"/>
  <c r="AV5" i="1"/>
  <c r="AW5" i="1"/>
  <c r="AX5" i="1"/>
  <c r="AY5" i="1"/>
  <c r="AV6" i="1"/>
  <c r="AW6" i="1"/>
  <c r="AX6" i="1"/>
  <c r="AY6" i="1"/>
  <c r="AV7" i="1"/>
  <c r="AW7" i="1"/>
  <c r="AX7" i="1"/>
  <c r="AY7" i="1"/>
  <c r="AV8" i="1"/>
  <c r="AW8" i="1"/>
  <c r="AX8" i="1"/>
  <c r="AY8" i="1"/>
  <c r="AW4" i="1"/>
  <c r="AX4" i="1"/>
  <c r="AY4" i="1"/>
  <c r="AV4" i="1"/>
  <c r="H23" i="29" l="1"/>
  <c r="G23" i="29"/>
  <c r="H19" i="29"/>
  <c r="G19" i="29"/>
  <c r="BL88" i="27"/>
  <c r="BK88" i="27"/>
  <c r="BJ88" i="27"/>
  <c r="BI88" i="27"/>
  <c r="BH88" i="27"/>
  <c r="BG88" i="27"/>
  <c r="BF88" i="27"/>
  <c r="BE88" i="27"/>
  <c r="BD88" i="27"/>
  <c r="BC88" i="27"/>
  <c r="AR88" i="27"/>
  <c r="AQ88" i="27"/>
  <c r="AP88" i="27"/>
  <c r="AO88" i="27"/>
  <c r="AN88" i="27"/>
  <c r="AM88" i="27"/>
  <c r="AL88" i="27"/>
  <c r="AK88" i="27"/>
  <c r="AJ88" i="27"/>
  <c r="AI88" i="27"/>
  <c r="AH88" i="27"/>
  <c r="AG88" i="27"/>
  <c r="AF88" i="27"/>
  <c r="AE88" i="27"/>
  <c r="AD88" i="27"/>
  <c r="AC88" i="27"/>
  <c r="AB88" i="27"/>
  <c r="AA88" i="27"/>
  <c r="Z88" i="27"/>
  <c r="X88" i="27"/>
  <c r="W88" i="27"/>
  <c r="V88" i="27"/>
  <c r="U88" i="27"/>
  <c r="T88" i="27"/>
  <c r="S88" i="27"/>
  <c r="P88" i="27"/>
  <c r="O88" i="27"/>
  <c r="N88" i="27"/>
  <c r="J88" i="27"/>
  <c r="I88" i="27"/>
  <c r="G88" i="27"/>
  <c r="H88" i="27" s="1"/>
  <c r="F88" i="27"/>
  <c r="E88" i="27"/>
  <c r="D88" i="27"/>
  <c r="C88" i="27"/>
  <c r="BM87" i="27"/>
  <c r="AT87" i="27"/>
  <c r="AU87" i="27" s="1"/>
  <c r="AS87" i="27"/>
  <c r="Y87" i="27"/>
  <c r="H87" i="27"/>
  <c r="BM86" i="27"/>
  <c r="AT86" i="27"/>
  <c r="AS86" i="27"/>
  <c r="Y86" i="27"/>
  <c r="H86" i="27"/>
  <c r="BL85" i="27"/>
  <c r="BK85" i="27"/>
  <c r="BJ85" i="27"/>
  <c r="BI85" i="27"/>
  <c r="BH85" i="27"/>
  <c r="BG85" i="27"/>
  <c r="BD85" i="27"/>
  <c r="BC85" i="27"/>
  <c r="AR85" i="27"/>
  <c r="AQ85" i="27"/>
  <c r="AP85" i="27"/>
  <c r="AO85" i="27"/>
  <c r="AN85" i="27"/>
  <c r="AM85" i="27"/>
  <c r="AL85" i="27"/>
  <c r="AK85" i="27"/>
  <c r="AJ85" i="27"/>
  <c r="AI85" i="27"/>
  <c r="AH85" i="27"/>
  <c r="AG85" i="27"/>
  <c r="AF85" i="27"/>
  <c r="AE85" i="27"/>
  <c r="AD85" i="27"/>
  <c r="AC85" i="27"/>
  <c r="AB85" i="27"/>
  <c r="AA85" i="27"/>
  <c r="X85" i="27"/>
  <c r="W85" i="27"/>
  <c r="V85" i="27"/>
  <c r="U85" i="27"/>
  <c r="T85" i="27"/>
  <c r="S85" i="27"/>
  <c r="P85" i="27"/>
  <c r="O85" i="27"/>
  <c r="N85" i="27"/>
  <c r="J85" i="27"/>
  <c r="I85" i="27"/>
  <c r="G85" i="27"/>
  <c r="H85" i="27" s="1"/>
  <c r="F85" i="27"/>
  <c r="E85" i="27"/>
  <c r="D85" i="27"/>
  <c r="C85" i="27"/>
  <c r="BM84" i="27"/>
  <c r="AT84" i="27"/>
  <c r="AS84" i="27"/>
  <c r="Y84" i="27"/>
  <c r="H84" i="27"/>
  <c r="BM83" i="27"/>
  <c r="AU83" i="27"/>
  <c r="AT83" i="27"/>
  <c r="AS83" i="27"/>
  <c r="Y83" i="27"/>
  <c r="H83" i="27"/>
  <c r="BM82" i="27"/>
  <c r="AT82" i="27"/>
  <c r="AS82" i="27"/>
  <c r="AU82" i="27" s="1"/>
  <c r="Y82" i="27"/>
  <c r="H82" i="27"/>
  <c r="BM81" i="27"/>
  <c r="AT81" i="27"/>
  <c r="AS81" i="27"/>
  <c r="Y81" i="27"/>
  <c r="H81" i="27"/>
  <c r="BL80" i="27"/>
  <c r="BK80" i="27"/>
  <c r="BJ80" i="27"/>
  <c r="BI80" i="27"/>
  <c r="BH80" i="27"/>
  <c r="BG80" i="27"/>
  <c r="BF80" i="27"/>
  <c r="BE80" i="27"/>
  <c r="BD80" i="27"/>
  <c r="BC80" i="27"/>
  <c r="AR80" i="27"/>
  <c r="AQ80" i="27"/>
  <c r="AP80" i="27"/>
  <c r="AO80" i="27"/>
  <c r="AN80" i="27"/>
  <c r="AM80" i="27"/>
  <c r="AL80" i="27"/>
  <c r="AK80" i="27"/>
  <c r="AJ80" i="27"/>
  <c r="AI80" i="27"/>
  <c r="AH80" i="27"/>
  <c r="AG80" i="27"/>
  <c r="AF80" i="27"/>
  <c r="AE80" i="27"/>
  <c r="AD80" i="27"/>
  <c r="AC80" i="27"/>
  <c r="AB80" i="27"/>
  <c r="AA80" i="27"/>
  <c r="X80" i="27"/>
  <c r="W80" i="27"/>
  <c r="Y80" i="27" s="1"/>
  <c r="V80" i="27"/>
  <c r="U80" i="27"/>
  <c r="T80" i="27"/>
  <c r="S80" i="27"/>
  <c r="P80" i="27"/>
  <c r="O80" i="27"/>
  <c r="N80" i="27"/>
  <c r="I80" i="27"/>
  <c r="G80" i="27"/>
  <c r="H80" i="27" s="1"/>
  <c r="F80" i="27"/>
  <c r="E80" i="27"/>
  <c r="D80" i="27"/>
  <c r="C80" i="27"/>
  <c r="BM79" i="27"/>
  <c r="AT79" i="27"/>
  <c r="AS79" i="27"/>
  <c r="Y79" i="27"/>
  <c r="H79" i="27"/>
  <c r="BM78" i="27"/>
  <c r="AT78" i="27"/>
  <c r="AS78" i="27"/>
  <c r="AU78" i="27" s="1"/>
  <c r="Y78" i="27"/>
  <c r="H78" i="27"/>
  <c r="BM77" i="27"/>
  <c r="BM80" i="27" s="1"/>
  <c r="AU77" i="27"/>
  <c r="AT77" i="27"/>
  <c r="AS77" i="27"/>
  <c r="AS80" i="27" s="1"/>
  <c r="Y77" i="27"/>
  <c r="H77" i="27"/>
  <c r="BI76" i="27"/>
  <c r="BH76" i="27"/>
  <c r="BG76" i="27"/>
  <c r="BF76" i="27"/>
  <c r="BE76" i="27"/>
  <c r="BD76" i="27"/>
  <c r="BC76" i="27"/>
  <c r="AR76" i="27"/>
  <c r="AQ76" i="27"/>
  <c r="AP76" i="27"/>
  <c r="AO76" i="27"/>
  <c r="AN76" i="27"/>
  <c r="AM76" i="27"/>
  <c r="AL76" i="27"/>
  <c r="AK76" i="27"/>
  <c r="AJ76" i="27"/>
  <c r="AI76" i="27"/>
  <c r="AH76" i="27"/>
  <c r="AG76" i="27"/>
  <c r="AF76" i="27"/>
  <c r="AE76" i="27"/>
  <c r="AD76" i="27"/>
  <c r="AC76" i="27"/>
  <c r="AB76" i="27"/>
  <c r="AA76" i="27"/>
  <c r="X76" i="27"/>
  <c r="W76" i="27"/>
  <c r="V76" i="27"/>
  <c r="U76" i="27"/>
  <c r="T76" i="27"/>
  <c r="S76" i="27"/>
  <c r="P76" i="27"/>
  <c r="O76" i="27"/>
  <c r="I76" i="27"/>
  <c r="G76" i="27"/>
  <c r="F76" i="27"/>
  <c r="E76" i="27"/>
  <c r="D76" i="27"/>
  <c r="C76" i="27"/>
  <c r="BM75" i="27"/>
  <c r="AT75" i="27"/>
  <c r="AS75" i="27"/>
  <c r="Y75" i="27"/>
  <c r="H75" i="27"/>
  <c r="BM74" i="27"/>
  <c r="AT74" i="27"/>
  <c r="AS74" i="27"/>
  <c r="Z74" i="27"/>
  <c r="Y74" i="27"/>
  <c r="J74" i="27"/>
  <c r="H74" i="27"/>
  <c r="BM73" i="27"/>
  <c r="AT73" i="27"/>
  <c r="AS73" i="27"/>
  <c r="Z73" i="27"/>
  <c r="Y73" i="27"/>
  <c r="J73" i="27"/>
  <c r="H73" i="27"/>
  <c r="BJ72" i="27"/>
  <c r="BJ76" i="27" s="1"/>
  <c r="AT72" i="27"/>
  <c r="AS72" i="27"/>
  <c r="Z72" i="27"/>
  <c r="Y72" i="27"/>
  <c r="J72" i="27"/>
  <c r="H72" i="27"/>
  <c r="BL71" i="27"/>
  <c r="BK71" i="27"/>
  <c r="BJ71" i="27"/>
  <c r="BI71" i="27"/>
  <c r="BH71" i="27"/>
  <c r="BG71" i="27"/>
  <c r="BD71" i="27"/>
  <c r="BC71" i="27"/>
  <c r="AR71" i="27"/>
  <c r="AQ71" i="27"/>
  <c r="AP71" i="27"/>
  <c r="AO71" i="27"/>
  <c r="AN71" i="27"/>
  <c r="AM71" i="27"/>
  <c r="AL71" i="27"/>
  <c r="AK71" i="27"/>
  <c r="AJ71" i="27"/>
  <c r="AI71" i="27"/>
  <c r="AH71" i="27"/>
  <c r="AG71" i="27"/>
  <c r="AF71" i="27"/>
  <c r="AE71" i="27"/>
  <c r="AD71" i="27"/>
  <c r="AC71" i="27"/>
  <c r="AB71" i="27"/>
  <c r="AA71" i="27"/>
  <c r="X71" i="27"/>
  <c r="W71" i="27"/>
  <c r="V71" i="27"/>
  <c r="U71" i="27"/>
  <c r="T71" i="27"/>
  <c r="S71" i="27"/>
  <c r="P71" i="27"/>
  <c r="O71" i="27"/>
  <c r="N71" i="27"/>
  <c r="J71" i="27"/>
  <c r="I71" i="27"/>
  <c r="H71" i="27"/>
  <c r="G71" i="27"/>
  <c r="F71" i="27"/>
  <c r="E71" i="27"/>
  <c r="D71" i="27"/>
  <c r="C71" i="27"/>
  <c r="BM70" i="27"/>
  <c r="AT70" i="27"/>
  <c r="AS70" i="27"/>
  <c r="Y70" i="27"/>
  <c r="H70" i="27"/>
  <c r="BM69" i="27"/>
  <c r="AT69" i="27"/>
  <c r="AS69" i="27"/>
  <c r="Y69" i="27"/>
  <c r="H69" i="27"/>
  <c r="BM68" i="27"/>
  <c r="AT68" i="27"/>
  <c r="AS68" i="27"/>
  <c r="AU68" i="27" s="1"/>
  <c r="Y68" i="27"/>
  <c r="H68" i="27"/>
  <c r="BI67" i="27"/>
  <c r="BH67" i="27"/>
  <c r="BG67" i="27"/>
  <c r="BF67" i="27"/>
  <c r="BE67" i="27"/>
  <c r="BD67" i="27"/>
  <c r="BC67" i="27"/>
  <c r="AR67" i="27"/>
  <c r="AQ67" i="27"/>
  <c r="AP67" i="27"/>
  <c r="AO67" i="27"/>
  <c r="AN67" i="27"/>
  <c r="AM67" i="27"/>
  <c r="AL67" i="27"/>
  <c r="AK67" i="27"/>
  <c r="AJ67" i="27"/>
  <c r="AI67" i="27"/>
  <c r="AH67" i="27"/>
  <c r="AG67" i="27"/>
  <c r="AF67" i="27"/>
  <c r="AE67" i="27"/>
  <c r="AD67" i="27"/>
  <c r="AC67" i="27"/>
  <c r="AB67" i="27"/>
  <c r="AA67" i="27"/>
  <c r="X67" i="27"/>
  <c r="W67" i="27"/>
  <c r="V67" i="27"/>
  <c r="U67" i="27"/>
  <c r="T67" i="27"/>
  <c r="S67" i="27"/>
  <c r="P67" i="27"/>
  <c r="O67" i="27"/>
  <c r="I67" i="27"/>
  <c r="G67" i="27"/>
  <c r="F67" i="27"/>
  <c r="E67" i="27"/>
  <c r="D67" i="27"/>
  <c r="C67" i="27"/>
  <c r="BM66" i="27"/>
  <c r="AT66" i="27"/>
  <c r="AS66" i="27"/>
  <c r="Z66" i="27"/>
  <c r="Y66" i="27"/>
  <c r="J66" i="27"/>
  <c r="H66" i="27"/>
  <c r="BM65" i="27"/>
  <c r="AT65" i="27"/>
  <c r="AS65" i="27"/>
  <c r="Z65" i="27"/>
  <c r="Y65" i="27"/>
  <c r="J65" i="27"/>
  <c r="H65" i="27"/>
  <c r="BJ64" i="27"/>
  <c r="BJ67" i="27" s="1"/>
  <c r="AT64" i="27"/>
  <c r="AS64" i="27"/>
  <c r="Z64" i="27"/>
  <c r="Y64" i="27"/>
  <c r="J64" i="27"/>
  <c r="H64" i="27"/>
  <c r="BI63" i="27"/>
  <c r="BH63" i="27"/>
  <c r="BG63" i="27"/>
  <c r="BD63" i="27"/>
  <c r="BC63" i="27"/>
  <c r="AR63" i="27"/>
  <c r="AQ63" i="27"/>
  <c r="AP63" i="27"/>
  <c r="AO63" i="27"/>
  <c r="AN63" i="27"/>
  <c r="AM63" i="27"/>
  <c r="AL63" i="27"/>
  <c r="AK63" i="27"/>
  <c r="AJ63" i="27"/>
  <c r="AI63" i="27"/>
  <c r="AH63" i="27"/>
  <c r="AG63" i="27"/>
  <c r="AF63" i="27"/>
  <c r="AE63" i="27"/>
  <c r="AD63" i="27"/>
  <c r="AC63" i="27"/>
  <c r="AB63" i="27"/>
  <c r="AA63" i="27"/>
  <c r="X63" i="27"/>
  <c r="W63" i="27"/>
  <c r="V63" i="27"/>
  <c r="U63" i="27"/>
  <c r="T63" i="27"/>
  <c r="S63" i="27"/>
  <c r="P63" i="27"/>
  <c r="O63" i="27"/>
  <c r="I63" i="27"/>
  <c r="G63" i="27"/>
  <c r="F63" i="27"/>
  <c r="E63" i="27"/>
  <c r="D63" i="27"/>
  <c r="C63" i="27"/>
  <c r="AT62" i="27"/>
  <c r="AU62" i="27" s="1"/>
  <c r="AS62" i="27"/>
  <c r="Z62" i="27"/>
  <c r="Y62" i="27"/>
  <c r="J62" i="27"/>
  <c r="H62" i="27"/>
  <c r="AT61" i="27"/>
  <c r="AS61" i="27"/>
  <c r="Y61" i="27"/>
  <c r="H61" i="27"/>
  <c r="AT60" i="27"/>
  <c r="AS60" i="27"/>
  <c r="Z60" i="27"/>
  <c r="Y60" i="27"/>
  <c r="J60" i="27"/>
  <c r="H60" i="27"/>
  <c r="AT59" i="27"/>
  <c r="AS59" i="27"/>
  <c r="Z59" i="27"/>
  <c r="Y59" i="27"/>
  <c r="J59" i="27"/>
  <c r="H59" i="27"/>
  <c r="BJ58" i="27"/>
  <c r="BJ63" i="27" s="1"/>
  <c r="AT58" i="27"/>
  <c r="AS58" i="27"/>
  <c r="Z58" i="27"/>
  <c r="Y58" i="27"/>
  <c r="J58" i="27"/>
  <c r="H58" i="27"/>
  <c r="BM57" i="27"/>
  <c r="BL57" i="27"/>
  <c r="BK57" i="27"/>
  <c r="BJ57" i="27"/>
  <c r="BI57" i="27"/>
  <c r="BH57" i="27"/>
  <c r="BG57" i="27"/>
  <c r="BD57" i="27"/>
  <c r="BC57" i="27"/>
  <c r="AR57" i="27"/>
  <c r="AQ57" i="27"/>
  <c r="AP57" i="27"/>
  <c r="AO57" i="27"/>
  <c r="AN57" i="27"/>
  <c r="AM57" i="27"/>
  <c r="AL57" i="27"/>
  <c r="AK57" i="27"/>
  <c r="AJ57" i="27"/>
  <c r="AI57" i="27"/>
  <c r="AH57" i="27"/>
  <c r="AG57" i="27"/>
  <c r="AF57" i="27"/>
  <c r="AE57" i="27"/>
  <c r="AD57" i="27"/>
  <c r="AC57" i="27"/>
  <c r="AB57" i="27"/>
  <c r="AA57" i="27"/>
  <c r="Z57" i="27"/>
  <c r="X57" i="27"/>
  <c r="W57" i="27"/>
  <c r="Y57" i="27" s="1"/>
  <c r="V57" i="27"/>
  <c r="U57" i="27"/>
  <c r="T57" i="27"/>
  <c r="S57" i="27"/>
  <c r="P57" i="27"/>
  <c r="O57" i="27"/>
  <c r="N57" i="27"/>
  <c r="J57" i="27"/>
  <c r="I57" i="27"/>
  <c r="G57" i="27"/>
  <c r="F57" i="27"/>
  <c r="E57" i="27"/>
  <c r="H57" i="27" s="1"/>
  <c r="D57" i="27"/>
  <c r="C57" i="27"/>
  <c r="AT56" i="27"/>
  <c r="AS56" i="27"/>
  <c r="AU56" i="27" s="1"/>
  <c r="Y56" i="27"/>
  <c r="H56" i="27"/>
  <c r="AT55" i="27"/>
  <c r="AT57" i="27" s="1"/>
  <c r="AS55" i="27"/>
  <c r="Y55" i="27"/>
  <c r="H55" i="27"/>
  <c r="BI54" i="27"/>
  <c r="BH54" i="27"/>
  <c r="BG54" i="27"/>
  <c r="BF54" i="27"/>
  <c r="BE54" i="27"/>
  <c r="BD54" i="27"/>
  <c r="BC54" i="27"/>
  <c r="AR54" i="27"/>
  <c r="AQ54" i="27"/>
  <c r="AP54" i="27"/>
  <c r="AO54" i="27"/>
  <c r="AN54" i="27"/>
  <c r="AM54" i="27"/>
  <c r="AL54" i="27"/>
  <c r="AK54" i="27"/>
  <c r="AJ54" i="27"/>
  <c r="AI54" i="27"/>
  <c r="AH54" i="27"/>
  <c r="AG54" i="27"/>
  <c r="AF54" i="27"/>
  <c r="AE54" i="27"/>
  <c r="AD54" i="27"/>
  <c r="AC54" i="27"/>
  <c r="AB54" i="27"/>
  <c r="AA54" i="27"/>
  <c r="X54" i="27"/>
  <c r="W54" i="27"/>
  <c r="V54" i="27"/>
  <c r="U54" i="27"/>
  <c r="T54" i="27"/>
  <c r="S54" i="27"/>
  <c r="P54" i="27"/>
  <c r="O54" i="27"/>
  <c r="I54" i="27"/>
  <c r="G54" i="27"/>
  <c r="F54" i="27"/>
  <c r="E54" i="27"/>
  <c r="D54" i="27"/>
  <c r="C54" i="27"/>
  <c r="AT53" i="27"/>
  <c r="AS53" i="27"/>
  <c r="Z53" i="27"/>
  <c r="Y53" i="27"/>
  <c r="J53" i="27"/>
  <c r="H53" i="27"/>
  <c r="BJ52" i="27"/>
  <c r="BJ54" i="27" s="1"/>
  <c r="AT52" i="27"/>
  <c r="AS52" i="27"/>
  <c r="Z52" i="27"/>
  <c r="Y52" i="27"/>
  <c r="J52" i="27"/>
  <c r="H52" i="27"/>
  <c r="BI51" i="27"/>
  <c r="BH51" i="27"/>
  <c r="BG51" i="27"/>
  <c r="BD51" i="27"/>
  <c r="BC51" i="27"/>
  <c r="AR51" i="27"/>
  <c r="AQ51" i="27"/>
  <c r="AP51" i="27"/>
  <c r="AO51" i="27"/>
  <c r="AN51" i="27"/>
  <c r="AM51" i="27"/>
  <c r="AL51" i="27"/>
  <c r="AK51" i="27"/>
  <c r="AJ51" i="27"/>
  <c r="AI51" i="27"/>
  <c r="AH51" i="27"/>
  <c r="AG51" i="27"/>
  <c r="AF51" i="27"/>
  <c r="AE51" i="27"/>
  <c r="AD51" i="27"/>
  <c r="AC51" i="27"/>
  <c r="AB51" i="27"/>
  <c r="AA51" i="27"/>
  <c r="X51" i="27"/>
  <c r="W51" i="27"/>
  <c r="Y51" i="27" s="1"/>
  <c r="V51" i="27"/>
  <c r="Z51" i="27" s="1"/>
  <c r="U51" i="27"/>
  <c r="T51" i="27"/>
  <c r="S51" i="27"/>
  <c r="P51" i="27"/>
  <c r="O51" i="27"/>
  <c r="I51" i="27"/>
  <c r="J51" i="27" s="1"/>
  <c r="G51" i="27"/>
  <c r="H51" i="27" s="1"/>
  <c r="F51" i="27"/>
  <c r="E51" i="27"/>
  <c r="D51" i="27"/>
  <c r="C51" i="27"/>
  <c r="AT50" i="27"/>
  <c r="AS50" i="27"/>
  <c r="AU50" i="27" s="1"/>
  <c r="Z50" i="27"/>
  <c r="Y50" i="27"/>
  <c r="J50" i="27"/>
  <c r="H50" i="27"/>
  <c r="AT49" i="27"/>
  <c r="AS49" i="27"/>
  <c r="Z49" i="27"/>
  <c r="Y49" i="27"/>
  <c r="J49" i="27"/>
  <c r="H49" i="27"/>
  <c r="AT48" i="27"/>
  <c r="AS48" i="27"/>
  <c r="Z48" i="27"/>
  <c r="Y48" i="27"/>
  <c r="J48" i="27"/>
  <c r="H48" i="27"/>
  <c r="BJ47" i="27"/>
  <c r="AU47" i="27"/>
  <c r="AT47" i="27"/>
  <c r="AS47" i="27"/>
  <c r="BJ46" i="27"/>
  <c r="AU46" i="27"/>
  <c r="AT46" i="27"/>
  <c r="AT51" i="27" s="1"/>
  <c r="AS46" i="27"/>
  <c r="AS51" i="27" s="1"/>
  <c r="Z46" i="27"/>
  <c r="Y46" i="27"/>
  <c r="J46" i="27"/>
  <c r="H46" i="27"/>
  <c r="BM45" i="27"/>
  <c r="BL45" i="27"/>
  <c r="BK45" i="27"/>
  <c r="BJ45" i="27"/>
  <c r="BI45" i="27"/>
  <c r="BH45" i="27"/>
  <c r="BG45" i="27"/>
  <c r="BD45" i="27"/>
  <c r="BC45" i="27"/>
  <c r="AR45" i="27"/>
  <c r="AQ45" i="27"/>
  <c r="AP45" i="27"/>
  <c r="AO45" i="27"/>
  <c r="AN45" i="27"/>
  <c r="AM45" i="27"/>
  <c r="AL45" i="27"/>
  <c r="AK45" i="27"/>
  <c r="AJ45" i="27"/>
  <c r="AI45" i="27"/>
  <c r="AH45" i="27"/>
  <c r="AG45" i="27"/>
  <c r="AF45" i="27"/>
  <c r="AE45" i="27"/>
  <c r="AD45" i="27"/>
  <c r="AC45" i="27"/>
  <c r="AB45" i="27"/>
  <c r="AA45" i="27"/>
  <c r="Z45" i="27"/>
  <c r="X45" i="27"/>
  <c r="W45" i="27"/>
  <c r="V45" i="27"/>
  <c r="U45" i="27"/>
  <c r="T45" i="27"/>
  <c r="S45" i="27"/>
  <c r="P45" i="27"/>
  <c r="O45" i="27"/>
  <c r="N45" i="27"/>
  <c r="J45" i="27"/>
  <c r="I45" i="27"/>
  <c r="G45" i="27"/>
  <c r="H45" i="27" s="1"/>
  <c r="F45" i="27"/>
  <c r="E45" i="27"/>
  <c r="D45" i="27"/>
  <c r="C45" i="27"/>
  <c r="AT44" i="27"/>
  <c r="AS44" i="27"/>
  <c r="Y44" i="27"/>
  <c r="H44" i="27"/>
  <c r="AT43" i="27"/>
  <c r="AS43" i="27"/>
  <c r="AU43" i="27" s="1"/>
  <c r="Y43" i="27"/>
  <c r="H43" i="27"/>
  <c r="AT42" i="27"/>
  <c r="AU42" i="27" s="1"/>
  <c r="AS42" i="27"/>
  <c r="Y42" i="27"/>
  <c r="H42" i="27"/>
  <c r="AU41" i="27"/>
  <c r="AT41" i="27"/>
  <c r="AS41" i="27"/>
  <c r="AS45" i="27" s="1"/>
  <c r="Y41" i="27"/>
  <c r="H41" i="27"/>
  <c r="AT40" i="27"/>
  <c r="AS40" i="27"/>
  <c r="Y40" i="27"/>
  <c r="H40" i="27"/>
  <c r="AT39" i="27"/>
  <c r="AS39" i="27"/>
  <c r="Y39" i="27"/>
  <c r="H39" i="27"/>
  <c r="AT38" i="27"/>
  <c r="AS38" i="27"/>
  <c r="Y38" i="27"/>
  <c r="H38" i="27"/>
  <c r="BJ37" i="27"/>
  <c r="BI37" i="27"/>
  <c r="BH37" i="27"/>
  <c r="BG37" i="27"/>
  <c r="BF37" i="27"/>
  <c r="BE37" i="27"/>
  <c r="BD37" i="27"/>
  <c r="BC37" i="27"/>
  <c r="AR37" i="27"/>
  <c r="AQ37" i="27"/>
  <c r="AP37" i="27"/>
  <c r="AO37" i="27"/>
  <c r="AN37" i="27"/>
  <c r="AM37" i="27"/>
  <c r="AL37" i="27"/>
  <c r="AK37" i="27"/>
  <c r="AJ37" i="27"/>
  <c r="AI37" i="27"/>
  <c r="AH37" i="27"/>
  <c r="AG37" i="27"/>
  <c r="AF37" i="27"/>
  <c r="AE37" i="27"/>
  <c r="AD37" i="27"/>
  <c r="AC37" i="27"/>
  <c r="AB37" i="27"/>
  <c r="AA37" i="27"/>
  <c r="X37" i="27"/>
  <c r="W37" i="27"/>
  <c r="V37" i="27"/>
  <c r="U37" i="27"/>
  <c r="T37" i="27"/>
  <c r="S37" i="27"/>
  <c r="P37" i="27"/>
  <c r="O37" i="27"/>
  <c r="I37" i="27"/>
  <c r="J37" i="27" s="1"/>
  <c r="G37" i="27"/>
  <c r="H37" i="27" s="1"/>
  <c r="F37" i="27"/>
  <c r="E37" i="27"/>
  <c r="D37" i="27"/>
  <c r="C37" i="27"/>
  <c r="AT36" i="27"/>
  <c r="AS36" i="27"/>
  <c r="AS37" i="27" s="1"/>
  <c r="Y36" i="27"/>
  <c r="H36" i="27"/>
  <c r="AT35" i="27"/>
  <c r="AS35" i="27"/>
  <c r="Y35" i="27"/>
  <c r="H35" i="27"/>
  <c r="AU34" i="27"/>
  <c r="AT34" i="27"/>
  <c r="AS34" i="27"/>
  <c r="Y34" i="27"/>
  <c r="H34" i="27"/>
  <c r="BI33" i="27"/>
  <c r="BH33" i="27"/>
  <c r="BG33" i="27"/>
  <c r="BD33" i="27"/>
  <c r="BC33" i="27"/>
  <c r="AR33" i="27"/>
  <c r="AQ33" i="27"/>
  <c r="AP33" i="27"/>
  <c r="AO33" i="27"/>
  <c r="AN33" i="27"/>
  <c r="AM33" i="27"/>
  <c r="AL33" i="27"/>
  <c r="AK33" i="27"/>
  <c r="AJ33" i="27"/>
  <c r="AI33" i="27"/>
  <c r="AH33" i="27"/>
  <c r="AG33" i="27"/>
  <c r="AF33" i="27"/>
  <c r="AE33" i="27"/>
  <c r="AD33" i="27"/>
  <c r="AC33" i="27"/>
  <c r="AB33" i="27"/>
  <c r="AA33" i="27"/>
  <c r="X33" i="27"/>
  <c r="W33" i="27"/>
  <c r="V33" i="27"/>
  <c r="U33" i="27"/>
  <c r="T33" i="27"/>
  <c r="S33" i="27"/>
  <c r="P33" i="27"/>
  <c r="O33" i="27"/>
  <c r="I33" i="27"/>
  <c r="G33" i="27"/>
  <c r="F33" i="27"/>
  <c r="E33" i="27"/>
  <c r="D33" i="27"/>
  <c r="C33" i="27"/>
  <c r="AT32" i="27"/>
  <c r="AS32" i="27"/>
  <c r="Y32" i="27"/>
  <c r="H32" i="27"/>
  <c r="AT31" i="27"/>
  <c r="AS31" i="27"/>
  <c r="Y31" i="27"/>
  <c r="H31" i="27"/>
  <c r="BJ30" i="27"/>
  <c r="BJ33" i="27" s="1"/>
  <c r="AT30" i="27"/>
  <c r="AS30" i="27"/>
  <c r="Z30" i="27"/>
  <c r="Y30" i="27"/>
  <c r="J30" i="27"/>
  <c r="H30" i="27"/>
  <c r="BM29" i="27"/>
  <c r="BL29" i="27"/>
  <c r="BK29" i="27"/>
  <c r="BJ29" i="27"/>
  <c r="BI29" i="27"/>
  <c r="BH29" i="27"/>
  <c r="BG29" i="27"/>
  <c r="BF29" i="27"/>
  <c r="BE29" i="27"/>
  <c r="BD29" i="27"/>
  <c r="BC29" i="27"/>
  <c r="AR29" i="27"/>
  <c r="AQ29" i="27"/>
  <c r="AP29" i="27"/>
  <c r="AO29" i="27"/>
  <c r="AN29" i="27"/>
  <c r="AM29" i="27"/>
  <c r="AL29" i="27"/>
  <c r="AK29" i="27"/>
  <c r="AJ29" i="27"/>
  <c r="AI29" i="27"/>
  <c r="AH29" i="27"/>
  <c r="AG29" i="27"/>
  <c r="AF29" i="27"/>
  <c r="AE29" i="27"/>
  <c r="AD29" i="27"/>
  <c r="AC29" i="27"/>
  <c r="AB29" i="27"/>
  <c r="AA29" i="27"/>
  <c r="Z29" i="27"/>
  <c r="X29" i="27"/>
  <c r="W29" i="27"/>
  <c r="V29" i="27"/>
  <c r="U29" i="27"/>
  <c r="T29" i="27"/>
  <c r="S29" i="27"/>
  <c r="P29" i="27"/>
  <c r="O29" i="27"/>
  <c r="N29" i="27"/>
  <c r="G29" i="27"/>
  <c r="F29" i="27"/>
  <c r="E29" i="27"/>
  <c r="H29" i="27" s="1"/>
  <c r="D29" i="27"/>
  <c r="C29" i="27"/>
  <c r="AT28" i="27"/>
  <c r="AS28" i="27"/>
  <c r="AU28" i="27" s="1"/>
  <c r="Y28" i="27"/>
  <c r="H28" i="27"/>
  <c r="AU27" i="27"/>
  <c r="AT27" i="27"/>
  <c r="AT29" i="27" s="1"/>
  <c r="AS27" i="27"/>
  <c r="Y27" i="27"/>
  <c r="H27" i="27"/>
  <c r="BM26" i="27"/>
  <c r="BL26" i="27"/>
  <c r="BK26" i="27"/>
  <c r="BJ26" i="27"/>
  <c r="BI26" i="27"/>
  <c r="BH26" i="27"/>
  <c r="BG26" i="27"/>
  <c r="BF26" i="27"/>
  <c r="BE26" i="27"/>
  <c r="BD26" i="27"/>
  <c r="BC26" i="27"/>
  <c r="AT26" i="27"/>
  <c r="AS26" i="27"/>
  <c r="AR26" i="27"/>
  <c r="AQ26" i="27"/>
  <c r="AP26" i="27"/>
  <c r="AO26" i="27"/>
  <c r="AN26" i="27"/>
  <c r="AM26" i="27"/>
  <c r="AL26" i="27"/>
  <c r="AK26" i="27"/>
  <c r="AJ26" i="27"/>
  <c r="AI26" i="27"/>
  <c r="AH26" i="27"/>
  <c r="AG26" i="27"/>
  <c r="AF26" i="27"/>
  <c r="AE26" i="27"/>
  <c r="AD26" i="27"/>
  <c r="AC26" i="27"/>
  <c r="AB26" i="27"/>
  <c r="AA26" i="27"/>
  <c r="Z26" i="27"/>
  <c r="X26" i="27"/>
  <c r="W26" i="27"/>
  <c r="V26" i="27"/>
  <c r="U26" i="27"/>
  <c r="T26" i="27"/>
  <c r="S26" i="27"/>
  <c r="P26" i="27"/>
  <c r="O26" i="27"/>
  <c r="N26" i="27"/>
  <c r="J26" i="27"/>
  <c r="I26" i="27"/>
  <c r="H26" i="27"/>
  <c r="G26" i="27"/>
  <c r="F26" i="27"/>
  <c r="E26" i="27"/>
  <c r="D26" i="27"/>
  <c r="C26" i="27"/>
  <c r="AU25" i="27"/>
  <c r="AT25" i="27"/>
  <c r="AS25" i="27"/>
  <c r="Y25" i="27"/>
  <c r="H25" i="27"/>
  <c r="AU24" i="27"/>
  <c r="AU26" i="27" s="1"/>
  <c r="AT24" i="27"/>
  <c r="AS24" i="27"/>
  <c r="Y24" i="27"/>
  <c r="H24" i="27"/>
  <c r="BM23" i="27"/>
  <c r="BL23" i="27"/>
  <c r="BK23" i="27"/>
  <c r="BJ23" i="27"/>
  <c r="BI23" i="27"/>
  <c r="BH23" i="27"/>
  <c r="BG23" i="27"/>
  <c r="BF23" i="27"/>
  <c r="BE23" i="27"/>
  <c r="BD23" i="27"/>
  <c r="BC23" i="27"/>
  <c r="AR23" i="27"/>
  <c r="AQ23" i="27"/>
  <c r="AP23" i="27"/>
  <c r="AO23" i="27"/>
  <c r="AN23" i="27"/>
  <c r="AM23" i="27"/>
  <c r="AL23" i="27"/>
  <c r="AK23" i="27"/>
  <c r="AJ23" i="27"/>
  <c r="AI23" i="27"/>
  <c r="AH23" i="27"/>
  <c r="AG23" i="27"/>
  <c r="AF23" i="27"/>
  <c r="AE23" i="27"/>
  <c r="AD23" i="27"/>
  <c r="AC23" i="27"/>
  <c r="AB23" i="27"/>
  <c r="AA23" i="27"/>
  <c r="Z23" i="27"/>
  <c r="X23" i="27"/>
  <c r="W23" i="27"/>
  <c r="V23" i="27"/>
  <c r="U23" i="27"/>
  <c r="Y23" i="27" s="1"/>
  <c r="T23" i="27"/>
  <c r="S23" i="27"/>
  <c r="P23" i="27"/>
  <c r="O23" i="27"/>
  <c r="N23" i="27"/>
  <c r="J23" i="27"/>
  <c r="I23" i="27"/>
  <c r="G23" i="27"/>
  <c r="H23" i="27" s="1"/>
  <c r="F23" i="27"/>
  <c r="E23" i="27"/>
  <c r="D23" i="27"/>
  <c r="C23" i="27"/>
  <c r="AT22" i="27"/>
  <c r="AS22" i="27"/>
  <c r="Y22" i="27"/>
  <c r="H22" i="27"/>
  <c r="AT21" i="27"/>
  <c r="AS21" i="27"/>
  <c r="AU21" i="27" s="1"/>
  <c r="Y21" i="27"/>
  <c r="H21" i="27"/>
  <c r="AT20" i="27"/>
  <c r="AT23" i="27" s="1"/>
  <c r="AS20" i="27"/>
  <c r="AU20" i="27" s="1"/>
  <c r="Y20" i="27"/>
  <c r="H20" i="27"/>
  <c r="BM19" i="27"/>
  <c r="BL19" i="27"/>
  <c r="BK19" i="27"/>
  <c r="BJ19" i="27"/>
  <c r="BI19" i="27"/>
  <c r="BH19" i="27"/>
  <c r="BG19" i="27"/>
  <c r="BD19" i="27"/>
  <c r="BC19" i="27"/>
  <c r="AR19" i="27"/>
  <c r="AQ19" i="27"/>
  <c r="AP19" i="27"/>
  <c r="AO19" i="27"/>
  <c r="AN19" i="27"/>
  <c r="AM19" i="27"/>
  <c r="AL19" i="27"/>
  <c r="AK19" i="27"/>
  <c r="AJ19" i="27"/>
  <c r="AI19" i="27"/>
  <c r="AH19" i="27"/>
  <c r="AG19" i="27"/>
  <c r="AF19" i="27"/>
  <c r="AE19" i="27"/>
  <c r="AD19" i="27"/>
  <c r="AC19" i="27"/>
  <c r="AB19" i="27"/>
  <c r="AA19" i="27"/>
  <c r="Z19" i="27"/>
  <c r="X19" i="27"/>
  <c r="W19" i="27"/>
  <c r="V19" i="27"/>
  <c r="U19" i="27"/>
  <c r="T19" i="27"/>
  <c r="S19" i="27"/>
  <c r="P19" i="27"/>
  <c r="O19" i="27"/>
  <c r="N19" i="27"/>
  <c r="J19" i="27"/>
  <c r="I19" i="27"/>
  <c r="H19" i="27"/>
  <c r="G19" i="27"/>
  <c r="F19" i="27"/>
  <c r="E19" i="27"/>
  <c r="D19" i="27"/>
  <c r="C19" i="27"/>
  <c r="AT18" i="27"/>
  <c r="AS18" i="27"/>
  <c r="AU18" i="27" s="1"/>
  <c r="Y18" i="27"/>
  <c r="H18" i="27"/>
  <c r="AT17" i="27"/>
  <c r="AS17" i="27"/>
  <c r="Y17" i="27"/>
  <c r="H17" i="27"/>
  <c r="AU16" i="27"/>
  <c r="AT16" i="27"/>
  <c r="AS16" i="27"/>
  <c r="Y16" i="27"/>
  <c r="H16" i="27"/>
  <c r="AU15" i="27"/>
  <c r="AT15" i="27"/>
  <c r="AS15" i="27"/>
  <c r="Y15" i="27"/>
  <c r="H15" i="27"/>
  <c r="AT14" i="27"/>
  <c r="AS14" i="27"/>
  <c r="Y14" i="27"/>
  <c r="H14" i="27"/>
  <c r="AT13" i="27"/>
  <c r="AS13" i="27"/>
  <c r="AU13" i="27" s="1"/>
  <c r="Y13" i="27"/>
  <c r="H13" i="27"/>
  <c r="BI12" i="27"/>
  <c r="BH12" i="27"/>
  <c r="BG12" i="27"/>
  <c r="BF12" i="27"/>
  <c r="BE12" i="27"/>
  <c r="BD12" i="27"/>
  <c r="BC12" i="27"/>
  <c r="AR12" i="27"/>
  <c r="AQ12" i="27"/>
  <c r="AP12" i="27"/>
  <c r="AO12" i="27"/>
  <c r="AN12" i="27"/>
  <c r="AM12" i="27"/>
  <c r="AL12" i="27"/>
  <c r="AK12" i="27"/>
  <c r="AJ12" i="27"/>
  <c r="AI12" i="27"/>
  <c r="AH12" i="27"/>
  <c r="AG12" i="27"/>
  <c r="AF12" i="27"/>
  <c r="AE12" i="27"/>
  <c r="AD12" i="27"/>
  <c r="AC12" i="27"/>
  <c r="AB12" i="27"/>
  <c r="AA12" i="27"/>
  <c r="X12" i="27"/>
  <c r="W12" i="27"/>
  <c r="Y12" i="27" s="1"/>
  <c r="V12" i="27"/>
  <c r="U12" i="27"/>
  <c r="T12" i="27"/>
  <c r="S12" i="27"/>
  <c r="P12" i="27"/>
  <c r="O12" i="27"/>
  <c r="I12" i="27"/>
  <c r="J12" i="27" s="1"/>
  <c r="H12" i="27"/>
  <c r="G12" i="27"/>
  <c r="F12" i="27"/>
  <c r="E12" i="27"/>
  <c r="D12" i="27"/>
  <c r="C12" i="27"/>
  <c r="AT11" i="27"/>
  <c r="AS11" i="27"/>
  <c r="Z11" i="27"/>
  <c r="Y11" i="27"/>
  <c r="J11" i="27"/>
  <c r="H11" i="27"/>
  <c r="BJ10" i="27"/>
  <c r="BJ12" i="27" s="1"/>
  <c r="AT10" i="27"/>
  <c r="AT12" i="27" s="1"/>
  <c r="AS10" i="27"/>
  <c r="AU10" i="27" s="1"/>
  <c r="Z10" i="27"/>
  <c r="Y10" i="27"/>
  <c r="J10" i="27"/>
  <c r="H10" i="27"/>
  <c r="BJ9" i="27"/>
  <c r="BI9" i="27"/>
  <c r="BH9" i="27"/>
  <c r="BG9" i="27"/>
  <c r="BF9" i="27"/>
  <c r="BE9" i="27"/>
  <c r="BD9" i="27"/>
  <c r="BC9" i="27"/>
  <c r="AS9" i="27"/>
  <c r="AR9" i="27"/>
  <c r="AQ9" i="27"/>
  <c r="AP9" i="27"/>
  <c r="AO9" i="27"/>
  <c r="AN9" i="27"/>
  <c r="AM9" i="27"/>
  <c r="AL9" i="27"/>
  <c r="AK9" i="27"/>
  <c r="AJ9" i="27"/>
  <c r="AI9" i="27"/>
  <c r="AH9" i="27"/>
  <c r="AG9" i="27"/>
  <c r="AF9" i="27"/>
  <c r="AE9" i="27"/>
  <c r="AD9" i="27"/>
  <c r="AC9" i="27"/>
  <c r="AB9" i="27"/>
  <c r="AA9" i="27"/>
  <c r="Z9" i="27"/>
  <c r="X9" i="27"/>
  <c r="W9" i="27"/>
  <c r="V9" i="27"/>
  <c r="U9" i="27"/>
  <c r="T9" i="27"/>
  <c r="S9" i="27"/>
  <c r="P9" i="27"/>
  <c r="O9" i="27"/>
  <c r="N9" i="27"/>
  <c r="M9" i="27"/>
  <c r="J9" i="27"/>
  <c r="I9" i="27"/>
  <c r="G9" i="27"/>
  <c r="F9" i="27"/>
  <c r="E9" i="27"/>
  <c r="D9" i="27"/>
  <c r="C9" i="27"/>
  <c r="AT8" i="27"/>
  <c r="AU8" i="27" s="1"/>
  <c r="AS8" i="27"/>
  <c r="Y8" i="27"/>
  <c r="H8" i="27"/>
  <c r="AT7" i="27"/>
  <c r="AS7" i="27"/>
  <c r="Y7" i="27"/>
  <c r="H7" i="27"/>
  <c r="AT6" i="27"/>
  <c r="AS6" i="27"/>
  <c r="Y6" i="27"/>
  <c r="H6" i="27"/>
  <c r="AT5" i="27"/>
  <c r="AS5" i="27"/>
  <c r="AU5" i="27" s="1"/>
  <c r="Y5" i="27"/>
  <c r="H5" i="27"/>
  <c r="AU4" i="27"/>
  <c r="AT4" i="27"/>
  <c r="AS4" i="27"/>
  <c r="Y4" i="27"/>
  <c r="H4" i="27"/>
  <c r="H23" i="28"/>
  <c r="G23" i="28"/>
  <c r="H19" i="28"/>
  <c r="G19" i="28"/>
  <c r="BL88" i="25"/>
  <c r="BK88" i="25"/>
  <c r="BJ88" i="25"/>
  <c r="BI88" i="25"/>
  <c r="BH88" i="25"/>
  <c r="BG88" i="25"/>
  <c r="BF88" i="25"/>
  <c r="BE88" i="25"/>
  <c r="BD88" i="25"/>
  <c r="BC88" i="25"/>
  <c r="AT88" i="25"/>
  <c r="AR88" i="25"/>
  <c r="AQ88" i="25"/>
  <c r="AP88" i="25"/>
  <c r="AO88" i="25"/>
  <c r="AN88" i="25"/>
  <c r="AM88" i="25"/>
  <c r="AL88" i="25"/>
  <c r="AK88" i="25"/>
  <c r="AJ88" i="25"/>
  <c r="AI88" i="25"/>
  <c r="AH88" i="25"/>
  <c r="AG88" i="25"/>
  <c r="AF88" i="25"/>
  <c r="AE88" i="25"/>
  <c r="AD88" i="25"/>
  <c r="AC88" i="25"/>
  <c r="AB88" i="25"/>
  <c r="AA88" i="25"/>
  <c r="Z88" i="25"/>
  <c r="X88" i="25"/>
  <c r="W88" i="25"/>
  <c r="Y88" i="25" s="1"/>
  <c r="V88" i="25"/>
  <c r="U88" i="25"/>
  <c r="T88" i="25"/>
  <c r="S88" i="25"/>
  <c r="P88" i="25"/>
  <c r="O88" i="25"/>
  <c r="N88" i="25"/>
  <c r="J88" i="25"/>
  <c r="I88" i="25"/>
  <c r="G88" i="25"/>
  <c r="F88" i="25"/>
  <c r="E88" i="25"/>
  <c r="H88" i="25" s="1"/>
  <c r="D88" i="25"/>
  <c r="C88" i="25"/>
  <c r="BM87" i="25"/>
  <c r="AT87" i="25"/>
  <c r="AS87" i="25"/>
  <c r="AU87" i="25" s="1"/>
  <c r="Y87" i="25"/>
  <c r="H87" i="25"/>
  <c r="BM86" i="25"/>
  <c r="AT86" i="25"/>
  <c r="AS86" i="25"/>
  <c r="Y86" i="25"/>
  <c r="H86" i="25"/>
  <c r="BL85" i="25"/>
  <c r="BK85" i="25"/>
  <c r="BJ85" i="25"/>
  <c r="BI85" i="25"/>
  <c r="BH85" i="25"/>
  <c r="BG85" i="25"/>
  <c r="BD85" i="25"/>
  <c r="BC85" i="25"/>
  <c r="AR85" i="25"/>
  <c r="AQ85" i="25"/>
  <c r="AP85" i="25"/>
  <c r="AO85" i="25"/>
  <c r="AN85" i="25"/>
  <c r="AM85" i="25"/>
  <c r="AL85" i="25"/>
  <c r="AK85" i="25"/>
  <c r="AJ85" i="25"/>
  <c r="AI85" i="25"/>
  <c r="AH85" i="25"/>
  <c r="AG85" i="25"/>
  <c r="AF85" i="25"/>
  <c r="AE85" i="25"/>
  <c r="AD85" i="25"/>
  <c r="AC85" i="25"/>
  <c r="AB85" i="25"/>
  <c r="AA85" i="25"/>
  <c r="X85" i="25"/>
  <c r="W85" i="25"/>
  <c r="V85" i="25"/>
  <c r="U85" i="25"/>
  <c r="T85" i="25"/>
  <c r="S85" i="25"/>
  <c r="P85" i="25"/>
  <c r="O85" i="25"/>
  <c r="N85" i="25"/>
  <c r="J85" i="25"/>
  <c r="I85" i="25"/>
  <c r="G85" i="25"/>
  <c r="F85" i="25"/>
  <c r="E85" i="25"/>
  <c r="D85" i="25"/>
  <c r="C85" i="25"/>
  <c r="BM84" i="25"/>
  <c r="AU84" i="25"/>
  <c r="AT84" i="25"/>
  <c r="AS84" i="25"/>
  <c r="Y84" i="25"/>
  <c r="H84" i="25"/>
  <c r="BM83" i="25"/>
  <c r="BF83" i="25"/>
  <c r="BF83" i="27" s="1"/>
  <c r="AT83" i="25"/>
  <c r="AS83" i="25"/>
  <c r="Y83" i="25"/>
  <c r="H83" i="25"/>
  <c r="BM82" i="25"/>
  <c r="AT82" i="25"/>
  <c r="AS82" i="25"/>
  <c r="Y82" i="25"/>
  <c r="H82" i="25"/>
  <c r="BM81" i="25"/>
  <c r="BM85" i="25" s="1"/>
  <c r="AT81" i="25"/>
  <c r="AT85" i="25" s="1"/>
  <c r="AS81" i="25"/>
  <c r="Y81" i="25"/>
  <c r="H81" i="25"/>
  <c r="BL80" i="25"/>
  <c r="BK80" i="25"/>
  <c r="BJ80" i="25"/>
  <c r="BI80" i="25"/>
  <c r="BH80" i="25"/>
  <c r="BG80" i="25"/>
  <c r="BF80" i="25"/>
  <c r="BE80" i="25"/>
  <c r="BD80" i="25"/>
  <c r="BC80" i="25"/>
  <c r="AR80" i="25"/>
  <c r="AQ80" i="25"/>
  <c r="AP80" i="25"/>
  <c r="AO80" i="25"/>
  <c r="AN80" i="25"/>
  <c r="AM80" i="25"/>
  <c r="AL80" i="25"/>
  <c r="AK80" i="25"/>
  <c r="AJ80" i="25"/>
  <c r="AI80" i="25"/>
  <c r="AH80" i="25"/>
  <c r="AG80" i="25"/>
  <c r="AF80" i="25"/>
  <c r="AE80" i="25"/>
  <c r="AD80" i="25"/>
  <c r="AC80" i="25"/>
  <c r="AB80" i="25"/>
  <c r="AA80" i="25"/>
  <c r="X80" i="25"/>
  <c r="W80" i="25"/>
  <c r="V80" i="25"/>
  <c r="U80" i="25"/>
  <c r="T80" i="25"/>
  <c r="S80" i="25"/>
  <c r="P80" i="25"/>
  <c r="O80" i="25"/>
  <c r="N80" i="25"/>
  <c r="I80" i="25"/>
  <c r="H80" i="25"/>
  <c r="G80" i="25"/>
  <c r="F80" i="25"/>
  <c r="E80" i="25"/>
  <c r="D80" i="25"/>
  <c r="C80" i="25"/>
  <c r="BM79" i="25"/>
  <c r="AT79" i="25"/>
  <c r="AS79" i="25"/>
  <c r="AU79" i="25" s="1"/>
  <c r="Y79" i="25"/>
  <c r="H79" i="25"/>
  <c r="BM78" i="25"/>
  <c r="AT78" i="25"/>
  <c r="AS78" i="25"/>
  <c r="Y78" i="25"/>
  <c r="H78" i="25"/>
  <c r="BM77" i="25"/>
  <c r="AT77" i="25"/>
  <c r="AS77" i="25"/>
  <c r="AS80" i="25" s="1"/>
  <c r="Y77" i="25"/>
  <c r="H77" i="25"/>
  <c r="BI76" i="25"/>
  <c r="BH76" i="25"/>
  <c r="BG76" i="25"/>
  <c r="BF76" i="25"/>
  <c r="BE76" i="25"/>
  <c r="BD76" i="25"/>
  <c r="BC76" i="25"/>
  <c r="AT76" i="25"/>
  <c r="AR76" i="25"/>
  <c r="AQ76" i="25"/>
  <c r="AP76" i="25"/>
  <c r="AO76" i="25"/>
  <c r="AN76" i="25"/>
  <c r="AM76" i="25"/>
  <c r="AL76" i="25"/>
  <c r="AK76" i="25"/>
  <c r="AJ76" i="25"/>
  <c r="AI76" i="25"/>
  <c r="AH76" i="25"/>
  <c r="AG76" i="25"/>
  <c r="AF76" i="25"/>
  <c r="AE76" i="25"/>
  <c r="AD76" i="25"/>
  <c r="AC76" i="25"/>
  <c r="AB76" i="25"/>
  <c r="AA76" i="25"/>
  <c r="Z76" i="25"/>
  <c r="X76" i="25"/>
  <c r="W76" i="25"/>
  <c r="V76" i="25"/>
  <c r="U76" i="25"/>
  <c r="T76" i="25"/>
  <c r="S76" i="25"/>
  <c r="P76" i="25"/>
  <c r="O76" i="25"/>
  <c r="I76" i="25"/>
  <c r="H76" i="25"/>
  <c r="G76" i="25"/>
  <c r="F76" i="25"/>
  <c r="J76" i="25" s="1"/>
  <c r="E76" i="25"/>
  <c r="D76" i="25"/>
  <c r="C76" i="25"/>
  <c r="BM75" i="25"/>
  <c r="AU75" i="25"/>
  <c r="AT75" i="25"/>
  <c r="AS75" i="25"/>
  <c r="Y75" i="25"/>
  <c r="H75" i="25"/>
  <c r="BM74" i="25"/>
  <c r="AT74" i="25"/>
  <c r="AS74" i="25"/>
  <c r="Z74" i="25"/>
  <c r="Y74" i="25"/>
  <c r="J74" i="25"/>
  <c r="H74" i="25"/>
  <c r="BM73" i="25"/>
  <c r="AT73" i="25"/>
  <c r="AS73" i="25"/>
  <c r="Z73" i="25"/>
  <c r="Y73" i="25"/>
  <c r="J73" i="25"/>
  <c r="H73" i="25"/>
  <c r="BJ72" i="25"/>
  <c r="BJ76" i="25" s="1"/>
  <c r="AT72" i="25"/>
  <c r="AS72" i="25"/>
  <c r="Z72" i="25"/>
  <c r="Y72" i="25"/>
  <c r="J72" i="25"/>
  <c r="H72" i="25"/>
  <c r="BL71" i="25"/>
  <c r="BK71" i="25"/>
  <c r="BJ71" i="25"/>
  <c r="BI71" i="25"/>
  <c r="BH71" i="25"/>
  <c r="BG71" i="25"/>
  <c r="BD71" i="25"/>
  <c r="BC71" i="25"/>
  <c r="AR71" i="25"/>
  <c r="AQ71" i="25"/>
  <c r="AP71" i="25"/>
  <c r="AO71" i="25"/>
  <c r="AN71" i="25"/>
  <c r="AM71" i="25"/>
  <c r="AL71" i="25"/>
  <c r="AK71" i="25"/>
  <c r="AJ71" i="25"/>
  <c r="AI71" i="25"/>
  <c r="AH71" i="25"/>
  <c r="AG71" i="25"/>
  <c r="AF71" i="25"/>
  <c r="AE71" i="25"/>
  <c r="AD71" i="25"/>
  <c r="AC71" i="25"/>
  <c r="AB71" i="25"/>
  <c r="AA71" i="25"/>
  <c r="X71" i="25"/>
  <c r="W71" i="25"/>
  <c r="V71" i="25"/>
  <c r="U71" i="25"/>
  <c r="T71" i="25"/>
  <c r="S71" i="25"/>
  <c r="P71" i="25"/>
  <c r="O71" i="25"/>
  <c r="N71" i="25"/>
  <c r="J71" i="25"/>
  <c r="I71" i="25"/>
  <c r="G71" i="25"/>
  <c r="F71" i="25"/>
  <c r="E71" i="25"/>
  <c r="D71" i="25"/>
  <c r="C71" i="25"/>
  <c r="BM70" i="25"/>
  <c r="AT70" i="25"/>
  <c r="AS70" i="25"/>
  <c r="AU70" i="25" s="1"/>
  <c r="Y70" i="25"/>
  <c r="H70" i="25"/>
  <c r="BM69" i="25"/>
  <c r="AT69" i="25"/>
  <c r="AS69" i="25"/>
  <c r="Y69" i="25"/>
  <c r="H69" i="25"/>
  <c r="BM68" i="25"/>
  <c r="AT68" i="25"/>
  <c r="AS68" i="25"/>
  <c r="AS71" i="25" s="1"/>
  <c r="Y68" i="25"/>
  <c r="H68" i="25"/>
  <c r="BI67" i="25"/>
  <c r="BH67" i="25"/>
  <c r="BG67" i="25"/>
  <c r="BF67" i="25"/>
  <c r="BE67" i="25"/>
  <c r="BD67" i="25"/>
  <c r="BC67" i="25"/>
  <c r="AR67" i="25"/>
  <c r="AQ67" i="25"/>
  <c r="AP67" i="25"/>
  <c r="AO67" i="25"/>
  <c r="AN67" i="25"/>
  <c r="AM67" i="25"/>
  <c r="AL67" i="25"/>
  <c r="AK67" i="25"/>
  <c r="AJ67" i="25"/>
  <c r="AI67" i="25"/>
  <c r="AH67" i="25"/>
  <c r="AG67" i="25"/>
  <c r="AF67" i="25"/>
  <c r="AE67" i="25"/>
  <c r="AD67" i="25"/>
  <c r="AC67" i="25"/>
  <c r="AB67" i="25"/>
  <c r="AA67" i="25"/>
  <c r="Z67" i="25"/>
  <c r="X67" i="25"/>
  <c r="W67" i="25"/>
  <c r="V67" i="25"/>
  <c r="U67" i="25"/>
  <c r="Y67" i="25" s="1"/>
  <c r="T67" i="25"/>
  <c r="S67" i="25"/>
  <c r="P67" i="25"/>
  <c r="O67" i="25"/>
  <c r="J67" i="25"/>
  <c r="I67" i="25"/>
  <c r="G67" i="25"/>
  <c r="H67" i="25" s="1"/>
  <c r="F67" i="25"/>
  <c r="E67" i="25"/>
  <c r="D67" i="25"/>
  <c r="C67" i="25"/>
  <c r="BM66" i="25"/>
  <c r="AT66" i="25"/>
  <c r="AT67" i="25" s="1"/>
  <c r="AS66" i="25"/>
  <c r="Z66" i="25"/>
  <c r="Y66" i="25"/>
  <c r="J66" i="25"/>
  <c r="H66" i="25"/>
  <c r="BM65" i="25"/>
  <c r="AT65" i="25"/>
  <c r="AS65" i="25"/>
  <c r="Z65" i="25"/>
  <c r="Y65" i="25"/>
  <c r="J65" i="25"/>
  <c r="H65" i="25"/>
  <c r="BJ64" i="25"/>
  <c r="BJ67" i="25" s="1"/>
  <c r="AT64" i="25"/>
  <c r="AS64" i="25"/>
  <c r="Z64" i="25"/>
  <c r="Y64" i="25"/>
  <c r="J64" i="25"/>
  <c r="H64" i="25"/>
  <c r="BJ63" i="25"/>
  <c r="BI63" i="25"/>
  <c r="BH63" i="25"/>
  <c r="BG63" i="25"/>
  <c r="BD63" i="25"/>
  <c r="BC63" i="25"/>
  <c r="AR63" i="25"/>
  <c r="AQ63" i="25"/>
  <c r="AP63" i="25"/>
  <c r="AO63" i="25"/>
  <c r="AN63" i="25"/>
  <c r="AM63" i="25"/>
  <c r="AL63" i="25"/>
  <c r="AK63" i="25"/>
  <c r="AJ63" i="25"/>
  <c r="AI63" i="25"/>
  <c r="AH63" i="25"/>
  <c r="AG63" i="25"/>
  <c r="AF63" i="25"/>
  <c r="AE63" i="25"/>
  <c r="AD63" i="25"/>
  <c r="AC63" i="25"/>
  <c r="AB63" i="25"/>
  <c r="AA63" i="25"/>
  <c r="X63" i="25"/>
  <c r="W63" i="25"/>
  <c r="V63" i="25"/>
  <c r="U63" i="25"/>
  <c r="T63" i="25"/>
  <c r="S63" i="25"/>
  <c r="P63" i="25"/>
  <c r="O63" i="25"/>
  <c r="I63" i="25"/>
  <c r="J63" i="25" s="1"/>
  <c r="G63" i="25"/>
  <c r="F63" i="25"/>
  <c r="E63" i="25"/>
  <c r="D63" i="25"/>
  <c r="C63" i="25"/>
  <c r="AT62" i="25"/>
  <c r="AS62" i="25"/>
  <c r="Z62" i="25"/>
  <c r="Y62" i="25"/>
  <c r="J62" i="25"/>
  <c r="H62" i="25"/>
  <c r="AT61" i="25"/>
  <c r="AS61" i="25"/>
  <c r="AU61" i="25" s="1"/>
  <c r="Y61" i="25"/>
  <c r="H61" i="25"/>
  <c r="AT60" i="25"/>
  <c r="AS60" i="25"/>
  <c r="Z60" i="25"/>
  <c r="Y60" i="25"/>
  <c r="J60" i="25"/>
  <c r="H60" i="25"/>
  <c r="AT59" i="25"/>
  <c r="AS59" i="25"/>
  <c r="AU59" i="25" s="1"/>
  <c r="Z59" i="25"/>
  <c r="Y59" i="25"/>
  <c r="J59" i="25"/>
  <c r="H59" i="25"/>
  <c r="BJ58" i="25"/>
  <c r="AT58" i="25"/>
  <c r="AS58" i="25"/>
  <c r="Z58" i="25"/>
  <c r="Y58" i="25"/>
  <c r="J58" i="25"/>
  <c r="H58" i="25"/>
  <c r="BM57" i="25"/>
  <c r="BL57" i="25"/>
  <c r="BK57" i="25"/>
  <c r="BJ57" i="25"/>
  <c r="BI57" i="25"/>
  <c r="BH57" i="25"/>
  <c r="BG57" i="25"/>
  <c r="BD57" i="25"/>
  <c r="BC57" i="25"/>
  <c r="AR57" i="25"/>
  <c r="AQ57" i="25"/>
  <c r="AP57" i="25"/>
  <c r="AO57" i="25"/>
  <c r="AN57" i="25"/>
  <c r="AM57" i="25"/>
  <c r="AL57" i="25"/>
  <c r="AK57" i="25"/>
  <c r="AJ57" i="25"/>
  <c r="AI57" i="25"/>
  <c r="AH57" i="25"/>
  <c r="AG57" i="25"/>
  <c r="AF57" i="25"/>
  <c r="AE57" i="25"/>
  <c r="AD57" i="25"/>
  <c r="AC57" i="25"/>
  <c r="AB57" i="25"/>
  <c r="AA57" i="25"/>
  <c r="Z57" i="25"/>
  <c r="X57" i="25"/>
  <c r="W57" i="25"/>
  <c r="V57" i="25"/>
  <c r="U57" i="25"/>
  <c r="T57" i="25"/>
  <c r="S57" i="25"/>
  <c r="P57" i="25"/>
  <c r="O57" i="25"/>
  <c r="N57" i="25"/>
  <c r="J57" i="25"/>
  <c r="I57" i="25"/>
  <c r="G57" i="25"/>
  <c r="H57" i="25" s="1"/>
  <c r="F57" i="25"/>
  <c r="E57" i="25"/>
  <c r="D57" i="25"/>
  <c r="C57" i="25"/>
  <c r="AT56" i="25"/>
  <c r="AS56" i="25"/>
  <c r="AU56" i="25" s="1"/>
  <c r="Y56" i="25"/>
  <c r="H56" i="25"/>
  <c r="AT55" i="25"/>
  <c r="AS55" i="25"/>
  <c r="AU55" i="25" s="1"/>
  <c r="AU57" i="25" s="1"/>
  <c r="Y55" i="25"/>
  <c r="H55" i="25"/>
  <c r="BI54" i="25"/>
  <c r="BH54" i="25"/>
  <c r="BG54" i="25"/>
  <c r="BF54" i="25"/>
  <c r="BE54" i="25"/>
  <c r="BD54" i="25"/>
  <c r="BC54" i="25"/>
  <c r="AR54" i="25"/>
  <c r="AQ54" i="25"/>
  <c r="AP54" i="25"/>
  <c r="AO54" i="25"/>
  <c r="AN54" i="25"/>
  <c r="AM54" i="25"/>
  <c r="AL54" i="25"/>
  <c r="AK54" i="25"/>
  <c r="AJ54" i="25"/>
  <c r="AI54" i="25"/>
  <c r="AH54" i="25"/>
  <c r="AG54" i="25"/>
  <c r="AF54" i="25"/>
  <c r="AE54" i="25"/>
  <c r="AD54" i="25"/>
  <c r="AC54" i="25"/>
  <c r="AB54" i="25"/>
  <c r="AA54" i="25"/>
  <c r="Y54" i="25"/>
  <c r="X54" i="25"/>
  <c r="Z54" i="25" s="1"/>
  <c r="W54" i="25"/>
  <c r="V54" i="25"/>
  <c r="U54" i="25"/>
  <c r="T54" i="25"/>
  <c r="S54" i="25"/>
  <c r="P54" i="25"/>
  <c r="O54" i="25"/>
  <c r="I54" i="25"/>
  <c r="G54" i="25"/>
  <c r="F54" i="25"/>
  <c r="E54" i="25"/>
  <c r="D54" i="25"/>
  <c r="C54" i="25"/>
  <c r="AT53" i="25"/>
  <c r="AS53" i="25"/>
  <c r="Z53" i="25"/>
  <c r="Y53" i="25"/>
  <c r="J53" i="25"/>
  <c r="H53" i="25"/>
  <c r="BJ52" i="25"/>
  <c r="BJ54" i="25" s="1"/>
  <c r="AT52" i="25"/>
  <c r="AS52" i="25"/>
  <c r="Z52" i="25"/>
  <c r="Y52" i="25"/>
  <c r="J52" i="25"/>
  <c r="H52" i="25"/>
  <c r="BI51" i="25"/>
  <c r="BH51" i="25"/>
  <c r="BG51" i="25"/>
  <c r="BD51" i="25"/>
  <c r="BC51" i="25"/>
  <c r="AR51" i="25"/>
  <c r="AQ51" i="25"/>
  <c r="AP51" i="25"/>
  <c r="AO51" i="25"/>
  <c r="AN51" i="25"/>
  <c r="AM51" i="25"/>
  <c r="AL51" i="25"/>
  <c r="AK51" i="25"/>
  <c r="AJ51" i="25"/>
  <c r="AI51" i="25"/>
  <c r="AH51" i="25"/>
  <c r="AG51" i="25"/>
  <c r="AF51" i="25"/>
  <c r="AE51" i="25"/>
  <c r="AD51" i="25"/>
  <c r="AC51" i="25"/>
  <c r="AB51" i="25"/>
  <c r="AA51" i="25"/>
  <c r="Y51" i="25"/>
  <c r="X51" i="25"/>
  <c r="Z51" i="25" s="1"/>
  <c r="W51" i="25"/>
  <c r="V51" i="25"/>
  <c r="U51" i="25"/>
  <c r="T51" i="25"/>
  <c r="S51" i="25"/>
  <c r="P51" i="25"/>
  <c r="O51" i="25"/>
  <c r="I51" i="25"/>
  <c r="G51" i="25"/>
  <c r="F51" i="25"/>
  <c r="E51" i="25"/>
  <c r="D51" i="25"/>
  <c r="C51" i="25"/>
  <c r="AU50" i="25"/>
  <c r="AT50" i="25"/>
  <c r="AS50" i="25"/>
  <c r="Z50" i="25"/>
  <c r="Y50" i="25"/>
  <c r="J50" i="25"/>
  <c r="H50" i="25"/>
  <c r="AT49" i="25"/>
  <c r="AS49" i="25"/>
  <c r="Z49" i="25"/>
  <c r="Y49" i="25"/>
  <c r="J49" i="25"/>
  <c r="H49" i="25"/>
  <c r="AT48" i="25"/>
  <c r="AS48" i="25"/>
  <c r="AU48" i="25" s="1"/>
  <c r="Z48" i="25"/>
  <c r="Y48" i="25"/>
  <c r="J48" i="25"/>
  <c r="H48" i="25"/>
  <c r="BJ47" i="25"/>
  <c r="AT47" i="25"/>
  <c r="AT51" i="25" s="1"/>
  <c r="AS47" i="25"/>
  <c r="AU47" i="25" s="1"/>
  <c r="BJ46" i="25"/>
  <c r="AT46" i="25"/>
  <c r="AS46" i="25"/>
  <c r="Z46" i="25"/>
  <c r="Y46" i="25"/>
  <c r="J46" i="25"/>
  <c r="H46" i="25"/>
  <c r="BM45" i="25"/>
  <c r="BL45" i="25"/>
  <c r="BK45" i="25"/>
  <c r="BJ45" i="25"/>
  <c r="BI45" i="25"/>
  <c r="BH45" i="25"/>
  <c r="BG45" i="25"/>
  <c r="BD45" i="25"/>
  <c r="BC45" i="25"/>
  <c r="AR45" i="25"/>
  <c r="AQ45" i="25"/>
  <c r="AP45" i="25"/>
  <c r="AO45" i="25"/>
  <c r="AN45" i="25"/>
  <c r="AM45" i="25"/>
  <c r="AL45" i="25"/>
  <c r="AK45" i="25"/>
  <c r="AJ45" i="25"/>
  <c r="AI45" i="25"/>
  <c r="AH45" i="25"/>
  <c r="AG45" i="25"/>
  <c r="AF45" i="25"/>
  <c r="AE45" i="25"/>
  <c r="AD45" i="25"/>
  <c r="AC45" i="25"/>
  <c r="AB45" i="25"/>
  <c r="AA45" i="25"/>
  <c r="Z45" i="25"/>
  <c r="X45" i="25"/>
  <c r="W45" i="25"/>
  <c r="V45" i="25"/>
  <c r="U45" i="25"/>
  <c r="T45" i="25"/>
  <c r="S45" i="25"/>
  <c r="P45" i="25"/>
  <c r="O45" i="25"/>
  <c r="N45" i="25"/>
  <c r="J45" i="25"/>
  <c r="I45" i="25"/>
  <c r="G45" i="25"/>
  <c r="F45" i="25"/>
  <c r="E45" i="25"/>
  <c r="D45" i="25"/>
  <c r="C45" i="25"/>
  <c r="AT44" i="25"/>
  <c r="AS44" i="25"/>
  <c r="AU44" i="25" s="1"/>
  <c r="Y44" i="25"/>
  <c r="H44" i="25"/>
  <c r="AT43" i="25"/>
  <c r="AU43" i="25" s="1"/>
  <c r="AS43" i="25"/>
  <c r="Y43" i="25"/>
  <c r="H43" i="25"/>
  <c r="AT42" i="25"/>
  <c r="AS42" i="25"/>
  <c r="AU42" i="25" s="1"/>
  <c r="Y42" i="25"/>
  <c r="H42" i="25"/>
  <c r="AT41" i="25"/>
  <c r="AS41" i="25"/>
  <c r="AU41" i="25" s="1"/>
  <c r="Y41" i="25"/>
  <c r="H41" i="25"/>
  <c r="AU40" i="25"/>
  <c r="AT40" i="25"/>
  <c r="AS40" i="25"/>
  <c r="Y40" i="25"/>
  <c r="H40" i="25"/>
  <c r="AT39" i="25"/>
  <c r="AS39" i="25"/>
  <c r="AU39" i="25" s="1"/>
  <c r="Y39" i="25"/>
  <c r="H39" i="25"/>
  <c r="AT38" i="25"/>
  <c r="AS38" i="25"/>
  <c r="AU38" i="25" s="1"/>
  <c r="Y38" i="25"/>
  <c r="H38" i="25"/>
  <c r="BJ37" i="25"/>
  <c r="BI37" i="25"/>
  <c r="BH37" i="25"/>
  <c r="BG37" i="25"/>
  <c r="BF37" i="25"/>
  <c r="BE37" i="25"/>
  <c r="BD37" i="25"/>
  <c r="BC37" i="25"/>
  <c r="AR37" i="25"/>
  <c r="AQ37" i="25"/>
  <c r="AP37" i="25"/>
  <c r="AO37" i="25"/>
  <c r="AN37" i="25"/>
  <c r="AM37" i="25"/>
  <c r="AL37" i="25"/>
  <c r="AK37" i="25"/>
  <c r="AJ37" i="25"/>
  <c r="AI37" i="25"/>
  <c r="AH37" i="25"/>
  <c r="AG37" i="25"/>
  <c r="AF37" i="25"/>
  <c r="AE37" i="25"/>
  <c r="AD37" i="25"/>
  <c r="AC37" i="25"/>
  <c r="AB37" i="25"/>
  <c r="AA37" i="25"/>
  <c r="X37" i="25"/>
  <c r="W37" i="25"/>
  <c r="V37" i="25"/>
  <c r="U37" i="25"/>
  <c r="T37" i="25"/>
  <c r="S37" i="25"/>
  <c r="P37" i="25"/>
  <c r="O37" i="25"/>
  <c r="I37" i="25"/>
  <c r="J37" i="25" s="1"/>
  <c r="G37" i="25"/>
  <c r="H37" i="25" s="1"/>
  <c r="F37" i="25"/>
  <c r="E37" i="25"/>
  <c r="D37" i="25"/>
  <c r="C37" i="25"/>
  <c r="AT36" i="25"/>
  <c r="AS36" i="25"/>
  <c r="Y36" i="25"/>
  <c r="H36" i="25"/>
  <c r="AT35" i="25"/>
  <c r="AS35" i="25"/>
  <c r="Y35" i="25"/>
  <c r="H35" i="25"/>
  <c r="AT34" i="25"/>
  <c r="AT37" i="25" s="1"/>
  <c r="AS34" i="25"/>
  <c r="Y34" i="25"/>
  <c r="H34" i="25"/>
  <c r="BI33" i="25"/>
  <c r="BH33" i="25"/>
  <c r="BG33" i="25"/>
  <c r="BD33" i="25"/>
  <c r="BC33" i="25"/>
  <c r="AR33" i="25"/>
  <c r="AQ33" i="25"/>
  <c r="AP33" i="25"/>
  <c r="AO33" i="25"/>
  <c r="AN33" i="25"/>
  <c r="AM33" i="25"/>
  <c r="AL33" i="25"/>
  <c r="AK33" i="25"/>
  <c r="AJ33" i="25"/>
  <c r="AI33" i="25"/>
  <c r="AH33" i="25"/>
  <c r="AG33" i="25"/>
  <c r="AF33" i="25"/>
  <c r="AE33" i="25"/>
  <c r="AD33" i="25"/>
  <c r="AC33" i="25"/>
  <c r="AB33" i="25"/>
  <c r="AA33" i="25"/>
  <c r="X33" i="25"/>
  <c r="Z33" i="25" s="1"/>
  <c r="W33" i="25"/>
  <c r="Y33" i="25" s="1"/>
  <c r="V33" i="25"/>
  <c r="U33" i="25"/>
  <c r="T33" i="25"/>
  <c r="S33" i="25"/>
  <c r="P33" i="25"/>
  <c r="O33" i="25"/>
  <c r="I33" i="25"/>
  <c r="G33" i="25"/>
  <c r="H33" i="25" s="1"/>
  <c r="F33" i="25"/>
  <c r="E33" i="25"/>
  <c r="D33" i="25"/>
  <c r="C33" i="25"/>
  <c r="AU32" i="25"/>
  <c r="AT32" i="25"/>
  <c r="AS32" i="25"/>
  <c r="Y32" i="25"/>
  <c r="H32" i="25"/>
  <c r="AT31" i="25"/>
  <c r="AS31" i="25"/>
  <c r="Y31" i="25"/>
  <c r="H31" i="25"/>
  <c r="BJ30" i="25"/>
  <c r="BJ33" i="25" s="1"/>
  <c r="AT30" i="25"/>
  <c r="AS30" i="25"/>
  <c r="AU30" i="25" s="1"/>
  <c r="Z30" i="25"/>
  <c r="Y30" i="25"/>
  <c r="J30" i="25"/>
  <c r="H30" i="25"/>
  <c r="BM29" i="25"/>
  <c r="BL29" i="25"/>
  <c r="BK29" i="25"/>
  <c r="BJ29" i="25"/>
  <c r="BI29" i="25"/>
  <c r="BH29" i="25"/>
  <c r="BG29" i="25"/>
  <c r="BF29" i="25"/>
  <c r="BE29" i="25"/>
  <c r="BD29" i="25"/>
  <c r="BC29" i="25"/>
  <c r="AR29" i="25"/>
  <c r="AQ29" i="25"/>
  <c r="AP29" i="25"/>
  <c r="AO29" i="25"/>
  <c r="AN29" i="25"/>
  <c r="AM29" i="25"/>
  <c r="AL29" i="25"/>
  <c r="AK29" i="25"/>
  <c r="AJ29" i="25"/>
  <c r="AI29" i="25"/>
  <c r="AH29" i="25"/>
  <c r="AG29" i="25"/>
  <c r="AF29" i="25"/>
  <c r="AE29" i="25"/>
  <c r="AD29" i="25"/>
  <c r="AC29" i="25"/>
  <c r="AB29" i="25"/>
  <c r="AA29" i="25"/>
  <c r="Z29" i="25"/>
  <c r="X29" i="25"/>
  <c r="W29" i="25"/>
  <c r="V29" i="25"/>
  <c r="U29" i="25"/>
  <c r="T29" i="25"/>
  <c r="S29" i="25"/>
  <c r="P29" i="25"/>
  <c r="O29" i="25"/>
  <c r="N29" i="25"/>
  <c r="G29" i="25"/>
  <c r="F29" i="25"/>
  <c r="E29" i="25"/>
  <c r="D29" i="25"/>
  <c r="C29" i="25"/>
  <c r="AU28" i="25"/>
  <c r="AT28" i="25"/>
  <c r="AS28" i="25"/>
  <c r="Y28" i="25"/>
  <c r="H28" i="25"/>
  <c r="AT27" i="25"/>
  <c r="AS27" i="25"/>
  <c r="Y27" i="25"/>
  <c r="H27" i="25"/>
  <c r="BM26" i="25"/>
  <c r="BL26" i="25"/>
  <c r="BK26" i="25"/>
  <c r="BJ26" i="25"/>
  <c r="BI26" i="25"/>
  <c r="BH26" i="25"/>
  <c r="BG26" i="25"/>
  <c r="BF26" i="25"/>
  <c r="BE26" i="25"/>
  <c r="BD26" i="25"/>
  <c r="BC26" i="25"/>
  <c r="AR26" i="25"/>
  <c r="AQ26" i="25"/>
  <c r="AP26" i="25"/>
  <c r="AO26" i="25"/>
  <c r="AN26" i="25"/>
  <c r="AM26" i="25"/>
  <c r="AL26" i="25"/>
  <c r="AK26" i="25"/>
  <c r="AJ26" i="25"/>
  <c r="AI26" i="25"/>
  <c r="AH26" i="25"/>
  <c r="AG26" i="25"/>
  <c r="AF26" i="25"/>
  <c r="AE26" i="25"/>
  <c r="AD26" i="25"/>
  <c r="AC26" i="25"/>
  <c r="AB26" i="25"/>
  <c r="AA26" i="25"/>
  <c r="Z26" i="25"/>
  <c r="X26" i="25"/>
  <c r="W26" i="25"/>
  <c r="Y26" i="25" s="1"/>
  <c r="V26" i="25"/>
  <c r="U26" i="25"/>
  <c r="T26" i="25"/>
  <c r="S26" i="25"/>
  <c r="P26" i="25"/>
  <c r="O26" i="25"/>
  <c r="N26" i="25"/>
  <c r="J26" i="25"/>
  <c r="I26" i="25"/>
  <c r="G26" i="25"/>
  <c r="H26" i="25" s="1"/>
  <c r="F26" i="25"/>
  <c r="E26" i="25"/>
  <c r="D26" i="25"/>
  <c r="C26" i="25"/>
  <c r="AT25" i="25"/>
  <c r="AT26" i="25" s="1"/>
  <c r="AS25" i="25"/>
  <c r="Y25" i="25"/>
  <c r="H25" i="25"/>
  <c r="AT24" i="25"/>
  <c r="AS24" i="25"/>
  <c r="AU24" i="25" s="1"/>
  <c r="Y24" i="25"/>
  <c r="H24" i="25"/>
  <c r="BM23" i="25"/>
  <c r="BL23" i="25"/>
  <c r="BK23" i="25"/>
  <c r="BJ23" i="25"/>
  <c r="BI23" i="25"/>
  <c r="BH23" i="25"/>
  <c r="BG23" i="25"/>
  <c r="BF23" i="25"/>
  <c r="BE23" i="25"/>
  <c r="BD23" i="25"/>
  <c r="BC23" i="25"/>
  <c r="AR23" i="25"/>
  <c r="AQ23" i="25"/>
  <c r="AP23" i="25"/>
  <c r="AO23" i="25"/>
  <c r="AN23" i="25"/>
  <c r="AM23" i="25"/>
  <c r="AL23" i="25"/>
  <c r="AK23" i="25"/>
  <c r="AJ23" i="25"/>
  <c r="AI23" i="25"/>
  <c r="AH23" i="25"/>
  <c r="AG23" i="25"/>
  <c r="AF23" i="25"/>
  <c r="AE23" i="25"/>
  <c r="AD23" i="25"/>
  <c r="AC23" i="25"/>
  <c r="AB23" i="25"/>
  <c r="AA23" i="25"/>
  <c r="Z23" i="25"/>
  <c r="X23" i="25"/>
  <c r="W23" i="25"/>
  <c r="V23" i="25"/>
  <c r="U23" i="25"/>
  <c r="T23" i="25"/>
  <c r="S23" i="25"/>
  <c r="P23" i="25"/>
  <c r="O23" i="25"/>
  <c r="N23" i="25"/>
  <c r="J23" i="25"/>
  <c r="I23" i="25"/>
  <c r="G23" i="25"/>
  <c r="F23" i="25"/>
  <c r="E23" i="25"/>
  <c r="D23" i="25"/>
  <c r="C23" i="25"/>
  <c r="AT22" i="25"/>
  <c r="AS22" i="25"/>
  <c r="Y22" i="25"/>
  <c r="H22" i="25"/>
  <c r="AT21" i="25"/>
  <c r="AS21" i="25"/>
  <c r="AU21" i="25" s="1"/>
  <c r="Y21" i="25"/>
  <c r="H21" i="25"/>
  <c r="AT20" i="25"/>
  <c r="AT23" i="25" s="1"/>
  <c r="AS20" i="25"/>
  <c r="Y20" i="25"/>
  <c r="H20" i="25"/>
  <c r="BM19" i="25"/>
  <c r="BL19" i="25"/>
  <c r="BK19" i="25"/>
  <c r="BJ19" i="25"/>
  <c r="BI19" i="25"/>
  <c r="BH19" i="25"/>
  <c r="BG19" i="25"/>
  <c r="BD19" i="25"/>
  <c r="BC19" i="25"/>
  <c r="AR19" i="25"/>
  <c r="AQ19" i="25"/>
  <c r="AP19" i="25"/>
  <c r="AO19" i="25"/>
  <c r="AN19" i="25"/>
  <c r="AM19" i="25"/>
  <c r="AL19" i="25"/>
  <c r="AK19" i="25"/>
  <c r="AJ19" i="25"/>
  <c r="AI19" i="25"/>
  <c r="AH19" i="25"/>
  <c r="AG19" i="25"/>
  <c r="AF19" i="25"/>
  <c r="AE19" i="25"/>
  <c r="AD19" i="25"/>
  <c r="AC19" i="25"/>
  <c r="AB19" i="25"/>
  <c r="AA19" i="25"/>
  <c r="Z19" i="25"/>
  <c r="X19" i="25"/>
  <c r="W19" i="25"/>
  <c r="V19" i="25"/>
  <c r="U19" i="25"/>
  <c r="T19" i="25"/>
  <c r="S19" i="25"/>
  <c r="P19" i="25"/>
  <c r="O19" i="25"/>
  <c r="N19" i="25"/>
  <c r="J19" i="25"/>
  <c r="I19" i="25"/>
  <c r="G19" i="25"/>
  <c r="F19" i="25"/>
  <c r="E19" i="25"/>
  <c r="D19" i="25"/>
  <c r="C19" i="25"/>
  <c r="AT18" i="25"/>
  <c r="AS18" i="25"/>
  <c r="AU18" i="25" s="1"/>
  <c r="Y18" i="25"/>
  <c r="H18" i="25"/>
  <c r="AT17" i="25"/>
  <c r="AU17" i="25" s="1"/>
  <c r="AS17" i="25"/>
  <c r="Y17" i="25"/>
  <c r="H17" i="25"/>
  <c r="AT16" i="25"/>
  <c r="AS16" i="25"/>
  <c r="Y16" i="25"/>
  <c r="H16" i="25"/>
  <c r="AT15" i="25"/>
  <c r="AU15" i="25" s="1"/>
  <c r="AS15" i="25"/>
  <c r="Y15" i="25"/>
  <c r="H15" i="25"/>
  <c r="AT14" i="25"/>
  <c r="AS14" i="25"/>
  <c r="Y14" i="25"/>
  <c r="Y19" i="25" s="1"/>
  <c r="H14" i="25"/>
  <c r="AU13" i="25"/>
  <c r="AT13" i="25"/>
  <c r="AS13" i="25"/>
  <c r="Y13" i="25"/>
  <c r="H13" i="25"/>
  <c r="BI12" i="25"/>
  <c r="BH12" i="25"/>
  <c r="BG12" i="25"/>
  <c r="BF12" i="25"/>
  <c r="BE12" i="25"/>
  <c r="BD12" i="25"/>
  <c r="BC12" i="25"/>
  <c r="AR12" i="25"/>
  <c r="AQ12" i="25"/>
  <c r="AP12" i="25"/>
  <c r="AO12" i="25"/>
  <c r="AN12" i="25"/>
  <c r="AM12" i="25"/>
  <c r="AL12" i="25"/>
  <c r="AK12" i="25"/>
  <c r="AJ12" i="25"/>
  <c r="AI12" i="25"/>
  <c r="AH12" i="25"/>
  <c r="AG12" i="25"/>
  <c r="AF12" i="25"/>
  <c r="AE12" i="25"/>
  <c r="AD12" i="25"/>
  <c r="AC12" i="25"/>
  <c r="AB12" i="25"/>
  <c r="AA12" i="25"/>
  <c r="X12" i="25"/>
  <c r="W12" i="25"/>
  <c r="V12" i="25"/>
  <c r="U12" i="25"/>
  <c r="T12" i="25"/>
  <c r="S12" i="25"/>
  <c r="P12" i="25"/>
  <c r="O12" i="25"/>
  <c r="I12" i="25"/>
  <c r="J12" i="25" s="1"/>
  <c r="G12" i="25"/>
  <c r="H12" i="25" s="1"/>
  <c r="F12" i="25"/>
  <c r="E12" i="25"/>
  <c r="D12" i="25"/>
  <c r="C12" i="25"/>
  <c r="AT11" i="25"/>
  <c r="AS11" i="25"/>
  <c r="Z11" i="25"/>
  <c r="Y11" i="25"/>
  <c r="J11" i="25"/>
  <c r="H11" i="25"/>
  <c r="BJ10" i="25"/>
  <c r="BJ12" i="25" s="1"/>
  <c r="AT10" i="25"/>
  <c r="AT12" i="25" s="1"/>
  <c r="AS10" i="25"/>
  <c r="AS12" i="25" s="1"/>
  <c r="Z10" i="25"/>
  <c r="Y10" i="25"/>
  <c r="J10" i="25"/>
  <c r="H10" i="25"/>
  <c r="BM9" i="25"/>
  <c r="BJ9" i="25"/>
  <c r="BI9" i="25"/>
  <c r="BH9" i="25"/>
  <c r="BG9" i="25"/>
  <c r="BF9" i="25"/>
  <c r="BE9" i="25"/>
  <c r="BD9" i="25"/>
  <c r="BC9" i="25"/>
  <c r="AR9" i="25"/>
  <c r="AQ9" i="25"/>
  <c r="AP9" i="25"/>
  <c r="AO9" i="25"/>
  <c r="AN9" i="25"/>
  <c r="AM9" i="25"/>
  <c r="AL9" i="25"/>
  <c r="AK9" i="25"/>
  <c r="AJ9" i="25"/>
  <c r="AI9" i="25"/>
  <c r="AH9" i="25"/>
  <c r="AG9" i="25"/>
  <c r="AF9" i="25"/>
  <c r="AE9" i="25"/>
  <c r="AD9" i="25"/>
  <c r="AC9" i="25"/>
  <c r="AB9" i="25"/>
  <c r="AA9" i="25"/>
  <c r="Z9" i="25"/>
  <c r="X9" i="25"/>
  <c r="W9" i="25"/>
  <c r="V9" i="25"/>
  <c r="U9" i="25"/>
  <c r="T9" i="25"/>
  <c r="S9" i="25"/>
  <c r="P9" i="25"/>
  <c r="O9" i="25"/>
  <c r="N9" i="25"/>
  <c r="M9" i="25"/>
  <c r="J9" i="25"/>
  <c r="I9" i="25"/>
  <c r="G9" i="25"/>
  <c r="F9" i="25"/>
  <c r="E9" i="25"/>
  <c r="D9" i="25"/>
  <c r="C9" i="25"/>
  <c r="AT8" i="25"/>
  <c r="AS8" i="25"/>
  <c r="Y8" i="25"/>
  <c r="H8" i="25"/>
  <c r="AT7" i="25"/>
  <c r="AS7" i="25"/>
  <c r="Y7" i="25"/>
  <c r="H7" i="25"/>
  <c r="AT6" i="25"/>
  <c r="AS6" i="25"/>
  <c r="AU6" i="25" s="1"/>
  <c r="Y6" i="25"/>
  <c r="H6" i="25"/>
  <c r="AT5" i="25"/>
  <c r="AS5" i="25"/>
  <c r="Y5" i="25"/>
  <c r="H5" i="25"/>
  <c r="AT4" i="25"/>
  <c r="AS4" i="25"/>
  <c r="AU4" i="25" s="1"/>
  <c r="Y4" i="25"/>
  <c r="H4" i="25"/>
  <c r="H23" i="26"/>
  <c r="G23" i="26"/>
  <c r="H19" i="26"/>
  <c r="G19" i="26"/>
  <c r="BL88" i="22"/>
  <c r="BK88" i="22"/>
  <c r="BJ88" i="22"/>
  <c r="BI88" i="22"/>
  <c r="BH88" i="22"/>
  <c r="BG88" i="22"/>
  <c r="BF88" i="22"/>
  <c r="BE88" i="22"/>
  <c r="BD88" i="22"/>
  <c r="BC88" i="22"/>
  <c r="AR88" i="22"/>
  <c r="AQ88" i="22"/>
  <c r="AP88" i="22"/>
  <c r="AO88" i="22"/>
  <c r="AN88" i="22"/>
  <c r="AM88" i="22"/>
  <c r="AL88" i="22"/>
  <c r="AK88" i="22"/>
  <c r="AJ88" i="22"/>
  <c r="AI88" i="22"/>
  <c r="AH88" i="22"/>
  <c r="AG88" i="22"/>
  <c r="AF88" i="22"/>
  <c r="AE88" i="22"/>
  <c r="AD88" i="22"/>
  <c r="AC88" i="22"/>
  <c r="AB88" i="22"/>
  <c r="AA88" i="22"/>
  <c r="Z88" i="22"/>
  <c r="X88" i="22"/>
  <c r="W88" i="22"/>
  <c r="V88" i="22"/>
  <c r="U88" i="22"/>
  <c r="T88" i="22"/>
  <c r="S88" i="22"/>
  <c r="P88" i="22"/>
  <c r="O88" i="22"/>
  <c r="N88" i="22"/>
  <c r="J88" i="22"/>
  <c r="I88" i="22"/>
  <c r="G88" i="22"/>
  <c r="F88" i="22"/>
  <c r="E88" i="22"/>
  <c r="D88" i="22"/>
  <c r="C88" i="22"/>
  <c r="BM87" i="22"/>
  <c r="AT87" i="22"/>
  <c r="AS87" i="22"/>
  <c r="Y87" i="22"/>
  <c r="H87" i="22"/>
  <c r="BM86" i="22"/>
  <c r="AT86" i="22"/>
  <c r="AS86" i="22"/>
  <c r="Y86" i="22"/>
  <c r="H86" i="22"/>
  <c r="BL85" i="22"/>
  <c r="BK85" i="22"/>
  <c r="BJ85" i="22"/>
  <c r="BI85" i="22"/>
  <c r="BH85" i="22"/>
  <c r="BG85" i="22"/>
  <c r="BD85" i="22"/>
  <c r="BC85" i="22"/>
  <c r="AR85" i="22"/>
  <c r="AQ85" i="22"/>
  <c r="AP85" i="22"/>
  <c r="AO85" i="22"/>
  <c r="AN85" i="22"/>
  <c r="AM85" i="22"/>
  <c r="AL85" i="22"/>
  <c r="AK85" i="22"/>
  <c r="AJ85" i="22"/>
  <c r="AI85" i="22"/>
  <c r="AH85" i="22"/>
  <c r="AG85" i="22"/>
  <c r="AF85" i="22"/>
  <c r="AE85" i="22"/>
  <c r="AD85" i="22"/>
  <c r="AC85" i="22"/>
  <c r="AB85" i="22"/>
  <c r="AA85" i="22"/>
  <c r="X85" i="22"/>
  <c r="W85" i="22"/>
  <c r="V85" i="22"/>
  <c r="U85" i="22"/>
  <c r="T85" i="22"/>
  <c r="S85" i="22"/>
  <c r="P85" i="22"/>
  <c r="O85" i="22"/>
  <c r="N85" i="22"/>
  <c r="J85" i="22"/>
  <c r="I85" i="22"/>
  <c r="G85" i="22"/>
  <c r="F85" i="22"/>
  <c r="E85" i="22"/>
  <c r="D85" i="22"/>
  <c r="C85" i="22"/>
  <c r="BM84" i="22"/>
  <c r="AT84" i="22"/>
  <c r="AS84" i="22"/>
  <c r="AU84" i="22" s="1"/>
  <c r="Y84" i="22"/>
  <c r="H84" i="22"/>
  <c r="BM83" i="22"/>
  <c r="AT83" i="22"/>
  <c r="AS83" i="22"/>
  <c r="Y83" i="22"/>
  <c r="H83" i="22"/>
  <c r="BM82" i="22"/>
  <c r="AT82" i="22"/>
  <c r="AS82" i="22"/>
  <c r="AU82" i="22" s="1"/>
  <c r="Y82" i="22"/>
  <c r="H82" i="22"/>
  <c r="BM81" i="22"/>
  <c r="AT81" i="22"/>
  <c r="AS81" i="22"/>
  <c r="Y81" i="22"/>
  <c r="H81" i="22"/>
  <c r="BM80" i="22"/>
  <c r="BL80" i="22"/>
  <c r="BK80" i="22"/>
  <c r="BJ80" i="22"/>
  <c r="BI80" i="22"/>
  <c r="BH80" i="22"/>
  <c r="BG80" i="22"/>
  <c r="BF80" i="22"/>
  <c r="BE80" i="22"/>
  <c r="BD80" i="22"/>
  <c r="BC80" i="22"/>
  <c r="AR80" i="22"/>
  <c r="AQ80" i="22"/>
  <c r="AP80" i="22"/>
  <c r="AO80" i="22"/>
  <c r="AN80" i="22"/>
  <c r="AM80" i="22"/>
  <c r="AL80" i="22"/>
  <c r="AK80" i="22"/>
  <c r="AJ80" i="22"/>
  <c r="AI80" i="22"/>
  <c r="AH80" i="22"/>
  <c r="AG80" i="22"/>
  <c r="AF80" i="22"/>
  <c r="AE80" i="22"/>
  <c r="AD80" i="22"/>
  <c r="AC80" i="22"/>
  <c r="AB80" i="22"/>
  <c r="AA80" i="22"/>
  <c r="X80" i="22"/>
  <c r="W80" i="22"/>
  <c r="V80" i="22"/>
  <c r="U80" i="22"/>
  <c r="T80" i="22"/>
  <c r="S80" i="22"/>
  <c r="P80" i="22"/>
  <c r="O80" i="22"/>
  <c r="N80" i="22"/>
  <c r="I80" i="22"/>
  <c r="G80" i="22"/>
  <c r="H80" i="22" s="1"/>
  <c r="F80" i="22"/>
  <c r="E80" i="22"/>
  <c r="D80" i="22"/>
  <c r="C80" i="22"/>
  <c r="BM79" i="22"/>
  <c r="AT79" i="22"/>
  <c r="AS79" i="22"/>
  <c r="AU79" i="22" s="1"/>
  <c r="Y79" i="22"/>
  <c r="H79" i="22"/>
  <c r="BM78" i="22"/>
  <c r="AT78" i="22"/>
  <c r="AS78" i="22"/>
  <c r="AU78" i="22" s="1"/>
  <c r="Y78" i="22"/>
  <c r="H78" i="22"/>
  <c r="BM77" i="22"/>
  <c r="AT77" i="22"/>
  <c r="AS77" i="22"/>
  <c r="Y77" i="22"/>
  <c r="H77" i="22"/>
  <c r="BI76" i="22"/>
  <c r="BH76" i="22"/>
  <c r="BG76" i="22"/>
  <c r="BF76" i="22"/>
  <c r="BE76" i="22"/>
  <c r="BD76" i="22"/>
  <c r="BC76" i="22"/>
  <c r="AR76" i="22"/>
  <c r="AQ76" i="22"/>
  <c r="AP76" i="22"/>
  <c r="AO76" i="22"/>
  <c r="AN76" i="22"/>
  <c r="AM76" i="22"/>
  <c r="AL76" i="22"/>
  <c r="AK76" i="22"/>
  <c r="AJ76" i="22"/>
  <c r="AI76" i="22"/>
  <c r="AH76" i="22"/>
  <c r="AG76" i="22"/>
  <c r="AF76" i="22"/>
  <c r="AE76" i="22"/>
  <c r="AD76" i="22"/>
  <c r="AC76" i="22"/>
  <c r="AB76" i="22"/>
  <c r="AA76" i="22"/>
  <c r="X76" i="22"/>
  <c r="Z76" i="22" s="1"/>
  <c r="W76" i="22"/>
  <c r="Y76" i="22" s="1"/>
  <c r="V76" i="22"/>
  <c r="U76" i="22"/>
  <c r="T76" i="22"/>
  <c r="S76" i="22"/>
  <c r="P76" i="22"/>
  <c r="O76" i="22"/>
  <c r="I76" i="22"/>
  <c r="H76" i="22"/>
  <c r="G76" i="22"/>
  <c r="F76" i="22"/>
  <c r="E76" i="22"/>
  <c r="D76" i="22"/>
  <c r="C76" i="22"/>
  <c r="BM75" i="22"/>
  <c r="AT75" i="22"/>
  <c r="AS75" i="22"/>
  <c r="Y75" i="22"/>
  <c r="H75" i="22"/>
  <c r="BM74" i="22"/>
  <c r="AT74" i="22"/>
  <c r="AS74" i="22"/>
  <c r="Z74" i="22"/>
  <c r="Y74" i="22"/>
  <c r="J74" i="22"/>
  <c r="H74" i="22"/>
  <c r="BM73" i="22"/>
  <c r="AU73" i="22"/>
  <c r="AT73" i="22"/>
  <c r="AS73" i="22"/>
  <c r="Z73" i="22"/>
  <c r="Y73" i="22"/>
  <c r="J73" i="22"/>
  <c r="H73" i="22"/>
  <c r="BJ72" i="22"/>
  <c r="BJ76" i="22" s="1"/>
  <c r="AT72" i="22"/>
  <c r="AS72" i="22"/>
  <c r="AU72" i="22" s="1"/>
  <c r="Z72" i="22"/>
  <c r="Y72" i="22"/>
  <c r="J72" i="22"/>
  <c r="H72" i="22"/>
  <c r="BL71" i="22"/>
  <c r="BK71" i="22"/>
  <c r="BJ71" i="22"/>
  <c r="BI71" i="22"/>
  <c r="BH71" i="22"/>
  <c r="BG71" i="22"/>
  <c r="BD71" i="22"/>
  <c r="BC71" i="22"/>
  <c r="AR71" i="22"/>
  <c r="AQ71" i="22"/>
  <c r="AP71" i="22"/>
  <c r="AO71" i="22"/>
  <c r="AN71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X71" i="22"/>
  <c r="W71" i="22"/>
  <c r="V71" i="22"/>
  <c r="U71" i="22"/>
  <c r="Y71" i="22" s="1"/>
  <c r="T71" i="22"/>
  <c r="S71" i="22"/>
  <c r="P71" i="22"/>
  <c r="O71" i="22"/>
  <c r="N71" i="22"/>
  <c r="J71" i="22"/>
  <c r="I71" i="22"/>
  <c r="H71" i="22"/>
  <c r="G71" i="22"/>
  <c r="F71" i="22"/>
  <c r="E71" i="22"/>
  <c r="D71" i="22"/>
  <c r="C71" i="22"/>
  <c r="BM70" i="22"/>
  <c r="AT70" i="22"/>
  <c r="AS70" i="22"/>
  <c r="AU70" i="22" s="1"/>
  <c r="Y70" i="22"/>
  <c r="H70" i="22"/>
  <c r="BM69" i="22"/>
  <c r="AU69" i="22"/>
  <c r="AT69" i="22"/>
  <c r="AS69" i="22"/>
  <c r="Y69" i="22"/>
  <c r="H69" i="22"/>
  <c r="BM68" i="22"/>
  <c r="AT68" i="22"/>
  <c r="AS68" i="22"/>
  <c r="AS71" i="22" s="1"/>
  <c r="Y68" i="22"/>
  <c r="H68" i="22"/>
  <c r="BI67" i="22"/>
  <c r="BH67" i="22"/>
  <c r="BG67" i="22"/>
  <c r="BF67" i="22"/>
  <c r="BE67" i="22"/>
  <c r="BD67" i="22"/>
  <c r="BC67" i="22"/>
  <c r="AR67" i="22"/>
  <c r="AQ67" i="22"/>
  <c r="AP67" i="22"/>
  <c r="AO67" i="22"/>
  <c r="AN67" i="22"/>
  <c r="AM67" i="22"/>
  <c r="AL67" i="22"/>
  <c r="AK67" i="22"/>
  <c r="AJ67" i="22"/>
  <c r="AI67" i="22"/>
  <c r="AH67" i="22"/>
  <c r="AG67" i="22"/>
  <c r="AF67" i="22"/>
  <c r="AE67" i="22"/>
  <c r="AD67" i="22"/>
  <c r="AC67" i="22"/>
  <c r="AB67" i="22"/>
  <c r="AA67" i="22"/>
  <c r="Z67" i="22"/>
  <c r="X67" i="22"/>
  <c r="W67" i="22"/>
  <c r="V67" i="22"/>
  <c r="U67" i="22"/>
  <c r="T67" i="22"/>
  <c r="S67" i="22"/>
  <c r="P67" i="22"/>
  <c r="O67" i="22"/>
  <c r="I67" i="22"/>
  <c r="G67" i="22"/>
  <c r="H67" i="22" s="1"/>
  <c r="F67" i="22"/>
  <c r="J67" i="22" s="1"/>
  <c r="E67" i="22"/>
  <c r="D67" i="22"/>
  <c r="C67" i="22"/>
  <c r="BM66" i="22"/>
  <c r="AT66" i="22"/>
  <c r="AS66" i="22"/>
  <c r="Z66" i="22"/>
  <c r="Y66" i="22"/>
  <c r="J66" i="22"/>
  <c r="H66" i="22"/>
  <c r="BM65" i="22"/>
  <c r="AT65" i="22"/>
  <c r="AS65" i="22"/>
  <c r="Z65" i="22"/>
  <c r="Y65" i="22"/>
  <c r="J65" i="22"/>
  <c r="H65" i="22"/>
  <c r="BJ64" i="22"/>
  <c r="BJ67" i="22" s="1"/>
  <c r="AT64" i="22"/>
  <c r="AS64" i="22"/>
  <c r="Z64" i="22"/>
  <c r="Y64" i="22"/>
  <c r="J64" i="22"/>
  <c r="H64" i="22"/>
  <c r="BJ63" i="22"/>
  <c r="BI63" i="22"/>
  <c r="BH63" i="22"/>
  <c r="BG63" i="22"/>
  <c r="BD63" i="22"/>
  <c r="BC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A63" i="22"/>
  <c r="Z63" i="22"/>
  <c r="X63" i="22"/>
  <c r="W63" i="22"/>
  <c r="V63" i="22"/>
  <c r="U63" i="22"/>
  <c r="Y63" i="22" s="1"/>
  <c r="T63" i="22"/>
  <c r="S63" i="22"/>
  <c r="P63" i="22"/>
  <c r="O63" i="22"/>
  <c r="I63" i="22"/>
  <c r="G63" i="22"/>
  <c r="H63" i="22" s="1"/>
  <c r="F63" i="22"/>
  <c r="E63" i="22"/>
  <c r="D63" i="22"/>
  <c r="C63" i="22"/>
  <c r="AU62" i="22"/>
  <c r="AT62" i="22"/>
  <c r="AS62" i="22"/>
  <c r="Z62" i="22"/>
  <c r="Y62" i="22"/>
  <c r="J62" i="22"/>
  <c r="H62" i="22"/>
  <c r="AU61" i="22"/>
  <c r="AT61" i="22"/>
  <c r="AS61" i="22"/>
  <c r="Y61" i="22"/>
  <c r="H61" i="22"/>
  <c r="AT60" i="22"/>
  <c r="AS60" i="22"/>
  <c r="Z60" i="22"/>
  <c r="Y60" i="22"/>
  <c r="J60" i="22"/>
  <c r="H60" i="22"/>
  <c r="AU59" i="22"/>
  <c r="AT59" i="22"/>
  <c r="AS59" i="22"/>
  <c r="Z59" i="22"/>
  <c r="Y59" i="22"/>
  <c r="J59" i="22"/>
  <c r="H59" i="22"/>
  <c r="BJ58" i="22"/>
  <c r="AT58" i="22"/>
  <c r="AS58" i="22"/>
  <c r="Z58" i="22"/>
  <c r="Y58" i="22"/>
  <c r="J58" i="22"/>
  <c r="H58" i="22"/>
  <c r="BM57" i="22"/>
  <c r="BL57" i="22"/>
  <c r="BK57" i="22"/>
  <c r="BJ57" i="22"/>
  <c r="BI57" i="22"/>
  <c r="BH57" i="22"/>
  <c r="BG57" i="22"/>
  <c r="BD57" i="22"/>
  <c r="BC57" i="22"/>
  <c r="AR57" i="22"/>
  <c r="AQ57" i="22"/>
  <c r="AP57" i="22"/>
  <c r="AO57" i="22"/>
  <c r="AN57" i="22"/>
  <c r="AM57" i="22"/>
  <c r="AL57" i="22"/>
  <c r="AK57" i="22"/>
  <c r="AJ57" i="22"/>
  <c r="AI57" i="22"/>
  <c r="AH57" i="22"/>
  <c r="AG57" i="22"/>
  <c r="AF57" i="22"/>
  <c r="AE57" i="22"/>
  <c r="AD57" i="22"/>
  <c r="AC57" i="22"/>
  <c r="AB57" i="22"/>
  <c r="AA57" i="22"/>
  <c r="Z57" i="22"/>
  <c r="X57" i="22"/>
  <c r="W57" i="22"/>
  <c r="Y57" i="22" s="1"/>
  <c r="V57" i="22"/>
  <c r="U57" i="22"/>
  <c r="T57" i="22"/>
  <c r="S57" i="22"/>
  <c r="P57" i="22"/>
  <c r="O57" i="22"/>
  <c r="N57" i="22"/>
  <c r="J57" i="22"/>
  <c r="I57" i="22"/>
  <c r="G57" i="22"/>
  <c r="H57" i="22" s="1"/>
  <c r="F57" i="22"/>
  <c r="E57" i="22"/>
  <c r="D57" i="22"/>
  <c r="C57" i="22"/>
  <c r="AT56" i="22"/>
  <c r="AS56" i="22"/>
  <c r="AU56" i="22" s="1"/>
  <c r="Y56" i="22"/>
  <c r="H56" i="22"/>
  <c r="AT55" i="22"/>
  <c r="AT57" i="22" s="1"/>
  <c r="AS55" i="22"/>
  <c r="Y55" i="22"/>
  <c r="H55" i="22"/>
  <c r="BI54" i="22"/>
  <c r="BH54" i="22"/>
  <c r="BG54" i="22"/>
  <c r="BF54" i="22"/>
  <c r="BE54" i="22"/>
  <c r="BD54" i="22"/>
  <c r="BC54" i="22"/>
  <c r="AR54" i="22"/>
  <c r="AQ54" i="22"/>
  <c r="AP54" i="22"/>
  <c r="AO54" i="22"/>
  <c r="AN54" i="22"/>
  <c r="AM54" i="22"/>
  <c r="AL54" i="22"/>
  <c r="AK54" i="22"/>
  <c r="AJ54" i="22"/>
  <c r="AI54" i="22"/>
  <c r="AH54" i="22"/>
  <c r="AG54" i="22"/>
  <c r="AF54" i="22"/>
  <c r="AE54" i="22"/>
  <c r="AD54" i="22"/>
  <c r="AC54" i="22"/>
  <c r="AB54" i="22"/>
  <c r="AA54" i="22"/>
  <c r="X54" i="22"/>
  <c r="Z54" i="22" s="1"/>
  <c r="W54" i="22"/>
  <c r="V54" i="22"/>
  <c r="U54" i="22"/>
  <c r="Y54" i="22" s="1"/>
  <c r="T54" i="22"/>
  <c r="S54" i="22"/>
  <c r="P54" i="22"/>
  <c r="O54" i="22"/>
  <c r="J54" i="22"/>
  <c r="I54" i="22"/>
  <c r="G54" i="22"/>
  <c r="H54" i="22" s="1"/>
  <c r="F54" i="22"/>
  <c r="E54" i="22"/>
  <c r="D54" i="22"/>
  <c r="C54" i="22"/>
  <c r="AT53" i="22"/>
  <c r="AS53" i="22"/>
  <c r="Z53" i="22"/>
  <c r="Y53" i="22"/>
  <c r="J53" i="22"/>
  <c r="H53" i="22"/>
  <c r="BJ52" i="22"/>
  <c r="BJ54" i="22" s="1"/>
  <c r="AT52" i="22"/>
  <c r="AS52" i="22"/>
  <c r="AU52" i="22" s="1"/>
  <c r="Z52" i="22"/>
  <c r="Y52" i="22"/>
  <c r="J52" i="22"/>
  <c r="H52" i="22"/>
  <c r="BJ51" i="22"/>
  <c r="BI51" i="22"/>
  <c r="BH51" i="22"/>
  <c r="BG51" i="22"/>
  <c r="BD51" i="22"/>
  <c r="BC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X51" i="22"/>
  <c r="W51" i="22"/>
  <c r="V51" i="22"/>
  <c r="U51" i="22"/>
  <c r="T51" i="22"/>
  <c r="S51" i="22"/>
  <c r="P51" i="22"/>
  <c r="O51" i="22"/>
  <c r="I51" i="22"/>
  <c r="G51" i="22"/>
  <c r="H51" i="22" s="1"/>
  <c r="F51" i="22"/>
  <c r="E51" i="22"/>
  <c r="D51" i="22"/>
  <c r="C51" i="22"/>
  <c r="AT50" i="22"/>
  <c r="AS50" i="22"/>
  <c r="Z50" i="22"/>
  <c r="Y50" i="22"/>
  <c r="J50" i="22"/>
  <c r="H50" i="22"/>
  <c r="AT49" i="22"/>
  <c r="AS49" i="22"/>
  <c r="AU49" i="22" s="1"/>
  <c r="Z49" i="22"/>
  <c r="Y49" i="22"/>
  <c r="J49" i="22"/>
  <c r="H49" i="22"/>
  <c r="AT48" i="22"/>
  <c r="AS48" i="22"/>
  <c r="Z48" i="22"/>
  <c r="Y48" i="22"/>
  <c r="J48" i="22"/>
  <c r="H48" i="22"/>
  <c r="BJ47" i="22"/>
  <c r="AT47" i="22"/>
  <c r="AU47" i="22" s="1"/>
  <c r="AS47" i="22"/>
  <c r="BJ46" i="22"/>
  <c r="AT46" i="22"/>
  <c r="AS46" i="22"/>
  <c r="Z46" i="22"/>
  <c r="Y46" i="22"/>
  <c r="J46" i="22"/>
  <c r="H46" i="22"/>
  <c r="BM45" i="22"/>
  <c r="BL45" i="22"/>
  <c r="BK45" i="22"/>
  <c r="BJ45" i="22"/>
  <c r="BI45" i="22"/>
  <c r="BH45" i="22"/>
  <c r="BG45" i="22"/>
  <c r="BD45" i="22"/>
  <c r="BC45" i="22"/>
  <c r="AR45" i="22"/>
  <c r="AQ45" i="22"/>
  <c r="AP45" i="22"/>
  <c r="AO45" i="22"/>
  <c r="AN45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X45" i="22"/>
  <c r="W45" i="22"/>
  <c r="Y45" i="22" s="1"/>
  <c r="V45" i="22"/>
  <c r="U45" i="22"/>
  <c r="T45" i="22"/>
  <c r="S45" i="22"/>
  <c r="P45" i="22"/>
  <c r="O45" i="22"/>
  <c r="N45" i="22"/>
  <c r="J45" i="22"/>
  <c r="I45" i="22"/>
  <c r="G45" i="22"/>
  <c r="F45" i="22"/>
  <c r="E45" i="22"/>
  <c r="D45" i="22"/>
  <c r="C45" i="22"/>
  <c r="AT44" i="22"/>
  <c r="AS44" i="22"/>
  <c r="Y44" i="22"/>
  <c r="H44" i="22"/>
  <c r="AT43" i="22"/>
  <c r="AS43" i="22"/>
  <c r="Y43" i="22"/>
  <c r="H43" i="22"/>
  <c r="AT42" i="22"/>
  <c r="AS42" i="22"/>
  <c r="AU42" i="22" s="1"/>
  <c r="Y42" i="22"/>
  <c r="H42" i="22"/>
  <c r="AT41" i="22"/>
  <c r="AS41" i="22"/>
  <c r="Y41" i="22"/>
  <c r="H41" i="22"/>
  <c r="AT40" i="22"/>
  <c r="AS40" i="22"/>
  <c r="AU40" i="22" s="1"/>
  <c r="Y40" i="22"/>
  <c r="H40" i="22"/>
  <c r="AT39" i="22"/>
  <c r="AS39" i="22"/>
  <c r="AU39" i="22" s="1"/>
  <c r="Y39" i="22"/>
  <c r="H39" i="22"/>
  <c r="AT38" i="22"/>
  <c r="AS38" i="22"/>
  <c r="AU38" i="22" s="1"/>
  <c r="Y38" i="22"/>
  <c r="H38" i="22"/>
  <c r="BJ37" i="22"/>
  <c r="BI37" i="22"/>
  <c r="BH37" i="22"/>
  <c r="BG37" i="22"/>
  <c r="BF37" i="22"/>
  <c r="BE37" i="22"/>
  <c r="BD37" i="22"/>
  <c r="BC37" i="22"/>
  <c r="AR37" i="22"/>
  <c r="AQ37" i="22"/>
  <c r="AP37" i="22"/>
  <c r="AO37" i="22"/>
  <c r="AN37" i="22"/>
  <c r="AM37" i="22"/>
  <c r="AL37" i="22"/>
  <c r="AK37" i="22"/>
  <c r="AJ37" i="22"/>
  <c r="AI37" i="22"/>
  <c r="AH37" i="22"/>
  <c r="AG37" i="22"/>
  <c r="AF37" i="22"/>
  <c r="AE37" i="22"/>
  <c r="AD37" i="22"/>
  <c r="AC37" i="22"/>
  <c r="AB37" i="22"/>
  <c r="AA37" i="22"/>
  <c r="X37" i="22"/>
  <c r="W37" i="22"/>
  <c r="V37" i="22"/>
  <c r="U37" i="22"/>
  <c r="T37" i="22"/>
  <c r="S37" i="22"/>
  <c r="P37" i="22"/>
  <c r="O37" i="22"/>
  <c r="I37" i="22"/>
  <c r="J37" i="22" s="1"/>
  <c r="H37" i="22"/>
  <c r="G37" i="22"/>
  <c r="F37" i="22"/>
  <c r="E37" i="22"/>
  <c r="D37" i="22"/>
  <c r="C37" i="22"/>
  <c r="AT36" i="22"/>
  <c r="AT37" i="22" s="1"/>
  <c r="AS36" i="22"/>
  <c r="Y36" i="22"/>
  <c r="H36" i="22"/>
  <c r="AT35" i="22"/>
  <c r="AS35" i="22"/>
  <c r="Y35" i="22"/>
  <c r="H35" i="22"/>
  <c r="AT34" i="22"/>
  <c r="AS34" i="22"/>
  <c r="Y34" i="22"/>
  <c r="H34" i="22"/>
  <c r="BJ33" i="22"/>
  <c r="BI33" i="22"/>
  <c r="BH33" i="22"/>
  <c r="BG33" i="22"/>
  <c r="BD33" i="22"/>
  <c r="BC33" i="22"/>
  <c r="AR33" i="22"/>
  <c r="AQ33" i="22"/>
  <c r="AP33" i="22"/>
  <c r="AO33" i="22"/>
  <c r="AN33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X33" i="22"/>
  <c r="W33" i="22"/>
  <c r="V33" i="22"/>
  <c r="U33" i="22"/>
  <c r="T33" i="22"/>
  <c r="S33" i="22"/>
  <c r="P33" i="22"/>
  <c r="O33" i="22"/>
  <c r="I33" i="22"/>
  <c r="G33" i="22"/>
  <c r="F33" i="22"/>
  <c r="E33" i="22"/>
  <c r="D33" i="22"/>
  <c r="C33" i="22"/>
  <c r="AT32" i="22"/>
  <c r="AS32" i="22"/>
  <c r="Y32" i="22"/>
  <c r="H32" i="22"/>
  <c r="AT31" i="22"/>
  <c r="AS31" i="22"/>
  <c r="Y31" i="22"/>
  <c r="H31" i="22"/>
  <c r="BJ30" i="22"/>
  <c r="AT30" i="22"/>
  <c r="AS30" i="22"/>
  <c r="Z30" i="22"/>
  <c r="Y30" i="22"/>
  <c r="J30" i="22"/>
  <c r="H30" i="22"/>
  <c r="BM29" i="22"/>
  <c r="BL29" i="22"/>
  <c r="BK29" i="22"/>
  <c r="BJ29" i="22"/>
  <c r="BI29" i="22"/>
  <c r="BH29" i="22"/>
  <c r="BG29" i="22"/>
  <c r="BF29" i="22"/>
  <c r="BE29" i="22"/>
  <c r="BD29" i="22"/>
  <c r="BC29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X29" i="22"/>
  <c r="W29" i="22"/>
  <c r="V29" i="22"/>
  <c r="U29" i="22"/>
  <c r="T29" i="22"/>
  <c r="S29" i="22"/>
  <c r="P29" i="22"/>
  <c r="O29" i="22"/>
  <c r="N29" i="22"/>
  <c r="G29" i="22"/>
  <c r="F29" i="22"/>
  <c r="E29" i="22"/>
  <c r="D29" i="22"/>
  <c r="C29" i="22"/>
  <c r="AT28" i="22"/>
  <c r="AS28" i="22"/>
  <c r="Y28" i="22"/>
  <c r="H28" i="22"/>
  <c r="AT27" i="22"/>
  <c r="AT29" i="22" s="1"/>
  <c r="AS27" i="22"/>
  <c r="AU27" i="22" s="1"/>
  <c r="Y27" i="22"/>
  <c r="H27" i="22"/>
  <c r="BM26" i="22"/>
  <c r="BL26" i="22"/>
  <c r="BK26" i="22"/>
  <c r="BJ26" i="22"/>
  <c r="BI26" i="22"/>
  <c r="BH26" i="22"/>
  <c r="BG26" i="22"/>
  <c r="BG89" i="22" s="1"/>
  <c r="BF26" i="22"/>
  <c r="BE26" i="22"/>
  <c r="BD26" i="22"/>
  <c r="BC26" i="22"/>
  <c r="AT26" i="22"/>
  <c r="AR26" i="22"/>
  <c r="AQ26" i="22"/>
  <c r="AP26" i="22"/>
  <c r="AO26" i="22"/>
  <c r="AN26" i="22"/>
  <c r="AM26" i="22"/>
  <c r="AL26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X26" i="22"/>
  <c r="W26" i="22"/>
  <c r="V26" i="22"/>
  <c r="U26" i="22"/>
  <c r="T26" i="22"/>
  <c r="S26" i="22"/>
  <c r="P26" i="22"/>
  <c r="O26" i="22"/>
  <c r="N26" i="22"/>
  <c r="J26" i="22"/>
  <c r="I26" i="22"/>
  <c r="G26" i="22"/>
  <c r="H26" i="22" s="1"/>
  <c r="F26" i="22"/>
  <c r="E26" i="22"/>
  <c r="D26" i="22"/>
  <c r="C26" i="22"/>
  <c r="AT25" i="22"/>
  <c r="AS25" i="22"/>
  <c r="AU25" i="22" s="1"/>
  <c r="Y25" i="22"/>
  <c r="H25" i="22"/>
  <c r="AT24" i="22"/>
  <c r="AS24" i="22"/>
  <c r="AS26" i="22" s="1"/>
  <c r="Y24" i="22"/>
  <c r="H24" i="22"/>
  <c r="BM23" i="22"/>
  <c r="BL23" i="22"/>
  <c r="BK23" i="22"/>
  <c r="BJ23" i="22"/>
  <c r="BI23" i="22"/>
  <c r="BH23" i="22"/>
  <c r="BG23" i="22"/>
  <c r="BF23" i="22"/>
  <c r="BE23" i="22"/>
  <c r="BD23" i="22"/>
  <c r="BC23" i="22"/>
  <c r="AR23" i="22"/>
  <c r="AQ23" i="22"/>
  <c r="AP23" i="22"/>
  <c r="AO23" i="22"/>
  <c r="AN23" i="22"/>
  <c r="AM23" i="22"/>
  <c r="AL23" i="22"/>
  <c r="AK23" i="22"/>
  <c r="AJ23" i="22"/>
  <c r="AI23" i="22"/>
  <c r="AH23" i="22"/>
  <c r="AG23" i="22"/>
  <c r="AF23" i="22"/>
  <c r="AE23" i="22"/>
  <c r="AD23" i="22"/>
  <c r="AC23" i="22"/>
  <c r="AB23" i="22"/>
  <c r="AA23" i="22"/>
  <c r="Z23" i="22"/>
  <c r="X23" i="22"/>
  <c r="W23" i="22"/>
  <c r="V23" i="22"/>
  <c r="U23" i="22"/>
  <c r="Y23" i="22" s="1"/>
  <c r="T23" i="22"/>
  <c r="S23" i="22"/>
  <c r="P23" i="22"/>
  <c r="O23" i="22"/>
  <c r="N23" i="22"/>
  <c r="J23" i="22"/>
  <c r="I23" i="22"/>
  <c r="G23" i="22"/>
  <c r="H23" i="22" s="1"/>
  <c r="F23" i="22"/>
  <c r="E23" i="22"/>
  <c r="D23" i="22"/>
  <c r="C23" i="22"/>
  <c r="AT22" i="22"/>
  <c r="AS22" i="22"/>
  <c r="Y22" i="22"/>
  <c r="H22" i="22"/>
  <c r="AT21" i="22"/>
  <c r="AS21" i="22"/>
  <c r="Y21" i="22"/>
  <c r="H21" i="22"/>
  <c r="AT20" i="22"/>
  <c r="AS20" i="22"/>
  <c r="AU20" i="22" s="1"/>
  <c r="Y20" i="22"/>
  <c r="H20" i="22"/>
  <c r="BM19" i="22"/>
  <c r="BL19" i="22"/>
  <c r="BK19" i="22"/>
  <c r="BJ19" i="22"/>
  <c r="BI19" i="22"/>
  <c r="BH19" i="22"/>
  <c r="BG19" i="22"/>
  <c r="BD19" i="22"/>
  <c r="BC19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D89" i="22" s="1"/>
  <c r="AC19" i="22"/>
  <c r="AB19" i="22"/>
  <c r="AA19" i="22"/>
  <c r="Z19" i="22"/>
  <c r="X19" i="22"/>
  <c r="W19" i="22"/>
  <c r="V19" i="22"/>
  <c r="U19" i="22"/>
  <c r="T19" i="22"/>
  <c r="S19" i="22"/>
  <c r="P19" i="22"/>
  <c r="O19" i="22"/>
  <c r="N19" i="22"/>
  <c r="J19" i="22"/>
  <c r="I19" i="22"/>
  <c r="H19" i="22"/>
  <c r="G19" i="22"/>
  <c r="F19" i="22"/>
  <c r="E19" i="22"/>
  <c r="D19" i="22"/>
  <c r="C19" i="22"/>
  <c r="AT18" i="22"/>
  <c r="AS18" i="22"/>
  <c r="Y18" i="22"/>
  <c r="H18" i="22"/>
  <c r="AT17" i="22"/>
  <c r="AS17" i="22"/>
  <c r="Y17" i="22"/>
  <c r="H17" i="22"/>
  <c r="AT16" i="22"/>
  <c r="AS16" i="22"/>
  <c r="AU16" i="22" s="1"/>
  <c r="Y16" i="22"/>
  <c r="H16" i="22"/>
  <c r="AT15" i="22"/>
  <c r="AS15" i="22"/>
  <c r="Y15" i="22"/>
  <c r="H15" i="22"/>
  <c r="AT14" i="22"/>
  <c r="AS14" i="22"/>
  <c r="Y14" i="22"/>
  <c r="H14" i="22"/>
  <c r="AT13" i="22"/>
  <c r="AS13" i="22"/>
  <c r="Y13" i="22"/>
  <c r="H13" i="22"/>
  <c r="BI12" i="22"/>
  <c r="BH12" i="22"/>
  <c r="BG12" i="22"/>
  <c r="BF12" i="22"/>
  <c r="BE12" i="22"/>
  <c r="BD12" i="22"/>
  <c r="BC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E89" i="22" s="1"/>
  <c r="AD12" i="22"/>
  <c r="AC12" i="22"/>
  <c r="AB12" i="22"/>
  <c r="AA12" i="22"/>
  <c r="Z12" i="22"/>
  <c r="X12" i="22"/>
  <c r="W12" i="22"/>
  <c r="V12" i="22"/>
  <c r="U12" i="22"/>
  <c r="T12" i="22"/>
  <c r="S12" i="22"/>
  <c r="P12" i="22"/>
  <c r="O12" i="22"/>
  <c r="I12" i="22"/>
  <c r="J12" i="22" s="1"/>
  <c r="G12" i="22"/>
  <c r="H12" i="22" s="1"/>
  <c r="F12" i="22"/>
  <c r="E12" i="22"/>
  <c r="D12" i="22"/>
  <c r="C12" i="22"/>
  <c r="BL11" i="22"/>
  <c r="BL11" i="25" s="1"/>
  <c r="BL11" i="27" s="1"/>
  <c r="BK11" i="22"/>
  <c r="BK11" i="25" s="1"/>
  <c r="BK11" i="27" s="1"/>
  <c r="AU11" i="22"/>
  <c r="AT11" i="22"/>
  <c r="AS11" i="22"/>
  <c r="Z11" i="22"/>
  <c r="Y11" i="22"/>
  <c r="J11" i="22"/>
  <c r="H11" i="22"/>
  <c r="BJ10" i="22"/>
  <c r="BJ12" i="22" s="1"/>
  <c r="AT10" i="22"/>
  <c r="AT12" i="22" s="1"/>
  <c r="AS10" i="22"/>
  <c r="AU10" i="22" s="1"/>
  <c r="AU12" i="22" s="1"/>
  <c r="Z10" i="22"/>
  <c r="Y10" i="22"/>
  <c r="J10" i="22"/>
  <c r="H10" i="22"/>
  <c r="BM9" i="22"/>
  <c r="BJ9" i="22"/>
  <c r="BI9" i="22"/>
  <c r="BH9" i="22"/>
  <c r="BG9" i="22"/>
  <c r="BF9" i="22"/>
  <c r="BE9" i="22"/>
  <c r="BD9" i="22"/>
  <c r="BC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F89" i="22" s="1"/>
  <c r="AE9" i="22"/>
  <c r="AD9" i="22"/>
  <c r="AC9" i="22"/>
  <c r="AB9" i="22"/>
  <c r="AA9" i="22"/>
  <c r="Z9" i="22"/>
  <c r="X9" i="22"/>
  <c r="W9" i="22"/>
  <c r="V9" i="22"/>
  <c r="U9" i="22"/>
  <c r="T9" i="22"/>
  <c r="S9" i="22"/>
  <c r="P9" i="22"/>
  <c r="O9" i="22"/>
  <c r="N9" i="22"/>
  <c r="M9" i="22"/>
  <c r="J9" i="22"/>
  <c r="I9" i="22"/>
  <c r="G9" i="22"/>
  <c r="F9" i="22"/>
  <c r="E9" i="22"/>
  <c r="D9" i="22"/>
  <c r="C9" i="22"/>
  <c r="AT8" i="22"/>
  <c r="AU8" i="22" s="1"/>
  <c r="AS8" i="22"/>
  <c r="Y8" i="22"/>
  <c r="H8" i="22"/>
  <c r="AT7" i="22"/>
  <c r="AU7" i="22" s="1"/>
  <c r="AS7" i="22"/>
  <c r="Y7" i="22"/>
  <c r="H7" i="22"/>
  <c r="AT6" i="22"/>
  <c r="AS6" i="22"/>
  <c r="Y6" i="22"/>
  <c r="H6" i="22"/>
  <c r="AT5" i="22"/>
  <c r="AU5" i="22" s="1"/>
  <c r="AS5" i="22"/>
  <c r="Y5" i="22"/>
  <c r="H5" i="22"/>
  <c r="AT4" i="22"/>
  <c r="AS4" i="22"/>
  <c r="AU4" i="22" s="1"/>
  <c r="Y4" i="22"/>
  <c r="H4" i="22"/>
  <c r="AI90" i="24"/>
  <c r="AH90" i="24"/>
  <c r="X89" i="24"/>
  <c r="W89" i="24"/>
  <c r="V89" i="24"/>
  <c r="U89" i="24"/>
  <c r="T89" i="24"/>
  <c r="S89" i="24"/>
  <c r="R89" i="24"/>
  <c r="Q89" i="24"/>
  <c r="J89" i="24"/>
  <c r="D89" i="24"/>
  <c r="K88" i="24"/>
  <c r="G88" i="24"/>
  <c r="F88" i="24"/>
  <c r="E88" i="24"/>
  <c r="C88" i="24"/>
  <c r="D88" i="24" s="1"/>
  <c r="K87" i="24"/>
  <c r="K89" i="24" s="1"/>
  <c r="G87" i="24"/>
  <c r="G89" i="24" s="1"/>
  <c r="F87" i="24"/>
  <c r="F89" i="24" s="1"/>
  <c r="E87" i="24"/>
  <c r="D87" i="24"/>
  <c r="C87" i="24"/>
  <c r="X86" i="24"/>
  <c r="Q86" i="24"/>
  <c r="J86" i="24"/>
  <c r="K85" i="24"/>
  <c r="G85" i="24"/>
  <c r="F85" i="24"/>
  <c r="E85" i="24"/>
  <c r="C85" i="24"/>
  <c r="D85" i="24" s="1"/>
  <c r="K84" i="24"/>
  <c r="G84" i="24"/>
  <c r="F84" i="24"/>
  <c r="E84" i="24"/>
  <c r="D84" i="24"/>
  <c r="C84" i="24"/>
  <c r="K83" i="24"/>
  <c r="G83" i="24"/>
  <c r="F83" i="24"/>
  <c r="E83" i="24"/>
  <c r="C83" i="24"/>
  <c r="D83" i="24" s="1"/>
  <c r="AB82" i="24"/>
  <c r="AB86" i="24" s="1"/>
  <c r="AA82" i="24"/>
  <c r="AA86" i="24" s="1"/>
  <c r="Y82" i="24"/>
  <c r="Y86" i="24" s="1"/>
  <c r="K82" i="24"/>
  <c r="G82" i="24"/>
  <c r="F82" i="24"/>
  <c r="E82" i="24"/>
  <c r="C82" i="24"/>
  <c r="Q81" i="24"/>
  <c r="J81" i="24"/>
  <c r="K80" i="24"/>
  <c r="G80" i="24"/>
  <c r="F80" i="24"/>
  <c r="E80" i="24"/>
  <c r="H80" i="24" s="1"/>
  <c r="I80" i="24" s="1"/>
  <c r="C80" i="24"/>
  <c r="D80" i="24" s="1"/>
  <c r="K79" i="24"/>
  <c r="G79" i="24"/>
  <c r="F79" i="24"/>
  <c r="E79" i="24"/>
  <c r="H79" i="24" s="1"/>
  <c r="D79" i="24"/>
  <c r="C79" i="24"/>
  <c r="K78" i="24"/>
  <c r="G78" i="24"/>
  <c r="F78" i="24"/>
  <c r="F81" i="24" s="1"/>
  <c r="E78" i="24"/>
  <c r="C78" i="24"/>
  <c r="D78" i="24" s="1"/>
  <c r="T77" i="24"/>
  <c r="R77" i="24"/>
  <c r="Q77" i="24"/>
  <c r="J77" i="24"/>
  <c r="K76" i="24"/>
  <c r="G76" i="24"/>
  <c r="F76" i="24"/>
  <c r="E76" i="24"/>
  <c r="C76" i="24"/>
  <c r="D76" i="24" s="1"/>
  <c r="K75" i="24"/>
  <c r="G75" i="24"/>
  <c r="F75" i="24"/>
  <c r="E75" i="24"/>
  <c r="C75" i="24"/>
  <c r="D75" i="24" s="1"/>
  <c r="K74" i="24"/>
  <c r="K77" i="24" s="1"/>
  <c r="G74" i="24"/>
  <c r="F74" i="24"/>
  <c r="E74" i="24"/>
  <c r="H74" i="24" s="1"/>
  <c r="C74" i="24"/>
  <c r="D74" i="24" s="1"/>
  <c r="R73" i="24"/>
  <c r="K73" i="24"/>
  <c r="G73" i="24"/>
  <c r="H73" i="24" s="1"/>
  <c r="F73" i="24"/>
  <c r="F77" i="24" s="1"/>
  <c r="E73" i="24"/>
  <c r="E77" i="24" s="1"/>
  <c r="C73" i="24"/>
  <c r="Y72" i="24"/>
  <c r="X72" i="24"/>
  <c r="J72" i="24"/>
  <c r="E72" i="24"/>
  <c r="K71" i="24"/>
  <c r="G71" i="24"/>
  <c r="F71" i="24"/>
  <c r="H71" i="24" s="1"/>
  <c r="E71" i="24"/>
  <c r="C71" i="24"/>
  <c r="D71" i="24" s="1"/>
  <c r="K70" i="24"/>
  <c r="G70" i="24"/>
  <c r="F70" i="24"/>
  <c r="E70" i="24"/>
  <c r="C70" i="24"/>
  <c r="D70" i="24" s="1"/>
  <c r="AB69" i="24"/>
  <c r="AB72" i="24" s="1"/>
  <c r="AA69" i="24"/>
  <c r="AA72" i="24" s="1"/>
  <c r="Y69" i="24"/>
  <c r="K69" i="24"/>
  <c r="G69" i="24"/>
  <c r="F69" i="24"/>
  <c r="E69" i="24"/>
  <c r="C69" i="24"/>
  <c r="Q68" i="24"/>
  <c r="J68" i="24"/>
  <c r="K67" i="24"/>
  <c r="G67" i="24"/>
  <c r="F67" i="24"/>
  <c r="E67" i="24"/>
  <c r="C67" i="24"/>
  <c r="D67" i="24" s="1"/>
  <c r="D68" i="24" s="1"/>
  <c r="K66" i="24"/>
  <c r="H66" i="24"/>
  <c r="I66" i="24" s="1"/>
  <c r="G66" i="24"/>
  <c r="F66" i="24"/>
  <c r="F68" i="24" s="1"/>
  <c r="E66" i="24"/>
  <c r="C66" i="24"/>
  <c r="D66" i="24" s="1"/>
  <c r="R65" i="24"/>
  <c r="R68" i="24" s="1"/>
  <c r="K65" i="24"/>
  <c r="G65" i="24"/>
  <c r="F65" i="24"/>
  <c r="E65" i="24"/>
  <c r="E68" i="24" s="1"/>
  <c r="C65" i="24"/>
  <c r="D65" i="24" s="1"/>
  <c r="X64" i="24"/>
  <c r="S64" i="24"/>
  <c r="R64" i="24"/>
  <c r="Q64" i="24"/>
  <c r="J64" i="24"/>
  <c r="K63" i="24"/>
  <c r="H63" i="24"/>
  <c r="G63" i="24"/>
  <c r="F63" i="24"/>
  <c r="E63" i="24"/>
  <c r="C63" i="24"/>
  <c r="D63" i="24" s="1"/>
  <c r="K62" i="24"/>
  <c r="G62" i="24"/>
  <c r="F62" i="24"/>
  <c r="E62" i="24"/>
  <c r="C62" i="24"/>
  <c r="D62" i="24" s="1"/>
  <c r="K61" i="24"/>
  <c r="H61" i="24"/>
  <c r="G61" i="24"/>
  <c r="F61" i="24"/>
  <c r="E61" i="24"/>
  <c r="C61" i="24"/>
  <c r="D61" i="24" s="1"/>
  <c r="K60" i="24"/>
  <c r="G60" i="24"/>
  <c r="H60" i="24" s="1"/>
  <c r="F60" i="24"/>
  <c r="E60" i="24"/>
  <c r="D60" i="24"/>
  <c r="C60" i="24"/>
  <c r="AB59" i="24"/>
  <c r="AB64" i="24" s="1"/>
  <c r="AA59" i="24"/>
  <c r="AA64" i="24" s="1"/>
  <c r="Y59" i="24"/>
  <c r="Y64" i="24" s="1"/>
  <c r="R59" i="24"/>
  <c r="K59" i="24"/>
  <c r="G59" i="24"/>
  <c r="F59" i="24"/>
  <c r="E59" i="24"/>
  <c r="C59" i="24"/>
  <c r="X58" i="24"/>
  <c r="Q58" i="24"/>
  <c r="J58" i="24"/>
  <c r="K57" i="24"/>
  <c r="H57" i="24"/>
  <c r="G57" i="24"/>
  <c r="F57" i="24"/>
  <c r="E57" i="24"/>
  <c r="C57" i="24"/>
  <c r="D57" i="24" s="1"/>
  <c r="AB56" i="24"/>
  <c r="AB58" i="24" s="1"/>
  <c r="AA56" i="24"/>
  <c r="AA58" i="24" s="1"/>
  <c r="Z56" i="24"/>
  <c r="Z58" i="24" s="1"/>
  <c r="Y56" i="24"/>
  <c r="Y58" i="24" s="1"/>
  <c r="K56" i="24"/>
  <c r="K58" i="24" s="1"/>
  <c r="H56" i="24"/>
  <c r="H58" i="24" s="1"/>
  <c r="G56" i="24"/>
  <c r="G58" i="24" s="1"/>
  <c r="F56" i="24"/>
  <c r="F58" i="24" s="1"/>
  <c r="E56" i="24"/>
  <c r="E58" i="24" s="1"/>
  <c r="C56" i="24"/>
  <c r="D56" i="24" s="1"/>
  <c r="D58" i="24" s="1"/>
  <c r="Q55" i="24"/>
  <c r="J55" i="24"/>
  <c r="K54" i="24"/>
  <c r="G54" i="24"/>
  <c r="F54" i="24"/>
  <c r="E54" i="24"/>
  <c r="H54" i="24" s="1"/>
  <c r="I54" i="24" s="1"/>
  <c r="C54" i="24"/>
  <c r="D54" i="24" s="1"/>
  <c r="R53" i="24"/>
  <c r="R55" i="24" s="1"/>
  <c r="K53" i="24"/>
  <c r="K55" i="24" s="1"/>
  <c r="G53" i="24"/>
  <c r="F53" i="24"/>
  <c r="E53" i="24"/>
  <c r="C53" i="24"/>
  <c r="Q52" i="24"/>
  <c r="J52" i="24"/>
  <c r="N51" i="24"/>
  <c r="K51" i="24"/>
  <c r="G51" i="24"/>
  <c r="H51" i="24" s="1"/>
  <c r="F51" i="24"/>
  <c r="E51" i="24"/>
  <c r="C51" i="24"/>
  <c r="D51" i="24" s="1"/>
  <c r="K50" i="24"/>
  <c r="G50" i="24"/>
  <c r="F50" i="24"/>
  <c r="E50" i="24"/>
  <c r="C50" i="24"/>
  <c r="D50" i="24" s="1"/>
  <c r="M49" i="24"/>
  <c r="K49" i="24"/>
  <c r="G49" i="24"/>
  <c r="F49" i="24"/>
  <c r="E49" i="24"/>
  <c r="H49" i="24" s="1"/>
  <c r="C49" i="24"/>
  <c r="D49" i="24" s="1"/>
  <c r="R48" i="24"/>
  <c r="K48" i="24"/>
  <c r="G48" i="24"/>
  <c r="F48" i="24"/>
  <c r="E48" i="24"/>
  <c r="C48" i="24"/>
  <c r="D48" i="24" s="1"/>
  <c r="R47" i="24"/>
  <c r="R52" i="24" s="1"/>
  <c r="K47" i="24"/>
  <c r="H47" i="24"/>
  <c r="G47" i="24"/>
  <c r="F47" i="24"/>
  <c r="F52" i="24" s="1"/>
  <c r="E47" i="24"/>
  <c r="E52" i="24" s="1"/>
  <c r="C47" i="24"/>
  <c r="Y46" i="24"/>
  <c r="X46" i="24"/>
  <c r="J46" i="24"/>
  <c r="K45" i="24"/>
  <c r="G45" i="24"/>
  <c r="F45" i="24"/>
  <c r="E45" i="24"/>
  <c r="C45" i="24"/>
  <c r="D45" i="24" s="1"/>
  <c r="K44" i="24"/>
  <c r="G44" i="24"/>
  <c r="F44" i="24"/>
  <c r="E44" i="24"/>
  <c r="C44" i="24"/>
  <c r="D44" i="24" s="1"/>
  <c r="K43" i="24"/>
  <c r="G43" i="24"/>
  <c r="F43" i="24"/>
  <c r="E43" i="24"/>
  <c r="C43" i="24"/>
  <c r="D43" i="24" s="1"/>
  <c r="AB42" i="24"/>
  <c r="AB46" i="24" s="1"/>
  <c r="AA42" i="24"/>
  <c r="AA46" i="24" s="1"/>
  <c r="Y42" i="24"/>
  <c r="K42" i="24"/>
  <c r="G42" i="24"/>
  <c r="F42" i="24"/>
  <c r="E42" i="24"/>
  <c r="E46" i="24" s="1"/>
  <c r="D42" i="24"/>
  <c r="C42" i="24"/>
  <c r="K41" i="24"/>
  <c r="G41" i="24"/>
  <c r="F41" i="24"/>
  <c r="E41" i="24"/>
  <c r="C41" i="24"/>
  <c r="D41" i="24" s="1"/>
  <c r="K40" i="24"/>
  <c r="G40" i="24"/>
  <c r="F40" i="24"/>
  <c r="H40" i="24" s="1"/>
  <c r="I40" i="24" s="1"/>
  <c r="E40" i="24"/>
  <c r="C40" i="24"/>
  <c r="D40" i="24" s="1"/>
  <c r="K39" i="24"/>
  <c r="G39" i="24"/>
  <c r="F39" i="24"/>
  <c r="E39" i="24"/>
  <c r="C39" i="24"/>
  <c r="D39" i="24" s="1"/>
  <c r="Q38" i="24"/>
  <c r="J38" i="24"/>
  <c r="E38" i="24"/>
  <c r="K37" i="24"/>
  <c r="G37" i="24"/>
  <c r="F37" i="24"/>
  <c r="E37" i="24"/>
  <c r="C37" i="24"/>
  <c r="D37" i="24" s="1"/>
  <c r="K36" i="24"/>
  <c r="G36" i="24"/>
  <c r="F36" i="24"/>
  <c r="E36" i="24"/>
  <c r="H36" i="24" s="1"/>
  <c r="D36" i="24"/>
  <c r="C36" i="24"/>
  <c r="U35" i="24"/>
  <c r="U38" i="24" s="1"/>
  <c r="T35" i="24"/>
  <c r="T38" i="24" s="1"/>
  <c r="S35" i="24"/>
  <c r="S38" i="24" s="1"/>
  <c r="R35" i="24"/>
  <c r="R38" i="24" s="1"/>
  <c r="K35" i="24"/>
  <c r="K38" i="24" s="1"/>
  <c r="H35" i="24"/>
  <c r="G35" i="24"/>
  <c r="F35" i="24"/>
  <c r="E35" i="24"/>
  <c r="C35" i="24"/>
  <c r="C38" i="24" s="1"/>
  <c r="AA34" i="24"/>
  <c r="X34" i="24"/>
  <c r="Q34" i="24"/>
  <c r="J34" i="24"/>
  <c r="F34" i="24"/>
  <c r="K33" i="24"/>
  <c r="G33" i="24"/>
  <c r="F33" i="24"/>
  <c r="E33" i="24"/>
  <c r="C33" i="24"/>
  <c r="D33" i="24" s="1"/>
  <c r="K32" i="24"/>
  <c r="G32" i="24"/>
  <c r="F32" i="24"/>
  <c r="H32" i="24" s="1"/>
  <c r="E32" i="24"/>
  <c r="D32" i="24"/>
  <c r="C32" i="24"/>
  <c r="AB31" i="24"/>
  <c r="AB34" i="24" s="1"/>
  <c r="AA31" i="24"/>
  <c r="Y31" i="24"/>
  <c r="Y34" i="24" s="1"/>
  <c r="U31" i="24"/>
  <c r="U34" i="24" s="1"/>
  <c r="R31" i="24"/>
  <c r="R34" i="24" s="1"/>
  <c r="K31" i="24"/>
  <c r="K34" i="24" s="1"/>
  <c r="G31" i="24"/>
  <c r="F31" i="24"/>
  <c r="H31" i="24" s="1"/>
  <c r="E31" i="24"/>
  <c r="E34" i="24" s="1"/>
  <c r="C31" i="24"/>
  <c r="J30" i="24"/>
  <c r="K29" i="24"/>
  <c r="G29" i="24"/>
  <c r="F29" i="24"/>
  <c r="E29" i="24"/>
  <c r="C29" i="24"/>
  <c r="K28" i="24"/>
  <c r="I28" i="24"/>
  <c r="H28" i="24"/>
  <c r="G28" i="24"/>
  <c r="G30" i="24" s="1"/>
  <c r="F28" i="24"/>
  <c r="F30" i="24" s="1"/>
  <c r="E28" i="24"/>
  <c r="E30" i="24" s="1"/>
  <c r="C28" i="24"/>
  <c r="D28" i="24" s="1"/>
  <c r="J27" i="24"/>
  <c r="E27" i="24"/>
  <c r="K26" i="24"/>
  <c r="G26" i="24"/>
  <c r="G27" i="24" s="1"/>
  <c r="F26" i="24"/>
  <c r="F27" i="24" s="1"/>
  <c r="E26" i="24"/>
  <c r="C26" i="24"/>
  <c r="D26" i="24" s="1"/>
  <c r="K25" i="24"/>
  <c r="K27" i="24" s="1"/>
  <c r="G25" i="24"/>
  <c r="F25" i="24"/>
  <c r="E25" i="24"/>
  <c r="C25" i="24"/>
  <c r="D25" i="24" s="1"/>
  <c r="J24" i="24"/>
  <c r="G24" i="24"/>
  <c r="F24" i="24"/>
  <c r="K23" i="24"/>
  <c r="G23" i="24"/>
  <c r="H23" i="24" s="1"/>
  <c r="I23" i="24" s="1"/>
  <c r="F23" i="24"/>
  <c r="E23" i="24"/>
  <c r="D23" i="24"/>
  <c r="C23" i="24"/>
  <c r="K22" i="24"/>
  <c r="G22" i="24"/>
  <c r="F22" i="24"/>
  <c r="E22" i="24"/>
  <c r="H22" i="24" s="1"/>
  <c r="C22" i="24"/>
  <c r="D22" i="24" s="1"/>
  <c r="K21" i="24"/>
  <c r="G21" i="24"/>
  <c r="F21" i="24"/>
  <c r="E21" i="24"/>
  <c r="H21" i="24" s="1"/>
  <c r="D21" i="24"/>
  <c r="C21" i="24"/>
  <c r="AA20" i="24"/>
  <c r="Y20" i="24"/>
  <c r="X20" i="24"/>
  <c r="J20" i="24"/>
  <c r="K19" i="24"/>
  <c r="G19" i="24"/>
  <c r="F19" i="24"/>
  <c r="E19" i="24"/>
  <c r="C19" i="24"/>
  <c r="D19" i="24" s="1"/>
  <c r="K18" i="24"/>
  <c r="G18" i="24"/>
  <c r="F18" i="24"/>
  <c r="E18" i="24"/>
  <c r="D18" i="24"/>
  <c r="C18" i="24"/>
  <c r="K17" i="24"/>
  <c r="G17" i="24"/>
  <c r="F17" i="24"/>
  <c r="E17" i="24"/>
  <c r="C17" i="24"/>
  <c r="D17" i="24" s="1"/>
  <c r="K16" i="24"/>
  <c r="G16" i="24"/>
  <c r="F16" i="24"/>
  <c r="E16" i="24"/>
  <c r="C16" i="24"/>
  <c r="D16" i="24" s="1"/>
  <c r="AB15" i="24"/>
  <c r="AB20" i="24" s="1"/>
  <c r="AA15" i="24"/>
  <c r="Y15" i="24"/>
  <c r="K15" i="24"/>
  <c r="G15" i="24"/>
  <c r="F15" i="24"/>
  <c r="E15" i="24"/>
  <c r="C15" i="24"/>
  <c r="K14" i="24"/>
  <c r="G14" i="24"/>
  <c r="F14" i="24"/>
  <c r="E14" i="24"/>
  <c r="C14" i="24"/>
  <c r="D14" i="24" s="1"/>
  <c r="AI13" i="24"/>
  <c r="AH13" i="24"/>
  <c r="AG13" i="24"/>
  <c r="AG90" i="24" s="1"/>
  <c r="AF13" i="24"/>
  <c r="AF90" i="24" s="1"/>
  <c r="AE13" i="24"/>
  <c r="AE90" i="24" s="1"/>
  <c r="Q13" i="24"/>
  <c r="J13" i="24"/>
  <c r="C13" i="24"/>
  <c r="K12" i="24"/>
  <c r="G12" i="24"/>
  <c r="F12" i="24"/>
  <c r="E12" i="24"/>
  <c r="D12" i="24"/>
  <c r="C12" i="24"/>
  <c r="AJ11" i="24"/>
  <c r="AJ13" i="24" s="1"/>
  <c r="R11" i="24"/>
  <c r="R13" i="24" s="1"/>
  <c r="K11" i="24"/>
  <c r="K13" i="24" s="1"/>
  <c r="G11" i="24"/>
  <c r="F11" i="24"/>
  <c r="E11" i="24"/>
  <c r="D11" i="24"/>
  <c r="C11" i="24"/>
  <c r="J10" i="24"/>
  <c r="K9" i="24"/>
  <c r="G9" i="24"/>
  <c r="F9" i="24"/>
  <c r="E9" i="24"/>
  <c r="D9" i="24"/>
  <c r="C9" i="24"/>
  <c r="K8" i="24"/>
  <c r="G8" i="24"/>
  <c r="H8" i="24" s="1"/>
  <c r="F8" i="24"/>
  <c r="E8" i="24"/>
  <c r="C8" i="24"/>
  <c r="D8" i="24" s="1"/>
  <c r="K7" i="24"/>
  <c r="G7" i="24"/>
  <c r="F7" i="24"/>
  <c r="E7" i="24"/>
  <c r="C7" i="24"/>
  <c r="D7" i="24" s="1"/>
  <c r="K6" i="24"/>
  <c r="I6" i="24"/>
  <c r="H6" i="24"/>
  <c r="G6" i="24"/>
  <c r="F6" i="24"/>
  <c r="E6" i="24"/>
  <c r="C6" i="24"/>
  <c r="D6" i="24" s="1"/>
  <c r="K5" i="24"/>
  <c r="G5" i="24"/>
  <c r="F5" i="24"/>
  <c r="F10" i="24" s="1"/>
  <c r="E5" i="24"/>
  <c r="C5" i="24"/>
  <c r="Q1" i="24"/>
  <c r="AE1" i="24" s="1"/>
  <c r="H23" i="23"/>
  <c r="G23" i="23"/>
  <c r="H19" i="23"/>
  <c r="G19" i="23"/>
  <c r="BL88" i="19"/>
  <c r="BK88" i="19"/>
  <c r="BJ88" i="19"/>
  <c r="BI88" i="19"/>
  <c r="BH88" i="19"/>
  <c r="BG88" i="19"/>
  <c r="BF88" i="19"/>
  <c r="BE88" i="19"/>
  <c r="BD88" i="19"/>
  <c r="BC88" i="19"/>
  <c r="AR88" i="19"/>
  <c r="AQ88" i="19"/>
  <c r="AP88" i="19"/>
  <c r="AO88" i="19"/>
  <c r="AN88" i="19"/>
  <c r="AM88" i="19"/>
  <c r="AL88" i="19"/>
  <c r="AK88" i="19"/>
  <c r="AJ88" i="19"/>
  <c r="AI88" i="19"/>
  <c r="AH88" i="19"/>
  <c r="AG88" i="19"/>
  <c r="AF88" i="19"/>
  <c r="AE88" i="19"/>
  <c r="AD88" i="19"/>
  <c r="AC88" i="19"/>
  <c r="AB88" i="19"/>
  <c r="AA88" i="19"/>
  <c r="Z88" i="19"/>
  <c r="Y88" i="19"/>
  <c r="X88" i="19"/>
  <c r="W88" i="19"/>
  <c r="V88" i="19"/>
  <c r="U88" i="19"/>
  <c r="T88" i="19"/>
  <c r="S88" i="19"/>
  <c r="P88" i="19"/>
  <c r="O88" i="19"/>
  <c r="N88" i="19"/>
  <c r="J88" i="19"/>
  <c r="I88" i="19"/>
  <c r="G88" i="19"/>
  <c r="H88" i="19" s="1"/>
  <c r="F88" i="19"/>
  <c r="E88" i="19"/>
  <c r="D88" i="19"/>
  <c r="C88" i="19"/>
  <c r="BM87" i="19"/>
  <c r="AT87" i="19"/>
  <c r="AS87" i="19"/>
  <c r="Y87" i="19"/>
  <c r="H87" i="19"/>
  <c r="BM86" i="19"/>
  <c r="BM88" i="19" s="1"/>
  <c r="AT86" i="19"/>
  <c r="AT88" i="19" s="1"/>
  <c r="AS86" i="19"/>
  <c r="AS88" i="19" s="1"/>
  <c r="Y86" i="19"/>
  <c r="H86" i="19"/>
  <c r="BL85" i="19"/>
  <c r="BK85" i="19"/>
  <c r="BJ85" i="19"/>
  <c r="BI85" i="19"/>
  <c r="BH85" i="19"/>
  <c r="BG85" i="19"/>
  <c r="BD85" i="19"/>
  <c r="BC85" i="19"/>
  <c r="AR85" i="19"/>
  <c r="AQ85" i="19"/>
  <c r="AP85" i="19"/>
  <c r="AO85" i="19"/>
  <c r="AN85" i="19"/>
  <c r="AM85" i="19"/>
  <c r="AL85" i="19"/>
  <c r="AK85" i="19"/>
  <c r="AJ85" i="19"/>
  <c r="AI85" i="19"/>
  <c r="AH85" i="19"/>
  <c r="AG85" i="19"/>
  <c r="AF85" i="19"/>
  <c r="AE85" i="19"/>
  <c r="AD85" i="19"/>
  <c r="AC85" i="19"/>
  <c r="AB85" i="19"/>
  <c r="AA85" i="19"/>
  <c r="X85" i="19"/>
  <c r="W85" i="19"/>
  <c r="V85" i="19"/>
  <c r="U85" i="19"/>
  <c r="T85" i="19"/>
  <c r="S85" i="19"/>
  <c r="P85" i="19"/>
  <c r="O85" i="19"/>
  <c r="N85" i="19"/>
  <c r="J85" i="19"/>
  <c r="I85" i="19"/>
  <c r="G85" i="19"/>
  <c r="H85" i="19" s="1"/>
  <c r="F85" i="19"/>
  <c r="E85" i="19"/>
  <c r="D85" i="19"/>
  <c r="C85" i="19"/>
  <c r="BM84" i="19"/>
  <c r="AU84" i="19"/>
  <c r="N85" i="24" s="1"/>
  <c r="AT84" i="19"/>
  <c r="AS84" i="19"/>
  <c r="Y84" i="19"/>
  <c r="H84" i="19"/>
  <c r="BM83" i="19"/>
  <c r="AT83" i="19"/>
  <c r="AS83" i="19"/>
  <c r="Y83" i="19"/>
  <c r="H83" i="19"/>
  <c r="BM82" i="19"/>
  <c r="BM85" i="19" s="1"/>
  <c r="BF82" i="19"/>
  <c r="AT82" i="19"/>
  <c r="AU82" i="19" s="1"/>
  <c r="N83" i="24" s="1"/>
  <c r="AS82" i="19"/>
  <c r="Y82" i="19"/>
  <c r="H82" i="19"/>
  <c r="BM81" i="19"/>
  <c r="AT81" i="19"/>
  <c r="AS81" i="19"/>
  <c r="Y81" i="19"/>
  <c r="H81" i="19"/>
  <c r="BL80" i="19"/>
  <c r="BK80" i="19"/>
  <c r="BJ80" i="19"/>
  <c r="BI80" i="19"/>
  <c r="BH80" i="19"/>
  <c r="BG80" i="19"/>
  <c r="BF80" i="19"/>
  <c r="BE80" i="19"/>
  <c r="BD80" i="19"/>
  <c r="BC80" i="19"/>
  <c r="AR80" i="19"/>
  <c r="AQ80" i="19"/>
  <c r="AP80" i="19"/>
  <c r="AO80" i="19"/>
  <c r="AN80" i="19"/>
  <c r="AM80" i="19"/>
  <c r="AL80" i="19"/>
  <c r="AK80" i="19"/>
  <c r="AJ80" i="19"/>
  <c r="AI80" i="19"/>
  <c r="AH80" i="19"/>
  <c r="AG80" i="19"/>
  <c r="AF80" i="19"/>
  <c r="AE80" i="19"/>
  <c r="AD80" i="19"/>
  <c r="AC80" i="19"/>
  <c r="AB80" i="19"/>
  <c r="AA80" i="19"/>
  <c r="X80" i="19"/>
  <c r="W80" i="19"/>
  <c r="V80" i="19"/>
  <c r="U80" i="19"/>
  <c r="T80" i="19"/>
  <c r="S80" i="19"/>
  <c r="P80" i="19"/>
  <c r="O80" i="19"/>
  <c r="N80" i="19"/>
  <c r="I80" i="19"/>
  <c r="H80" i="19"/>
  <c r="G80" i="19"/>
  <c r="F80" i="19"/>
  <c r="E80" i="19"/>
  <c r="D80" i="19"/>
  <c r="C80" i="19"/>
  <c r="BM79" i="19"/>
  <c r="AU79" i="19"/>
  <c r="N80" i="24" s="1"/>
  <c r="AT79" i="19"/>
  <c r="AS79" i="19"/>
  <c r="Y79" i="19"/>
  <c r="H79" i="19"/>
  <c r="BM78" i="19"/>
  <c r="AT78" i="19"/>
  <c r="AU78" i="19" s="1"/>
  <c r="N79" i="24" s="1"/>
  <c r="AS78" i="19"/>
  <c r="Y78" i="19"/>
  <c r="H78" i="19"/>
  <c r="BM77" i="19"/>
  <c r="AT77" i="19"/>
  <c r="AS77" i="19"/>
  <c r="Y77" i="19"/>
  <c r="H77" i="19"/>
  <c r="BI76" i="19"/>
  <c r="BH76" i="19"/>
  <c r="BG76" i="19"/>
  <c r="BF76" i="19"/>
  <c r="BE76" i="19"/>
  <c r="BD76" i="19"/>
  <c r="BC76" i="19"/>
  <c r="AR76" i="19"/>
  <c r="AQ76" i="19"/>
  <c r="AP76" i="19"/>
  <c r="AO76" i="19"/>
  <c r="AN76" i="19"/>
  <c r="AM76" i="19"/>
  <c r="AL76" i="19"/>
  <c r="AK76" i="19"/>
  <c r="AJ76" i="19"/>
  <c r="AI76" i="19"/>
  <c r="AH76" i="19"/>
  <c r="AG76" i="19"/>
  <c r="AF76" i="19"/>
  <c r="AE76" i="19"/>
  <c r="AD76" i="19"/>
  <c r="AC76" i="19"/>
  <c r="AB76" i="19"/>
  <c r="AA76" i="19"/>
  <c r="X76" i="19"/>
  <c r="Z76" i="19" s="1"/>
  <c r="W76" i="19"/>
  <c r="Y76" i="19" s="1"/>
  <c r="V76" i="19"/>
  <c r="U76" i="19"/>
  <c r="T76" i="19"/>
  <c r="S76" i="19"/>
  <c r="P76" i="19"/>
  <c r="O76" i="19"/>
  <c r="I76" i="19"/>
  <c r="G76" i="19"/>
  <c r="F76" i="19"/>
  <c r="E76" i="19"/>
  <c r="D76" i="19"/>
  <c r="C76" i="19"/>
  <c r="BM75" i="19"/>
  <c r="AT75" i="19"/>
  <c r="AS75" i="19"/>
  <c r="Y75" i="19"/>
  <c r="H75" i="19"/>
  <c r="BM74" i="19"/>
  <c r="AT74" i="19"/>
  <c r="AU74" i="19" s="1"/>
  <c r="N75" i="24" s="1"/>
  <c r="AS74" i="19"/>
  <c r="Z74" i="19"/>
  <c r="Y74" i="19"/>
  <c r="J74" i="19"/>
  <c r="H74" i="19"/>
  <c r="BM73" i="19"/>
  <c r="AT73" i="19"/>
  <c r="AS73" i="19"/>
  <c r="Z73" i="19"/>
  <c r="Y73" i="19"/>
  <c r="J73" i="19"/>
  <c r="H73" i="19"/>
  <c r="BJ72" i="19"/>
  <c r="AT72" i="19"/>
  <c r="AS72" i="19"/>
  <c r="AU72" i="19" s="1"/>
  <c r="N73" i="24" s="1"/>
  <c r="Z72" i="19"/>
  <c r="Y72" i="19"/>
  <c r="J72" i="19"/>
  <c r="H72" i="19"/>
  <c r="BL71" i="19"/>
  <c r="BK71" i="19"/>
  <c r="BJ71" i="19"/>
  <c r="BI71" i="19"/>
  <c r="BH71" i="19"/>
  <c r="BG71" i="19"/>
  <c r="BD71" i="19"/>
  <c r="BC71" i="19"/>
  <c r="AR71" i="19"/>
  <c r="AQ71" i="19"/>
  <c r="AP71" i="19"/>
  <c r="AO71" i="19"/>
  <c r="AN71" i="19"/>
  <c r="AM71" i="19"/>
  <c r="AL71" i="19"/>
  <c r="AK71" i="19"/>
  <c r="AJ71" i="19"/>
  <c r="AI71" i="19"/>
  <c r="AH71" i="19"/>
  <c r="AG71" i="19"/>
  <c r="AF71" i="19"/>
  <c r="AE71" i="19"/>
  <c r="AD71" i="19"/>
  <c r="AC71" i="19"/>
  <c r="AB71" i="19"/>
  <c r="AA71" i="19"/>
  <c r="X71" i="19"/>
  <c r="W71" i="19"/>
  <c r="Y71" i="19" s="1"/>
  <c r="V71" i="19"/>
  <c r="U71" i="19"/>
  <c r="T71" i="19"/>
  <c r="S71" i="19"/>
  <c r="P71" i="19"/>
  <c r="O71" i="19"/>
  <c r="N71" i="19"/>
  <c r="J71" i="19"/>
  <c r="I71" i="19"/>
  <c r="H71" i="19"/>
  <c r="G71" i="19"/>
  <c r="F71" i="19"/>
  <c r="E71" i="19"/>
  <c r="D71" i="19"/>
  <c r="C71" i="19"/>
  <c r="BM70" i="19"/>
  <c r="AT70" i="19"/>
  <c r="AS70" i="19"/>
  <c r="Y70" i="19"/>
  <c r="H70" i="19"/>
  <c r="BM69" i="19"/>
  <c r="AT69" i="19"/>
  <c r="AS69" i="19"/>
  <c r="Y69" i="19"/>
  <c r="H69" i="19"/>
  <c r="BM68" i="19"/>
  <c r="BM71" i="19" s="1"/>
  <c r="AT68" i="19"/>
  <c r="AS68" i="19"/>
  <c r="Y68" i="19"/>
  <c r="H68" i="19"/>
  <c r="BI67" i="19"/>
  <c r="BH67" i="19"/>
  <c r="BG67" i="19"/>
  <c r="BF67" i="19"/>
  <c r="BE67" i="19"/>
  <c r="BD67" i="19"/>
  <c r="BC67" i="19"/>
  <c r="AR67" i="19"/>
  <c r="AQ67" i="19"/>
  <c r="AP67" i="19"/>
  <c r="AO67" i="19"/>
  <c r="AN67" i="19"/>
  <c r="AM67" i="19"/>
  <c r="AL67" i="19"/>
  <c r="AK67" i="19"/>
  <c r="AJ67" i="19"/>
  <c r="AI67" i="19"/>
  <c r="AH67" i="19"/>
  <c r="AG67" i="19"/>
  <c r="AF67" i="19"/>
  <c r="AE67" i="19"/>
  <c r="AD67" i="19"/>
  <c r="AC67" i="19"/>
  <c r="AB67" i="19"/>
  <c r="AA67" i="19"/>
  <c r="Y67" i="19"/>
  <c r="X67" i="19"/>
  <c r="Z67" i="19" s="1"/>
  <c r="W67" i="19"/>
  <c r="V67" i="19"/>
  <c r="U67" i="19"/>
  <c r="T67" i="19"/>
  <c r="S67" i="19"/>
  <c r="P67" i="19"/>
  <c r="O67" i="19"/>
  <c r="J67" i="19"/>
  <c r="I67" i="19"/>
  <c r="G67" i="19"/>
  <c r="H67" i="19" s="1"/>
  <c r="F67" i="19"/>
  <c r="E67" i="19"/>
  <c r="D67" i="19"/>
  <c r="C67" i="19"/>
  <c r="BM66" i="19"/>
  <c r="AT66" i="19"/>
  <c r="AS66" i="19"/>
  <c r="Z66" i="19"/>
  <c r="Y66" i="19"/>
  <c r="J66" i="19"/>
  <c r="H66" i="19"/>
  <c r="BM65" i="19"/>
  <c r="AT65" i="19"/>
  <c r="AS65" i="19"/>
  <c r="Z65" i="19"/>
  <c r="Y65" i="19"/>
  <c r="J65" i="19"/>
  <c r="H65" i="19"/>
  <c r="BJ64" i="19"/>
  <c r="AT64" i="19"/>
  <c r="AU64" i="19" s="1"/>
  <c r="N65" i="24" s="1"/>
  <c r="AS64" i="19"/>
  <c r="Z64" i="19"/>
  <c r="Y64" i="19"/>
  <c r="J64" i="19"/>
  <c r="H64" i="19"/>
  <c r="BI63" i="19"/>
  <c r="BH63" i="19"/>
  <c r="BG63" i="19"/>
  <c r="BD63" i="19"/>
  <c r="BC63" i="19"/>
  <c r="AR63" i="19"/>
  <c r="AQ63" i="19"/>
  <c r="AP63" i="19"/>
  <c r="AO63" i="19"/>
  <c r="AN63" i="19"/>
  <c r="AM63" i="19"/>
  <c r="AL63" i="19"/>
  <c r="AK63" i="19"/>
  <c r="AJ63" i="19"/>
  <c r="AI63" i="19"/>
  <c r="AH63" i="19"/>
  <c r="AG63" i="19"/>
  <c r="AF63" i="19"/>
  <c r="AE63" i="19"/>
  <c r="AD63" i="19"/>
  <c r="AC63" i="19"/>
  <c r="AB63" i="19"/>
  <c r="AA63" i="19"/>
  <c r="X63" i="19"/>
  <c r="Z63" i="19" s="1"/>
  <c r="W63" i="19"/>
  <c r="Y63" i="19" s="1"/>
  <c r="V63" i="19"/>
  <c r="U63" i="19"/>
  <c r="T63" i="19"/>
  <c r="S63" i="19"/>
  <c r="P63" i="19"/>
  <c r="O63" i="19"/>
  <c r="I63" i="19"/>
  <c r="J63" i="19" s="1"/>
  <c r="G63" i="19"/>
  <c r="F63" i="19"/>
  <c r="E63" i="19"/>
  <c r="D63" i="19"/>
  <c r="C63" i="19"/>
  <c r="AU62" i="19"/>
  <c r="N63" i="24" s="1"/>
  <c r="AT62" i="19"/>
  <c r="AS62" i="19"/>
  <c r="Z62" i="19"/>
  <c r="Y62" i="19"/>
  <c r="J62" i="19"/>
  <c r="H62" i="19"/>
  <c r="AT61" i="19"/>
  <c r="AS61" i="19"/>
  <c r="Y61" i="19"/>
  <c r="H61" i="19"/>
  <c r="AT60" i="19"/>
  <c r="AS60" i="19"/>
  <c r="AU60" i="19" s="1"/>
  <c r="N61" i="24" s="1"/>
  <c r="Z60" i="19"/>
  <c r="Y60" i="19"/>
  <c r="J60" i="19"/>
  <c r="H60" i="19"/>
  <c r="AU59" i="19"/>
  <c r="N60" i="24" s="1"/>
  <c r="AT59" i="19"/>
  <c r="AT63" i="19" s="1"/>
  <c r="AS59" i="19"/>
  <c r="Z59" i="19"/>
  <c r="Y59" i="19"/>
  <c r="J59" i="19"/>
  <c r="H59" i="19"/>
  <c r="BJ58" i="19"/>
  <c r="U59" i="24" s="1"/>
  <c r="U64" i="24" s="1"/>
  <c r="AT58" i="19"/>
  <c r="AS58" i="19"/>
  <c r="Z58" i="19"/>
  <c r="Y58" i="19"/>
  <c r="J58" i="19"/>
  <c r="H58" i="19"/>
  <c r="BM57" i="19"/>
  <c r="BL57" i="19"/>
  <c r="BK57" i="19"/>
  <c r="BJ57" i="19"/>
  <c r="BI57" i="19"/>
  <c r="BH57" i="19"/>
  <c r="BG57" i="19"/>
  <c r="BD57" i="19"/>
  <c r="BC57" i="19"/>
  <c r="AR57" i="19"/>
  <c r="AQ57" i="19"/>
  <c r="AP57" i="19"/>
  <c r="AO57" i="19"/>
  <c r="AN57" i="19"/>
  <c r="AM57" i="19"/>
  <c r="AL57" i="19"/>
  <c r="AK57" i="19"/>
  <c r="AJ57" i="19"/>
  <c r="AI57" i="19"/>
  <c r="AH57" i="19"/>
  <c r="AG57" i="19"/>
  <c r="AF57" i="19"/>
  <c r="AE57" i="19"/>
  <c r="AD57" i="19"/>
  <c r="AC57" i="19"/>
  <c r="AB57" i="19"/>
  <c r="AA57" i="19"/>
  <c r="Z57" i="19"/>
  <c r="X57" i="19"/>
  <c r="W57" i="19"/>
  <c r="V57" i="19"/>
  <c r="U57" i="19"/>
  <c r="T57" i="19"/>
  <c r="S57" i="19"/>
  <c r="P57" i="19"/>
  <c r="O57" i="19"/>
  <c r="N57" i="19"/>
  <c r="J57" i="19"/>
  <c r="I57" i="19"/>
  <c r="G57" i="19"/>
  <c r="H57" i="19" s="1"/>
  <c r="F57" i="19"/>
  <c r="E57" i="19"/>
  <c r="D57" i="19"/>
  <c r="C57" i="19"/>
  <c r="AT56" i="19"/>
  <c r="AS56" i="19"/>
  <c r="Y56" i="19"/>
  <c r="H56" i="19"/>
  <c r="BE55" i="19"/>
  <c r="AT55" i="19"/>
  <c r="AU55" i="19" s="1"/>
  <c r="N56" i="24" s="1"/>
  <c r="AS55" i="19"/>
  <c r="Y55" i="19"/>
  <c r="H55" i="19"/>
  <c r="BI54" i="19"/>
  <c r="BH54" i="19"/>
  <c r="BG54" i="19"/>
  <c r="BF54" i="19"/>
  <c r="BE54" i="19"/>
  <c r="BD54" i="19"/>
  <c r="BC54" i="19"/>
  <c r="AR54" i="19"/>
  <c r="AQ54" i="19"/>
  <c r="AP54" i="19"/>
  <c r="AO54" i="19"/>
  <c r="AN54" i="19"/>
  <c r="AM54" i="19"/>
  <c r="AL54" i="19"/>
  <c r="AK54" i="19"/>
  <c r="AJ54" i="19"/>
  <c r="AI54" i="19"/>
  <c r="AH54" i="19"/>
  <c r="AG54" i="19"/>
  <c r="AF54" i="19"/>
  <c r="AE54" i="19"/>
  <c r="AD54" i="19"/>
  <c r="AC54" i="19"/>
  <c r="AB54" i="19"/>
  <c r="AA54" i="19"/>
  <c r="X54" i="19"/>
  <c r="Z54" i="19" s="1"/>
  <c r="W54" i="19"/>
  <c r="Y54" i="19" s="1"/>
  <c r="V54" i="19"/>
  <c r="U54" i="19"/>
  <c r="T54" i="19"/>
  <c r="S54" i="19"/>
  <c r="P54" i="19"/>
  <c r="O54" i="19"/>
  <c r="I54" i="19"/>
  <c r="G54" i="19"/>
  <c r="H54" i="19" s="1"/>
  <c r="F54" i="19"/>
  <c r="E54" i="19"/>
  <c r="D54" i="19"/>
  <c r="C54" i="19"/>
  <c r="AT53" i="19"/>
  <c r="AU53" i="19" s="1"/>
  <c r="N54" i="24" s="1"/>
  <c r="AS53" i="19"/>
  <c r="Z53" i="19"/>
  <c r="Y53" i="19"/>
  <c r="J53" i="19"/>
  <c r="H53" i="19"/>
  <c r="BJ52" i="19"/>
  <c r="AT52" i="19"/>
  <c r="AS52" i="19"/>
  <c r="Z52" i="19"/>
  <c r="Y52" i="19"/>
  <c r="J52" i="19"/>
  <c r="H52" i="19"/>
  <c r="BI51" i="19"/>
  <c r="BH51" i="19"/>
  <c r="BG51" i="19"/>
  <c r="BD51" i="19"/>
  <c r="BC51" i="19"/>
  <c r="AR51" i="19"/>
  <c r="AQ51" i="19"/>
  <c r="AP51" i="19"/>
  <c r="AO51" i="19"/>
  <c r="AN51" i="19"/>
  <c r="AM51" i="19"/>
  <c r="AL51" i="19"/>
  <c r="AK51" i="19"/>
  <c r="AJ51" i="19"/>
  <c r="AI51" i="19"/>
  <c r="AH51" i="19"/>
  <c r="AG51" i="19"/>
  <c r="AF51" i="19"/>
  <c r="AE51" i="19"/>
  <c r="AD51" i="19"/>
  <c r="AC51" i="19"/>
  <c r="AB51" i="19"/>
  <c r="AA51" i="19"/>
  <c r="X51" i="19"/>
  <c r="Z51" i="19" s="1"/>
  <c r="W51" i="19"/>
  <c r="Y51" i="19" s="1"/>
  <c r="V51" i="19"/>
  <c r="U51" i="19"/>
  <c r="T51" i="19"/>
  <c r="S51" i="19"/>
  <c r="P51" i="19"/>
  <c r="O51" i="19"/>
  <c r="I51" i="19"/>
  <c r="G51" i="19"/>
  <c r="H51" i="19" s="1"/>
  <c r="F51" i="19"/>
  <c r="E51" i="19"/>
  <c r="D51" i="19"/>
  <c r="C51" i="19"/>
  <c r="AT50" i="19"/>
  <c r="AU50" i="19" s="1"/>
  <c r="AS50" i="19"/>
  <c r="Z50" i="19"/>
  <c r="Y50" i="19"/>
  <c r="J50" i="19"/>
  <c r="H50" i="19"/>
  <c r="AT49" i="19"/>
  <c r="AS49" i="19"/>
  <c r="AU49" i="19" s="1"/>
  <c r="N50" i="24" s="1"/>
  <c r="Z49" i="19"/>
  <c r="Y49" i="19"/>
  <c r="J49" i="19"/>
  <c r="H49" i="19"/>
  <c r="AT48" i="19"/>
  <c r="AU48" i="19" s="1"/>
  <c r="N49" i="24" s="1"/>
  <c r="AS48" i="19"/>
  <c r="Z48" i="19"/>
  <c r="Y48" i="19"/>
  <c r="J48" i="19"/>
  <c r="H48" i="19"/>
  <c r="BJ47" i="19"/>
  <c r="U48" i="24" s="1"/>
  <c r="AT47" i="19"/>
  <c r="AT51" i="19" s="1"/>
  <c r="AS47" i="19"/>
  <c r="BJ46" i="19"/>
  <c r="BJ51" i="19" s="1"/>
  <c r="AT46" i="19"/>
  <c r="AS46" i="19"/>
  <c r="Z46" i="19"/>
  <c r="Y46" i="19"/>
  <c r="J46" i="19"/>
  <c r="H46" i="19"/>
  <c r="BM45" i="19"/>
  <c r="BL45" i="19"/>
  <c r="BK45" i="19"/>
  <c r="BJ45" i="19"/>
  <c r="BI45" i="19"/>
  <c r="BH45" i="19"/>
  <c r="BG45" i="19"/>
  <c r="BD45" i="19"/>
  <c r="BC45" i="19"/>
  <c r="AR45" i="19"/>
  <c r="AQ45" i="19"/>
  <c r="AP45" i="19"/>
  <c r="AO45" i="19"/>
  <c r="AN45" i="19"/>
  <c r="AM45" i="19"/>
  <c r="AL45" i="19"/>
  <c r="AK45" i="19"/>
  <c r="AJ45" i="19"/>
  <c r="AI45" i="19"/>
  <c r="AH45" i="19"/>
  <c r="AG45" i="19"/>
  <c r="AF45" i="19"/>
  <c r="AE45" i="19"/>
  <c r="AD45" i="19"/>
  <c r="AC45" i="19"/>
  <c r="AB45" i="19"/>
  <c r="AA45" i="19"/>
  <c r="Z45" i="19"/>
  <c r="X45" i="19"/>
  <c r="W45" i="19"/>
  <c r="Y45" i="19" s="1"/>
  <c r="V45" i="19"/>
  <c r="U45" i="19"/>
  <c r="T45" i="19"/>
  <c r="S45" i="19"/>
  <c r="P45" i="19"/>
  <c r="O45" i="19"/>
  <c r="N45" i="19"/>
  <c r="J45" i="19"/>
  <c r="I45" i="19"/>
  <c r="G45" i="19"/>
  <c r="F45" i="19"/>
  <c r="E45" i="19"/>
  <c r="D45" i="19"/>
  <c r="C45" i="19"/>
  <c r="BE44" i="19"/>
  <c r="AT44" i="19"/>
  <c r="AT45" i="19" s="1"/>
  <c r="AS44" i="19"/>
  <c r="Y44" i="19"/>
  <c r="H44" i="19"/>
  <c r="AT43" i="19"/>
  <c r="AS43" i="19"/>
  <c r="Y43" i="19"/>
  <c r="H43" i="19"/>
  <c r="AT42" i="19"/>
  <c r="AS42" i="19"/>
  <c r="Y42" i="19"/>
  <c r="H42" i="19"/>
  <c r="AT41" i="19"/>
  <c r="AU41" i="19" s="1"/>
  <c r="AS41" i="19"/>
  <c r="Y41" i="19"/>
  <c r="H41" i="19"/>
  <c r="AT40" i="19"/>
  <c r="AU40" i="19" s="1"/>
  <c r="N41" i="24" s="1"/>
  <c r="AS40" i="19"/>
  <c r="Y40" i="19"/>
  <c r="H40" i="19"/>
  <c r="AU39" i="19"/>
  <c r="N40" i="24" s="1"/>
  <c r="AT39" i="19"/>
  <c r="AS39" i="19"/>
  <c r="Y39" i="19"/>
  <c r="H39" i="19"/>
  <c r="AT38" i="19"/>
  <c r="AU38" i="19" s="1"/>
  <c r="N39" i="24" s="1"/>
  <c r="AS38" i="19"/>
  <c r="Y38" i="19"/>
  <c r="H38" i="19"/>
  <c r="BJ37" i="19"/>
  <c r="BI37" i="19"/>
  <c r="BH37" i="19"/>
  <c r="BG37" i="19"/>
  <c r="BF37" i="19"/>
  <c r="BE37" i="19"/>
  <c r="BD37" i="19"/>
  <c r="BC37" i="19"/>
  <c r="AR37" i="19"/>
  <c r="AQ37" i="19"/>
  <c r="AP37" i="19"/>
  <c r="AO37" i="19"/>
  <c r="AN37" i="19"/>
  <c r="AM37" i="19"/>
  <c r="AL37" i="19"/>
  <c r="AK37" i="19"/>
  <c r="AJ37" i="19"/>
  <c r="AI37" i="19"/>
  <c r="AH37" i="19"/>
  <c r="AG37" i="19"/>
  <c r="AF37" i="19"/>
  <c r="AE37" i="19"/>
  <c r="AD37" i="19"/>
  <c r="AC37" i="19"/>
  <c r="AB37" i="19"/>
  <c r="AA37" i="19"/>
  <c r="X37" i="19"/>
  <c r="W37" i="19"/>
  <c r="Y37" i="19" s="1"/>
  <c r="V37" i="19"/>
  <c r="U37" i="19"/>
  <c r="T37" i="19"/>
  <c r="S37" i="19"/>
  <c r="P37" i="19"/>
  <c r="O37" i="19"/>
  <c r="I37" i="19"/>
  <c r="J37" i="19" s="1"/>
  <c r="G37" i="19"/>
  <c r="F37" i="19"/>
  <c r="E37" i="19"/>
  <c r="H37" i="19" s="1"/>
  <c r="D37" i="19"/>
  <c r="C37" i="19"/>
  <c r="AT36" i="19"/>
  <c r="AS36" i="19"/>
  <c r="AU36" i="19" s="1"/>
  <c r="N37" i="24" s="1"/>
  <c r="Y36" i="19"/>
  <c r="H36" i="19"/>
  <c r="AT35" i="19"/>
  <c r="AT37" i="19" s="1"/>
  <c r="AS35" i="19"/>
  <c r="Y35" i="19"/>
  <c r="H35" i="19"/>
  <c r="AT34" i="19"/>
  <c r="AS34" i="19"/>
  <c r="AU34" i="19" s="1"/>
  <c r="N35" i="24" s="1"/>
  <c r="Y34" i="19"/>
  <c r="H34" i="19"/>
  <c r="BI33" i="19"/>
  <c r="BH33" i="19"/>
  <c r="BG33" i="19"/>
  <c r="BD33" i="19"/>
  <c r="BC33" i="19"/>
  <c r="AR33" i="19"/>
  <c r="AQ33" i="19"/>
  <c r="AP33" i="19"/>
  <c r="AO33" i="19"/>
  <c r="AN33" i="19"/>
  <c r="AM33" i="19"/>
  <c r="AL33" i="19"/>
  <c r="AK33" i="19"/>
  <c r="AJ33" i="19"/>
  <c r="AI33" i="19"/>
  <c r="AH33" i="19"/>
  <c r="AG33" i="19"/>
  <c r="AF33" i="19"/>
  <c r="AE33" i="19"/>
  <c r="AD33" i="19"/>
  <c r="AC33" i="19"/>
  <c r="AB33" i="19"/>
  <c r="AA33" i="19"/>
  <c r="X33" i="19"/>
  <c r="Z33" i="19" s="1"/>
  <c r="W33" i="19"/>
  <c r="Y33" i="19" s="1"/>
  <c r="V33" i="19"/>
  <c r="U33" i="19"/>
  <c r="T33" i="19"/>
  <c r="S33" i="19"/>
  <c r="P33" i="19"/>
  <c r="O33" i="19"/>
  <c r="I33" i="19"/>
  <c r="J33" i="19" s="1"/>
  <c r="G33" i="19"/>
  <c r="F33" i="19"/>
  <c r="E33" i="19"/>
  <c r="D33" i="19"/>
  <c r="C33" i="19"/>
  <c r="AU32" i="19"/>
  <c r="N33" i="24" s="1"/>
  <c r="AT32" i="19"/>
  <c r="AS32" i="19"/>
  <c r="Y32" i="19"/>
  <c r="H32" i="19"/>
  <c r="AT31" i="19"/>
  <c r="AS31" i="19"/>
  <c r="Y31" i="19"/>
  <c r="H31" i="19"/>
  <c r="BJ30" i="19"/>
  <c r="BJ33" i="19" s="1"/>
  <c r="AT30" i="19"/>
  <c r="AS30" i="19"/>
  <c r="AU30" i="19" s="1"/>
  <c r="Z30" i="19"/>
  <c r="Y30" i="19"/>
  <c r="J30" i="19"/>
  <c r="H30" i="19"/>
  <c r="BM29" i="19"/>
  <c r="BL29" i="19"/>
  <c r="BK29" i="19"/>
  <c r="BJ29" i="19"/>
  <c r="BI29" i="19"/>
  <c r="BH29" i="19"/>
  <c r="BG29" i="19"/>
  <c r="BF29" i="19"/>
  <c r="BE29" i="19"/>
  <c r="BD29" i="19"/>
  <c r="BC29" i="19"/>
  <c r="AT29" i="19"/>
  <c r="AR29" i="19"/>
  <c r="AQ29" i="19"/>
  <c r="AP29" i="19"/>
  <c r="AO29" i="19"/>
  <c r="AN29" i="19"/>
  <c r="AM29" i="19"/>
  <c r="AL29" i="19"/>
  <c r="AK29" i="19"/>
  <c r="AJ29" i="19"/>
  <c r="AI29" i="19"/>
  <c r="AH29" i="19"/>
  <c r="AG29" i="19"/>
  <c r="AF29" i="19"/>
  <c r="AE29" i="19"/>
  <c r="AD29" i="19"/>
  <c r="AC29" i="19"/>
  <c r="AB29" i="19"/>
  <c r="AA29" i="19"/>
  <c r="Z29" i="19"/>
  <c r="X29" i="19"/>
  <c r="W29" i="19"/>
  <c r="Y29" i="19" s="1"/>
  <c r="V29" i="19"/>
  <c r="U29" i="19"/>
  <c r="T29" i="19"/>
  <c r="S29" i="19"/>
  <c r="P29" i="19"/>
  <c r="O29" i="19"/>
  <c r="N29" i="19"/>
  <c r="G29" i="19"/>
  <c r="F29" i="19"/>
  <c r="E29" i="19"/>
  <c r="D29" i="19"/>
  <c r="C29" i="19"/>
  <c r="AT28" i="19"/>
  <c r="AS28" i="19"/>
  <c r="AS29" i="19" s="1"/>
  <c r="Y28" i="19"/>
  <c r="H28" i="19"/>
  <c r="AT27" i="19"/>
  <c r="AS27" i="19"/>
  <c r="Y27" i="19"/>
  <c r="H27" i="19"/>
  <c r="BM26" i="19"/>
  <c r="BL26" i="19"/>
  <c r="BK26" i="19"/>
  <c r="BJ26" i="19"/>
  <c r="BI26" i="19"/>
  <c r="BH26" i="19"/>
  <c r="BG26" i="19"/>
  <c r="BF26" i="19"/>
  <c r="BE26" i="19"/>
  <c r="BD26" i="19"/>
  <c r="BC26" i="19"/>
  <c r="AR26" i="19"/>
  <c r="AQ26" i="19"/>
  <c r="AP26" i="19"/>
  <c r="AO26" i="19"/>
  <c r="AN26" i="19"/>
  <c r="AM26" i="19"/>
  <c r="AL26" i="19"/>
  <c r="AK26" i="19"/>
  <c r="AJ26" i="19"/>
  <c r="AI26" i="19"/>
  <c r="AH26" i="19"/>
  <c r="AG26" i="19"/>
  <c r="AF26" i="19"/>
  <c r="AE26" i="19"/>
  <c r="AD26" i="19"/>
  <c r="AC26" i="19"/>
  <c r="AB26" i="19"/>
  <c r="AA26" i="19"/>
  <c r="Z26" i="19"/>
  <c r="Y26" i="19"/>
  <c r="X26" i="19"/>
  <c r="W26" i="19"/>
  <c r="V26" i="19"/>
  <c r="U26" i="19"/>
  <c r="T26" i="19"/>
  <c r="S26" i="19"/>
  <c r="P26" i="19"/>
  <c r="O26" i="19"/>
  <c r="N26" i="19"/>
  <c r="J26" i="19"/>
  <c r="I26" i="19"/>
  <c r="G26" i="19"/>
  <c r="F26" i="19"/>
  <c r="E26" i="19"/>
  <c r="D26" i="19"/>
  <c r="C26" i="19"/>
  <c r="AT25" i="19"/>
  <c r="AU25" i="19" s="1"/>
  <c r="N26" i="24" s="1"/>
  <c r="AS25" i="19"/>
  <c r="Y25" i="19"/>
  <c r="H25" i="19"/>
  <c r="AT24" i="19"/>
  <c r="AT26" i="19" s="1"/>
  <c r="AS24" i="19"/>
  <c r="AS26" i="19" s="1"/>
  <c r="Y24" i="19"/>
  <c r="H24" i="19"/>
  <c r="BM23" i="19"/>
  <c r="BL23" i="19"/>
  <c r="BK23" i="19"/>
  <c r="BJ23" i="19"/>
  <c r="BI23" i="19"/>
  <c r="BH23" i="19"/>
  <c r="BG23" i="19"/>
  <c r="BF23" i="19"/>
  <c r="BE23" i="19"/>
  <c r="BD23" i="19"/>
  <c r="BC23" i="19"/>
  <c r="AR23" i="19"/>
  <c r="AQ23" i="19"/>
  <c r="AP23" i="19"/>
  <c r="AO23" i="19"/>
  <c r="AN23" i="19"/>
  <c r="AM23" i="19"/>
  <c r="AL23" i="19"/>
  <c r="AK23" i="19"/>
  <c r="AJ23" i="19"/>
  <c r="AI23" i="19"/>
  <c r="AH23" i="19"/>
  <c r="AG23" i="19"/>
  <c r="AF23" i="19"/>
  <c r="AE23" i="19"/>
  <c r="AD23" i="19"/>
  <c r="AC23" i="19"/>
  <c r="AB23" i="19"/>
  <c r="AA23" i="19"/>
  <c r="Z23" i="19"/>
  <c r="X23" i="19"/>
  <c r="W23" i="19"/>
  <c r="V23" i="19"/>
  <c r="U23" i="19"/>
  <c r="T23" i="19"/>
  <c r="S23" i="19"/>
  <c r="P23" i="19"/>
  <c r="O23" i="19"/>
  <c r="N23" i="19"/>
  <c r="J23" i="19"/>
  <c r="I23" i="19"/>
  <c r="G23" i="19"/>
  <c r="F23" i="19"/>
  <c r="E23" i="19"/>
  <c r="D23" i="19"/>
  <c r="C23" i="19"/>
  <c r="AT22" i="19"/>
  <c r="AU22" i="19" s="1"/>
  <c r="N23" i="24" s="1"/>
  <c r="AS22" i="19"/>
  <c r="Y22" i="19"/>
  <c r="H22" i="19"/>
  <c r="AU21" i="19"/>
  <c r="N22" i="24" s="1"/>
  <c r="AT21" i="19"/>
  <c r="AS21" i="19"/>
  <c r="Y21" i="19"/>
  <c r="H21" i="19"/>
  <c r="AT20" i="19"/>
  <c r="AS20" i="19"/>
  <c r="Y20" i="19"/>
  <c r="H20" i="19"/>
  <c r="BM19" i="19"/>
  <c r="BL19" i="19"/>
  <c r="BK19" i="19"/>
  <c r="BJ19" i="19"/>
  <c r="BI19" i="19"/>
  <c r="BH19" i="19"/>
  <c r="BG19" i="19"/>
  <c r="BD19" i="19"/>
  <c r="BC19" i="19"/>
  <c r="AR19" i="19"/>
  <c r="AQ19" i="19"/>
  <c r="AP19" i="19"/>
  <c r="AO19" i="19"/>
  <c r="AN19" i="19"/>
  <c r="AM19" i="19"/>
  <c r="AL19" i="19"/>
  <c r="AK19" i="19"/>
  <c r="AJ19" i="19"/>
  <c r="AI19" i="19"/>
  <c r="AH19" i="19"/>
  <c r="AG19" i="19"/>
  <c r="AF19" i="19"/>
  <c r="AE19" i="19"/>
  <c r="AD19" i="19"/>
  <c r="AC19" i="19"/>
  <c r="AB19" i="19"/>
  <c r="AA19" i="19"/>
  <c r="Z19" i="19"/>
  <c r="X19" i="19"/>
  <c r="W19" i="19"/>
  <c r="V19" i="19"/>
  <c r="U19" i="19"/>
  <c r="T19" i="19"/>
  <c r="S19" i="19"/>
  <c r="P19" i="19"/>
  <c r="O19" i="19"/>
  <c r="N19" i="19"/>
  <c r="J19" i="19"/>
  <c r="I19" i="19"/>
  <c r="G19" i="19"/>
  <c r="F19" i="19"/>
  <c r="E19" i="19"/>
  <c r="D19" i="19"/>
  <c r="C19" i="19"/>
  <c r="AT18" i="19"/>
  <c r="AS18" i="19"/>
  <c r="Y18" i="19"/>
  <c r="H18" i="19"/>
  <c r="AT17" i="19"/>
  <c r="AS17" i="19"/>
  <c r="AU17" i="19" s="1"/>
  <c r="N18" i="24" s="1"/>
  <c r="Y17" i="19"/>
  <c r="H17" i="19"/>
  <c r="AT16" i="19"/>
  <c r="AS16" i="19"/>
  <c r="Y16" i="19"/>
  <c r="H16" i="19"/>
  <c r="AT15" i="19"/>
  <c r="AS15" i="19"/>
  <c r="AU15" i="19" s="1"/>
  <c r="N16" i="24" s="1"/>
  <c r="Y15" i="19"/>
  <c r="H15" i="19"/>
  <c r="AT14" i="19"/>
  <c r="AS14" i="19"/>
  <c r="Y14" i="19"/>
  <c r="H14" i="19"/>
  <c r="AT13" i="19"/>
  <c r="AS13" i="19"/>
  <c r="Y13" i="19"/>
  <c r="H13" i="19"/>
  <c r="BI12" i="19"/>
  <c r="BH12" i="19"/>
  <c r="BG12" i="19"/>
  <c r="BF12" i="19"/>
  <c r="BE12" i="19"/>
  <c r="BD12" i="19"/>
  <c r="BC12" i="19"/>
  <c r="AR12" i="19"/>
  <c r="AQ12" i="19"/>
  <c r="AP12" i="19"/>
  <c r="AO12" i="19"/>
  <c r="AN12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Y12" i="19"/>
  <c r="X12" i="19"/>
  <c r="W12" i="19"/>
  <c r="V12" i="19"/>
  <c r="U12" i="19"/>
  <c r="T12" i="19"/>
  <c r="S12" i="19"/>
  <c r="P12" i="19"/>
  <c r="O12" i="19"/>
  <c r="I12" i="19"/>
  <c r="J12" i="19" s="1"/>
  <c r="H12" i="19"/>
  <c r="G12" i="19"/>
  <c r="F12" i="19"/>
  <c r="E12" i="19"/>
  <c r="D12" i="19"/>
  <c r="C12" i="19"/>
  <c r="AT11" i="19"/>
  <c r="AS11" i="19"/>
  <c r="Z11" i="19"/>
  <c r="Y11" i="19"/>
  <c r="J11" i="19"/>
  <c r="H11" i="19"/>
  <c r="BJ10" i="19"/>
  <c r="AU10" i="19"/>
  <c r="N11" i="24" s="1"/>
  <c r="AT10" i="19"/>
  <c r="AS10" i="19"/>
  <c r="Z10" i="19"/>
  <c r="Y10" i="19"/>
  <c r="J10" i="19"/>
  <c r="H10" i="19"/>
  <c r="BM9" i="19"/>
  <c r="BJ9" i="19"/>
  <c r="BI9" i="19"/>
  <c r="BH9" i="19"/>
  <c r="BG9" i="19"/>
  <c r="BF9" i="19"/>
  <c r="BE9" i="19"/>
  <c r="BD9" i="19"/>
  <c r="BC9" i="19"/>
  <c r="AR9" i="19"/>
  <c r="AQ9" i="19"/>
  <c r="AP9" i="19"/>
  <c r="AO9" i="19"/>
  <c r="AN9" i="19"/>
  <c r="AM9" i="19"/>
  <c r="AL9" i="19"/>
  <c r="AK9" i="19"/>
  <c r="AJ9" i="19"/>
  <c r="AI9" i="19"/>
  <c r="AH9" i="19"/>
  <c r="AG9" i="19"/>
  <c r="AF9" i="19"/>
  <c r="AE9" i="19"/>
  <c r="AD9" i="19"/>
  <c r="AC9" i="19"/>
  <c r="AB9" i="19"/>
  <c r="AA9" i="19"/>
  <c r="Z9" i="19"/>
  <c r="X9" i="19"/>
  <c r="W9" i="19"/>
  <c r="V9" i="19"/>
  <c r="U9" i="19"/>
  <c r="T9" i="19"/>
  <c r="S9" i="19"/>
  <c r="P9" i="19"/>
  <c r="O9" i="19"/>
  <c r="N9" i="19"/>
  <c r="M9" i="19"/>
  <c r="J9" i="19"/>
  <c r="I9" i="19"/>
  <c r="G9" i="19"/>
  <c r="H9" i="19" s="1"/>
  <c r="F9" i="19"/>
  <c r="E9" i="19"/>
  <c r="D9" i="19"/>
  <c r="C9" i="19"/>
  <c r="AT8" i="19"/>
  <c r="AS8" i="19"/>
  <c r="AU8" i="19" s="1"/>
  <c r="N9" i="24" s="1"/>
  <c r="Y8" i="19"/>
  <c r="H8" i="19"/>
  <c r="AT7" i="19"/>
  <c r="AS7" i="19"/>
  <c r="Y7" i="19"/>
  <c r="H7" i="19"/>
  <c r="AT6" i="19"/>
  <c r="AS6" i="19"/>
  <c r="Y6" i="19"/>
  <c r="H6" i="19"/>
  <c r="AT5" i="19"/>
  <c r="AS5" i="19"/>
  <c r="Y5" i="19"/>
  <c r="H5" i="19"/>
  <c r="AT4" i="19"/>
  <c r="AS4" i="19"/>
  <c r="AU4" i="19" s="1"/>
  <c r="Y4" i="19"/>
  <c r="H4" i="19"/>
  <c r="H23" i="20"/>
  <c r="G23" i="20"/>
  <c r="H19" i="20"/>
  <c r="G19" i="20"/>
  <c r="BM88" i="18"/>
  <c r="BL88" i="18"/>
  <c r="BK88" i="18"/>
  <c r="BJ88" i="18"/>
  <c r="BI88" i="18"/>
  <c r="BH88" i="18"/>
  <c r="BG88" i="18"/>
  <c r="BF88" i="18"/>
  <c r="BE88" i="18"/>
  <c r="BD88" i="18"/>
  <c r="BC88" i="18"/>
  <c r="AR88" i="18"/>
  <c r="AQ88" i="18"/>
  <c r="AP88" i="18"/>
  <c r="AO88" i="18"/>
  <c r="AN88" i="18"/>
  <c r="AM88" i="18"/>
  <c r="AL88" i="18"/>
  <c r="AK88" i="18"/>
  <c r="AJ88" i="18"/>
  <c r="AI88" i="18"/>
  <c r="AH88" i="18"/>
  <c r="AG88" i="18"/>
  <c r="AF88" i="18"/>
  <c r="AE88" i="18"/>
  <c r="AD88" i="18"/>
  <c r="AC88" i="18"/>
  <c r="AB88" i="18"/>
  <c r="AA88" i="18"/>
  <c r="Z88" i="18"/>
  <c r="X88" i="18"/>
  <c r="W88" i="18"/>
  <c r="Y88" i="18" s="1"/>
  <c r="V88" i="18"/>
  <c r="U88" i="18"/>
  <c r="T88" i="18"/>
  <c r="S88" i="18"/>
  <c r="P88" i="18"/>
  <c r="O88" i="18"/>
  <c r="N88" i="18"/>
  <c r="J88" i="18"/>
  <c r="I88" i="18"/>
  <c r="G88" i="18"/>
  <c r="H88" i="18" s="1"/>
  <c r="F88" i="18"/>
  <c r="E88" i="18"/>
  <c r="D88" i="18"/>
  <c r="C88" i="18"/>
  <c r="BM87" i="18"/>
  <c r="AT87" i="18"/>
  <c r="AS87" i="18"/>
  <c r="AU87" i="18" s="1"/>
  <c r="M88" i="24" s="1"/>
  <c r="Y87" i="18"/>
  <c r="H87" i="18"/>
  <c r="BM86" i="18"/>
  <c r="AT86" i="18"/>
  <c r="AS86" i="18"/>
  <c r="AS88" i="18" s="1"/>
  <c r="Y86" i="18"/>
  <c r="H86" i="18"/>
  <c r="BL85" i="18"/>
  <c r="BK85" i="18"/>
  <c r="BJ85" i="18"/>
  <c r="BI85" i="18"/>
  <c r="BH85" i="18"/>
  <c r="BG85" i="18"/>
  <c r="BD85" i="18"/>
  <c r="BC85" i="18"/>
  <c r="AR85" i="18"/>
  <c r="AQ85" i="18"/>
  <c r="AP85" i="18"/>
  <c r="AO85" i="18"/>
  <c r="AN85" i="18"/>
  <c r="AM85" i="18"/>
  <c r="AL85" i="18"/>
  <c r="AK85" i="18"/>
  <c r="AJ85" i="18"/>
  <c r="AI85" i="18"/>
  <c r="AH85" i="18"/>
  <c r="AG85" i="18"/>
  <c r="AF85" i="18"/>
  <c r="AE85" i="18"/>
  <c r="AD85" i="18"/>
  <c r="AC85" i="18"/>
  <c r="AB85" i="18"/>
  <c r="AA85" i="18"/>
  <c r="X85" i="18"/>
  <c r="W85" i="18"/>
  <c r="Y85" i="18" s="1"/>
  <c r="V85" i="18"/>
  <c r="U85" i="18"/>
  <c r="T85" i="18"/>
  <c r="S85" i="18"/>
  <c r="P85" i="18"/>
  <c r="O85" i="18"/>
  <c r="N85" i="18"/>
  <c r="J85" i="18"/>
  <c r="I85" i="18"/>
  <c r="G85" i="18"/>
  <c r="F85" i="18"/>
  <c r="E85" i="18"/>
  <c r="D85" i="18"/>
  <c r="C85" i="18"/>
  <c r="BM84" i="18"/>
  <c r="AT84" i="18"/>
  <c r="AS84" i="18"/>
  <c r="Y84" i="18"/>
  <c r="H84" i="18"/>
  <c r="BM83" i="18"/>
  <c r="BF83" i="18"/>
  <c r="BE83" i="18"/>
  <c r="AT83" i="18"/>
  <c r="AS83" i="18"/>
  <c r="Y83" i="18"/>
  <c r="H83" i="18"/>
  <c r="BM82" i="18"/>
  <c r="AT82" i="18"/>
  <c r="AS82" i="18"/>
  <c r="Y82" i="18"/>
  <c r="H82" i="18"/>
  <c r="BM81" i="18"/>
  <c r="AT81" i="18"/>
  <c r="AU81" i="18" s="1"/>
  <c r="AS81" i="18"/>
  <c r="Y81" i="18"/>
  <c r="H81" i="18"/>
  <c r="BL80" i="18"/>
  <c r="BK80" i="18"/>
  <c r="BJ80" i="18"/>
  <c r="BI80" i="18"/>
  <c r="BH80" i="18"/>
  <c r="BG80" i="18"/>
  <c r="BF80" i="18"/>
  <c r="BE80" i="18"/>
  <c r="BD80" i="18"/>
  <c r="BC80" i="18"/>
  <c r="AR80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E80" i="18"/>
  <c r="AD80" i="18"/>
  <c r="AC80" i="18"/>
  <c r="AB80" i="18"/>
  <c r="AA80" i="18"/>
  <c r="X80" i="18"/>
  <c r="W80" i="18"/>
  <c r="Y80" i="18" s="1"/>
  <c r="V80" i="18"/>
  <c r="U80" i="18"/>
  <c r="T80" i="18"/>
  <c r="S80" i="18"/>
  <c r="P80" i="18"/>
  <c r="O80" i="18"/>
  <c r="N80" i="18"/>
  <c r="I80" i="18"/>
  <c r="G80" i="18"/>
  <c r="F80" i="18"/>
  <c r="E80" i="18"/>
  <c r="D80" i="18"/>
  <c r="C80" i="18"/>
  <c r="BM79" i="18"/>
  <c r="AT79" i="18"/>
  <c r="AS79" i="18"/>
  <c r="AU79" i="18" s="1"/>
  <c r="M80" i="24" s="1"/>
  <c r="Y79" i="18"/>
  <c r="H79" i="18"/>
  <c r="BM78" i="18"/>
  <c r="AT78" i="18"/>
  <c r="AU78" i="18" s="1"/>
  <c r="M79" i="24" s="1"/>
  <c r="AS78" i="18"/>
  <c r="Y78" i="18"/>
  <c r="H78" i="18"/>
  <c r="BM77" i="18"/>
  <c r="AT77" i="18"/>
  <c r="AS77" i="18"/>
  <c r="Y77" i="18"/>
  <c r="H77" i="18"/>
  <c r="BJ76" i="18"/>
  <c r="BI76" i="18"/>
  <c r="BH76" i="18"/>
  <c r="BG76" i="18"/>
  <c r="BF76" i="18"/>
  <c r="BE76" i="18"/>
  <c r="BD76" i="18"/>
  <c r="BC76" i="18"/>
  <c r="AR76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E76" i="18"/>
  <c r="AD76" i="18"/>
  <c r="AC76" i="18"/>
  <c r="AB76" i="18"/>
  <c r="AA76" i="18"/>
  <c r="X76" i="18"/>
  <c r="Z76" i="18" s="1"/>
  <c r="W76" i="18"/>
  <c r="Y76" i="18" s="1"/>
  <c r="V76" i="18"/>
  <c r="U76" i="18"/>
  <c r="T76" i="18"/>
  <c r="S76" i="18"/>
  <c r="P76" i="18"/>
  <c r="O76" i="18"/>
  <c r="I76" i="18"/>
  <c r="G76" i="18"/>
  <c r="F76" i="18"/>
  <c r="J76" i="18" s="1"/>
  <c r="E76" i="18"/>
  <c r="D76" i="18"/>
  <c r="C76" i="18"/>
  <c r="BM75" i="18"/>
  <c r="AT75" i="18"/>
  <c r="AS75" i="18"/>
  <c r="AU75" i="18" s="1"/>
  <c r="M76" i="24" s="1"/>
  <c r="Y75" i="18"/>
  <c r="H75" i="18"/>
  <c r="BM74" i="18"/>
  <c r="AT74" i="18"/>
  <c r="AS74" i="18"/>
  <c r="Z74" i="18"/>
  <c r="Y74" i="18"/>
  <c r="J74" i="18"/>
  <c r="H74" i="18"/>
  <c r="BM73" i="18"/>
  <c r="AT73" i="18"/>
  <c r="AS73" i="18"/>
  <c r="Z73" i="18"/>
  <c r="Y73" i="18"/>
  <c r="J73" i="18"/>
  <c r="H73" i="18"/>
  <c r="BJ72" i="18"/>
  <c r="T73" i="24" s="1"/>
  <c r="AT72" i="18"/>
  <c r="AS72" i="18"/>
  <c r="Z72" i="18"/>
  <c r="Y72" i="18"/>
  <c r="J72" i="18"/>
  <c r="H72" i="18"/>
  <c r="BL71" i="18"/>
  <c r="BK71" i="18"/>
  <c r="BJ71" i="18"/>
  <c r="BI71" i="18"/>
  <c r="BH71" i="18"/>
  <c r="BG71" i="18"/>
  <c r="BD71" i="18"/>
  <c r="BC71" i="18"/>
  <c r="AR71" i="18"/>
  <c r="AQ71" i="18"/>
  <c r="AP71" i="18"/>
  <c r="AO71" i="18"/>
  <c r="AN71" i="18"/>
  <c r="AM71" i="18"/>
  <c r="AL71" i="18"/>
  <c r="AK71" i="18"/>
  <c r="AJ71" i="18"/>
  <c r="AI71" i="18"/>
  <c r="AH71" i="18"/>
  <c r="AG71" i="18"/>
  <c r="AF71" i="18"/>
  <c r="AE71" i="18"/>
  <c r="AD71" i="18"/>
  <c r="AC71" i="18"/>
  <c r="AB71" i="18"/>
  <c r="AA71" i="18"/>
  <c r="X71" i="18"/>
  <c r="W71" i="18"/>
  <c r="V71" i="18"/>
  <c r="U71" i="18"/>
  <c r="T71" i="18"/>
  <c r="S71" i="18"/>
  <c r="P71" i="18"/>
  <c r="O71" i="18"/>
  <c r="N71" i="18"/>
  <c r="J71" i="18"/>
  <c r="I71" i="18"/>
  <c r="G71" i="18"/>
  <c r="H71" i="18" s="1"/>
  <c r="F71" i="18"/>
  <c r="E71" i="18"/>
  <c r="D71" i="18"/>
  <c r="C71" i="18"/>
  <c r="BM70" i="18"/>
  <c r="AT70" i="18"/>
  <c r="AS70" i="18"/>
  <c r="AU70" i="18" s="1"/>
  <c r="M71" i="24" s="1"/>
  <c r="Y70" i="18"/>
  <c r="H70" i="18"/>
  <c r="BM69" i="18"/>
  <c r="AT69" i="18"/>
  <c r="AS69" i="18"/>
  <c r="AU69" i="18" s="1"/>
  <c r="M70" i="24" s="1"/>
  <c r="Y69" i="18"/>
  <c r="H69" i="18"/>
  <c r="BM68" i="18"/>
  <c r="BM71" i="18" s="1"/>
  <c r="AT68" i="18"/>
  <c r="AS68" i="18"/>
  <c r="Y68" i="18"/>
  <c r="H68" i="18"/>
  <c r="BJ67" i="18"/>
  <c r="BI67" i="18"/>
  <c r="BH67" i="18"/>
  <c r="BG67" i="18"/>
  <c r="BF67" i="18"/>
  <c r="BE67" i="18"/>
  <c r="BD67" i="18"/>
  <c r="BC67" i="18"/>
  <c r="AR67" i="18"/>
  <c r="AQ67" i="18"/>
  <c r="AP67" i="18"/>
  <c r="AO67" i="18"/>
  <c r="AN67" i="18"/>
  <c r="AM67" i="18"/>
  <c r="AL67" i="18"/>
  <c r="AK67" i="18"/>
  <c r="AJ67" i="18"/>
  <c r="AI67" i="18"/>
  <c r="AH67" i="18"/>
  <c r="AG67" i="18"/>
  <c r="AF67" i="18"/>
  <c r="AE67" i="18"/>
  <c r="AD67" i="18"/>
  <c r="AC67" i="18"/>
  <c r="AB67" i="18"/>
  <c r="AA67" i="18"/>
  <c r="X67" i="18"/>
  <c r="Z67" i="18" s="1"/>
  <c r="W67" i="18"/>
  <c r="Y67" i="18" s="1"/>
  <c r="V67" i="18"/>
  <c r="U67" i="18"/>
  <c r="T67" i="18"/>
  <c r="S67" i="18"/>
  <c r="P67" i="18"/>
  <c r="O67" i="18"/>
  <c r="J67" i="18"/>
  <c r="I67" i="18"/>
  <c r="G67" i="18"/>
  <c r="H67" i="18" s="1"/>
  <c r="F67" i="18"/>
  <c r="E67" i="18"/>
  <c r="D67" i="18"/>
  <c r="C67" i="18"/>
  <c r="BM66" i="18"/>
  <c r="AT66" i="18"/>
  <c r="AS66" i="18"/>
  <c r="Z66" i="18"/>
  <c r="Y66" i="18"/>
  <c r="J66" i="18"/>
  <c r="H66" i="18"/>
  <c r="BM65" i="18"/>
  <c r="AT65" i="18"/>
  <c r="AS65" i="18"/>
  <c r="Z65" i="18"/>
  <c r="Y65" i="18"/>
  <c r="J65" i="18"/>
  <c r="H65" i="18"/>
  <c r="BJ64" i="18"/>
  <c r="T65" i="24" s="1"/>
  <c r="AU64" i="18"/>
  <c r="M65" i="24" s="1"/>
  <c r="AT64" i="18"/>
  <c r="AS64" i="18"/>
  <c r="Z64" i="18"/>
  <c r="Y64" i="18"/>
  <c r="J64" i="18"/>
  <c r="H64" i="18"/>
  <c r="BJ63" i="18"/>
  <c r="BI63" i="18"/>
  <c r="BH63" i="18"/>
  <c r="BG63" i="18"/>
  <c r="BD63" i="18"/>
  <c r="BC63" i="18"/>
  <c r="AR63" i="18"/>
  <c r="AQ63" i="18"/>
  <c r="AP63" i="18"/>
  <c r="AO63" i="18"/>
  <c r="AN63" i="18"/>
  <c r="AM63" i="18"/>
  <c r="AL63" i="18"/>
  <c r="AK63" i="18"/>
  <c r="AJ63" i="18"/>
  <c r="AI63" i="18"/>
  <c r="AH63" i="18"/>
  <c r="AG63" i="18"/>
  <c r="AF63" i="18"/>
  <c r="AE63" i="18"/>
  <c r="AD63" i="18"/>
  <c r="AC63" i="18"/>
  <c r="AB63" i="18"/>
  <c r="AA63" i="18"/>
  <c r="X63" i="18"/>
  <c r="Z63" i="18" s="1"/>
  <c r="W63" i="18"/>
  <c r="V63" i="18"/>
  <c r="U63" i="18"/>
  <c r="T63" i="18"/>
  <c r="S63" i="18"/>
  <c r="P63" i="18"/>
  <c r="O63" i="18"/>
  <c r="I63" i="18"/>
  <c r="G63" i="18"/>
  <c r="F63" i="18"/>
  <c r="E63" i="18"/>
  <c r="D63" i="18"/>
  <c r="C63" i="18"/>
  <c r="AT62" i="18"/>
  <c r="AS62" i="18"/>
  <c r="AU62" i="18" s="1"/>
  <c r="M63" i="24" s="1"/>
  <c r="Z62" i="18"/>
  <c r="Y62" i="18"/>
  <c r="J62" i="18"/>
  <c r="H62" i="18"/>
  <c r="AT61" i="18"/>
  <c r="AS61" i="18"/>
  <c r="AU61" i="18" s="1"/>
  <c r="M62" i="24" s="1"/>
  <c r="Y61" i="18"/>
  <c r="H61" i="18"/>
  <c r="AT60" i="18"/>
  <c r="AS60" i="18"/>
  <c r="AU60" i="18" s="1"/>
  <c r="M61" i="24" s="1"/>
  <c r="Z60" i="18"/>
  <c r="Y60" i="18"/>
  <c r="J60" i="18"/>
  <c r="H60" i="18"/>
  <c r="AT59" i="18"/>
  <c r="AS59" i="18"/>
  <c r="AU59" i="18" s="1"/>
  <c r="M60" i="24" s="1"/>
  <c r="Z59" i="18"/>
  <c r="Y59" i="18"/>
  <c r="J59" i="18"/>
  <c r="H59" i="18"/>
  <c r="BJ58" i="18"/>
  <c r="T59" i="24" s="1"/>
  <c r="T64" i="24" s="1"/>
  <c r="AT58" i="18"/>
  <c r="AS58" i="18"/>
  <c r="Z58" i="18"/>
  <c r="Y58" i="18"/>
  <c r="J58" i="18"/>
  <c r="H58" i="18"/>
  <c r="BM57" i="18"/>
  <c r="BL57" i="18"/>
  <c r="BK57" i="18"/>
  <c r="BJ57" i="18"/>
  <c r="BI57" i="18"/>
  <c r="BH57" i="18"/>
  <c r="BG57" i="18"/>
  <c r="BD57" i="18"/>
  <c r="BC57" i="18"/>
  <c r="AR57" i="18"/>
  <c r="AQ57" i="18"/>
  <c r="AP57" i="18"/>
  <c r="AO57" i="18"/>
  <c r="AN57" i="18"/>
  <c r="AM57" i="18"/>
  <c r="AL57" i="18"/>
  <c r="AK57" i="18"/>
  <c r="AJ57" i="18"/>
  <c r="AI57" i="18"/>
  <c r="AH57" i="18"/>
  <c r="AG57" i="18"/>
  <c r="AF57" i="18"/>
  <c r="AE57" i="18"/>
  <c r="AD57" i="18"/>
  <c r="AC57" i="18"/>
  <c r="AB57" i="18"/>
  <c r="AA57" i="18"/>
  <c r="Z57" i="18"/>
  <c r="X57" i="18"/>
  <c r="W57" i="18"/>
  <c r="V57" i="18"/>
  <c r="U57" i="18"/>
  <c r="T57" i="18"/>
  <c r="S57" i="18"/>
  <c r="P57" i="18"/>
  <c r="O57" i="18"/>
  <c r="N57" i="18"/>
  <c r="J57" i="18"/>
  <c r="I57" i="18"/>
  <c r="G57" i="18"/>
  <c r="F57" i="18"/>
  <c r="E57" i="18"/>
  <c r="H57" i="18" s="1"/>
  <c r="D57" i="18"/>
  <c r="C57" i="18"/>
  <c r="AT56" i="18"/>
  <c r="AS56" i="18"/>
  <c r="AU56" i="18" s="1"/>
  <c r="M57" i="24" s="1"/>
  <c r="Y56" i="18"/>
  <c r="H56" i="18"/>
  <c r="AT55" i="18"/>
  <c r="AS55" i="18"/>
  <c r="Y55" i="18"/>
  <c r="H55" i="18"/>
  <c r="BI54" i="18"/>
  <c r="BH54" i="18"/>
  <c r="BG54" i="18"/>
  <c r="BF54" i="18"/>
  <c r="BE54" i="18"/>
  <c r="BD54" i="18"/>
  <c r="BC54" i="18"/>
  <c r="AR54" i="18"/>
  <c r="AQ54" i="18"/>
  <c r="AP54" i="18"/>
  <c r="AO54" i="18"/>
  <c r="AN54" i="18"/>
  <c r="AM54" i="18"/>
  <c r="AL54" i="18"/>
  <c r="AK54" i="18"/>
  <c r="AJ54" i="18"/>
  <c r="AI54" i="18"/>
  <c r="AH54" i="18"/>
  <c r="AG54" i="18"/>
  <c r="AF54" i="18"/>
  <c r="AE54" i="18"/>
  <c r="AD54" i="18"/>
  <c r="AC54" i="18"/>
  <c r="AB54" i="18"/>
  <c r="AA54" i="18"/>
  <c r="X54" i="18"/>
  <c r="W54" i="18"/>
  <c r="V54" i="18"/>
  <c r="U54" i="18"/>
  <c r="T54" i="18"/>
  <c r="S54" i="18"/>
  <c r="P54" i="18"/>
  <c r="O54" i="18"/>
  <c r="I54" i="18"/>
  <c r="G54" i="18"/>
  <c r="H54" i="18" s="1"/>
  <c r="F54" i="18"/>
  <c r="E54" i="18"/>
  <c r="D54" i="18"/>
  <c r="C54" i="18"/>
  <c r="AT53" i="18"/>
  <c r="AU53" i="18" s="1"/>
  <c r="M54" i="24" s="1"/>
  <c r="AS53" i="18"/>
  <c r="Z53" i="18"/>
  <c r="Y53" i="18"/>
  <c r="J53" i="18"/>
  <c r="H53" i="18"/>
  <c r="BJ52" i="18"/>
  <c r="AT52" i="18"/>
  <c r="AT54" i="18" s="1"/>
  <c r="AS52" i="18"/>
  <c r="Z52" i="18"/>
  <c r="Y52" i="18"/>
  <c r="J52" i="18"/>
  <c r="H52" i="18"/>
  <c r="BI51" i="18"/>
  <c r="BH51" i="18"/>
  <c r="BG51" i="18"/>
  <c r="BD51" i="18"/>
  <c r="BC51" i="18"/>
  <c r="AR51" i="18"/>
  <c r="AQ51" i="18"/>
  <c r="AP51" i="18"/>
  <c r="AO51" i="18"/>
  <c r="AN51" i="18"/>
  <c r="AM51" i="18"/>
  <c r="AL51" i="18"/>
  <c r="AK51" i="18"/>
  <c r="AJ51" i="18"/>
  <c r="AI51" i="18"/>
  <c r="AH51" i="18"/>
  <c r="AG51" i="18"/>
  <c r="AF51" i="18"/>
  <c r="AE51" i="18"/>
  <c r="AD51" i="18"/>
  <c r="AC51" i="18"/>
  <c r="AB51" i="18"/>
  <c r="AA51" i="18"/>
  <c r="X51" i="18"/>
  <c r="W51" i="18"/>
  <c r="Y51" i="18" s="1"/>
  <c r="V51" i="18"/>
  <c r="U51" i="18"/>
  <c r="T51" i="18"/>
  <c r="S51" i="18"/>
  <c r="P51" i="18"/>
  <c r="O51" i="18"/>
  <c r="I51" i="18"/>
  <c r="G51" i="18"/>
  <c r="F51" i="18"/>
  <c r="E51" i="18"/>
  <c r="D51" i="18"/>
  <c r="C51" i="18"/>
  <c r="AU50" i="18"/>
  <c r="M51" i="24" s="1"/>
  <c r="AT50" i="18"/>
  <c r="AS50" i="18"/>
  <c r="Z50" i="18"/>
  <c r="Y50" i="18"/>
  <c r="J50" i="18"/>
  <c r="H50" i="18"/>
  <c r="AT49" i="18"/>
  <c r="AS49" i="18"/>
  <c r="AU49" i="18" s="1"/>
  <c r="M50" i="24" s="1"/>
  <c r="Z49" i="18"/>
  <c r="Y49" i="18"/>
  <c r="J49" i="18"/>
  <c r="H49" i="18"/>
  <c r="AT48" i="18"/>
  <c r="AS48" i="18"/>
  <c r="AU48" i="18" s="1"/>
  <c r="Z48" i="18"/>
  <c r="Y48" i="18"/>
  <c r="J48" i="18"/>
  <c r="H48" i="18"/>
  <c r="BJ47" i="18"/>
  <c r="T48" i="24" s="1"/>
  <c r="AT47" i="18"/>
  <c r="AU47" i="18" s="1"/>
  <c r="M48" i="24" s="1"/>
  <c r="AS47" i="18"/>
  <c r="BJ46" i="18"/>
  <c r="T47" i="24" s="1"/>
  <c r="AT46" i="18"/>
  <c r="AS46" i="18"/>
  <c r="Z46" i="18"/>
  <c r="Y46" i="18"/>
  <c r="J46" i="18"/>
  <c r="H46" i="18"/>
  <c r="BM45" i="18"/>
  <c r="BL45" i="18"/>
  <c r="BK45" i="18"/>
  <c r="BJ45" i="18"/>
  <c r="BI45" i="18"/>
  <c r="BH45" i="18"/>
  <c r="BG45" i="18"/>
  <c r="BD45" i="18"/>
  <c r="BC45" i="18"/>
  <c r="AR45" i="18"/>
  <c r="AQ45" i="18"/>
  <c r="AP45" i="18"/>
  <c r="AO45" i="18"/>
  <c r="AN45" i="18"/>
  <c r="AM45" i="18"/>
  <c r="AL45" i="18"/>
  <c r="AK45" i="18"/>
  <c r="AJ45" i="18"/>
  <c r="AI45" i="18"/>
  <c r="AH45" i="18"/>
  <c r="AG45" i="18"/>
  <c r="AF45" i="18"/>
  <c r="AE45" i="18"/>
  <c r="AD45" i="18"/>
  <c r="AC45" i="18"/>
  <c r="AB45" i="18"/>
  <c r="AA45" i="18"/>
  <c r="Z45" i="18"/>
  <c r="X45" i="18"/>
  <c r="W45" i="18"/>
  <c r="Y45" i="18" s="1"/>
  <c r="V45" i="18"/>
  <c r="U45" i="18"/>
  <c r="T45" i="18"/>
  <c r="S45" i="18"/>
  <c r="P45" i="18"/>
  <c r="O45" i="18"/>
  <c r="N45" i="18"/>
  <c r="J45" i="18"/>
  <c r="I45" i="18"/>
  <c r="G45" i="18"/>
  <c r="F45" i="18"/>
  <c r="E45" i="18"/>
  <c r="D45" i="18"/>
  <c r="C45" i="18"/>
  <c r="AT44" i="18"/>
  <c r="AS44" i="18"/>
  <c r="Y44" i="18"/>
  <c r="H44" i="18"/>
  <c r="AU43" i="18"/>
  <c r="M44" i="24" s="1"/>
  <c r="AT43" i="18"/>
  <c r="AS43" i="18"/>
  <c r="Y43" i="18"/>
  <c r="H43" i="18"/>
  <c r="BF42" i="18"/>
  <c r="AT42" i="18"/>
  <c r="AS42" i="18"/>
  <c r="Y42" i="18"/>
  <c r="H42" i="18"/>
  <c r="AT41" i="18"/>
  <c r="AS41" i="18"/>
  <c r="AU41" i="18" s="1"/>
  <c r="M42" i="24" s="1"/>
  <c r="Y41" i="18"/>
  <c r="H41" i="18"/>
  <c r="BL40" i="18"/>
  <c r="BL40" i="19" s="1"/>
  <c r="BL40" i="22" s="1"/>
  <c r="BL40" i="25" s="1"/>
  <c r="BL40" i="27" s="1"/>
  <c r="AT40" i="18"/>
  <c r="AS40" i="18"/>
  <c r="Y40" i="18"/>
  <c r="H40" i="18"/>
  <c r="AT39" i="18"/>
  <c r="AS39" i="18"/>
  <c r="Y39" i="18"/>
  <c r="H39" i="18"/>
  <c r="AT38" i="18"/>
  <c r="AU38" i="18" s="1"/>
  <c r="M39" i="24" s="1"/>
  <c r="AS38" i="18"/>
  <c r="Y38" i="18"/>
  <c r="H38" i="18"/>
  <c r="BJ37" i="18"/>
  <c r="BI37" i="18"/>
  <c r="BH37" i="18"/>
  <c r="BG37" i="18"/>
  <c r="BF37" i="18"/>
  <c r="BE37" i="18"/>
  <c r="BD37" i="18"/>
  <c r="BC37" i="18"/>
  <c r="AR37" i="18"/>
  <c r="AQ37" i="18"/>
  <c r="AP37" i="18"/>
  <c r="AO37" i="18"/>
  <c r="AN37" i="18"/>
  <c r="AM37" i="18"/>
  <c r="AL37" i="18"/>
  <c r="AK37" i="18"/>
  <c r="AJ37" i="18"/>
  <c r="AI37" i="18"/>
  <c r="AH37" i="18"/>
  <c r="AG37" i="18"/>
  <c r="AF37" i="18"/>
  <c r="AE37" i="18"/>
  <c r="AD37" i="18"/>
  <c r="AC37" i="18"/>
  <c r="AB37" i="18"/>
  <c r="AA37" i="18"/>
  <c r="X37" i="18"/>
  <c r="W37" i="18"/>
  <c r="V37" i="18"/>
  <c r="U37" i="18"/>
  <c r="T37" i="18"/>
  <c r="S37" i="18"/>
  <c r="P37" i="18"/>
  <c r="O37" i="18"/>
  <c r="I37" i="18"/>
  <c r="J37" i="18" s="1"/>
  <c r="G37" i="18"/>
  <c r="F37" i="18"/>
  <c r="E37" i="18"/>
  <c r="H37" i="18" s="1"/>
  <c r="D37" i="18"/>
  <c r="C37" i="18"/>
  <c r="AT36" i="18"/>
  <c r="AS36" i="18"/>
  <c r="AU36" i="18" s="1"/>
  <c r="M37" i="24" s="1"/>
  <c r="Y36" i="18"/>
  <c r="H36" i="18"/>
  <c r="AT35" i="18"/>
  <c r="AS35" i="18"/>
  <c r="Y35" i="18"/>
  <c r="H35" i="18"/>
  <c r="AT34" i="18"/>
  <c r="AS34" i="18"/>
  <c r="Y34" i="18"/>
  <c r="H34" i="18"/>
  <c r="BI33" i="18"/>
  <c r="BH33" i="18"/>
  <c r="BG33" i="18"/>
  <c r="BD33" i="18"/>
  <c r="BC33" i="18"/>
  <c r="AR33" i="18"/>
  <c r="AQ33" i="18"/>
  <c r="AP33" i="18"/>
  <c r="AO33" i="18"/>
  <c r="AN33" i="18"/>
  <c r="AM33" i="18"/>
  <c r="AL33" i="18"/>
  <c r="AK33" i="18"/>
  <c r="AJ33" i="18"/>
  <c r="AI33" i="18"/>
  <c r="AH33" i="18"/>
  <c r="AG33" i="18"/>
  <c r="AF33" i="18"/>
  <c r="AE33" i="18"/>
  <c r="AD33" i="18"/>
  <c r="AC33" i="18"/>
  <c r="AB33" i="18"/>
  <c r="AA33" i="18"/>
  <c r="X33" i="18"/>
  <c r="Z33" i="18" s="1"/>
  <c r="W33" i="18"/>
  <c r="Y33" i="18" s="1"/>
  <c r="V33" i="18"/>
  <c r="U33" i="18"/>
  <c r="T33" i="18"/>
  <c r="S33" i="18"/>
  <c r="P33" i="18"/>
  <c r="O33" i="18"/>
  <c r="I33" i="18"/>
  <c r="G33" i="18"/>
  <c r="H33" i="18" s="1"/>
  <c r="F33" i="18"/>
  <c r="E33" i="18"/>
  <c r="D33" i="18"/>
  <c r="C33" i="18"/>
  <c r="AT32" i="18"/>
  <c r="AS32" i="18"/>
  <c r="Y32" i="18"/>
  <c r="H32" i="18"/>
  <c r="AT31" i="18"/>
  <c r="AS31" i="18"/>
  <c r="Y31" i="18"/>
  <c r="H31" i="18"/>
  <c r="BJ30" i="18"/>
  <c r="T31" i="24" s="1"/>
  <c r="T34" i="24" s="1"/>
  <c r="AT30" i="18"/>
  <c r="AS30" i="18"/>
  <c r="Z30" i="18"/>
  <c r="Y30" i="18"/>
  <c r="J30" i="18"/>
  <c r="H30" i="18"/>
  <c r="BM29" i="18"/>
  <c r="BL29" i="18"/>
  <c r="BK29" i="18"/>
  <c r="BJ29" i="18"/>
  <c r="BI29" i="18"/>
  <c r="BH29" i="18"/>
  <c r="BG29" i="18"/>
  <c r="BF29" i="18"/>
  <c r="BE29" i="18"/>
  <c r="BD29" i="18"/>
  <c r="BC29" i="18"/>
  <c r="AR29" i="18"/>
  <c r="AQ29" i="18"/>
  <c r="AP29" i="18"/>
  <c r="AO29" i="18"/>
  <c r="AN29" i="18"/>
  <c r="AM29" i="18"/>
  <c r="AL29" i="18"/>
  <c r="AK29" i="18"/>
  <c r="AJ29" i="18"/>
  <c r="AI29" i="18"/>
  <c r="AH29" i="18"/>
  <c r="AG29" i="18"/>
  <c r="AF29" i="18"/>
  <c r="AE29" i="18"/>
  <c r="AD29" i="18"/>
  <c r="AC29" i="18"/>
  <c r="AB29" i="18"/>
  <c r="AA29" i="18"/>
  <c r="Z29" i="18"/>
  <c r="X29" i="18"/>
  <c r="W29" i="18"/>
  <c r="Y29" i="18" s="1"/>
  <c r="V29" i="18"/>
  <c r="U29" i="18"/>
  <c r="T29" i="18"/>
  <c r="S29" i="18"/>
  <c r="P29" i="18"/>
  <c r="O29" i="18"/>
  <c r="N29" i="18"/>
  <c r="G29" i="18"/>
  <c r="H29" i="18" s="1"/>
  <c r="F29" i="18"/>
  <c r="E29" i="18"/>
  <c r="D29" i="18"/>
  <c r="C29" i="18"/>
  <c r="AT28" i="18"/>
  <c r="AS28" i="18"/>
  <c r="Y28" i="18"/>
  <c r="H28" i="18"/>
  <c r="AT27" i="18"/>
  <c r="AU27" i="18" s="1"/>
  <c r="AS27" i="18"/>
  <c r="Y27" i="18"/>
  <c r="H27" i="18"/>
  <c r="BM26" i="18"/>
  <c r="BL26" i="18"/>
  <c r="BK26" i="18"/>
  <c r="BJ26" i="18"/>
  <c r="BI26" i="18"/>
  <c r="BH26" i="18"/>
  <c r="BG26" i="18"/>
  <c r="BF26" i="18"/>
  <c r="BE26" i="18"/>
  <c r="BD26" i="18"/>
  <c r="BC26" i="18"/>
  <c r="AR26" i="18"/>
  <c r="AQ26" i="18"/>
  <c r="AP26" i="18"/>
  <c r="AO26" i="18"/>
  <c r="AN26" i="18"/>
  <c r="AM26" i="18"/>
  <c r="AL26" i="18"/>
  <c r="AK26" i="18"/>
  <c r="AJ26" i="18"/>
  <c r="AI26" i="18"/>
  <c r="AH26" i="18"/>
  <c r="AG26" i="18"/>
  <c r="AF26" i="18"/>
  <c r="AE26" i="18"/>
  <c r="AD26" i="18"/>
  <c r="AC26" i="18"/>
  <c r="AB26" i="18"/>
  <c r="AA26" i="18"/>
  <c r="Z26" i="18"/>
  <c r="X26" i="18"/>
  <c r="W26" i="18"/>
  <c r="V26" i="18"/>
  <c r="U26" i="18"/>
  <c r="T26" i="18"/>
  <c r="S26" i="18"/>
  <c r="P26" i="18"/>
  <c r="O26" i="18"/>
  <c r="N26" i="18"/>
  <c r="J26" i="18"/>
  <c r="I26" i="18"/>
  <c r="H26" i="18"/>
  <c r="G26" i="18"/>
  <c r="F26" i="18"/>
  <c r="E26" i="18"/>
  <c r="D26" i="18"/>
  <c r="C26" i="18"/>
  <c r="AT25" i="18"/>
  <c r="AU25" i="18" s="1"/>
  <c r="M26" i="24" s="1"/>
  <c r="AS25" i="18"/>
  <c r="Y25" i="18"/>
  <c r="H25" i="18"/>
  <c r="AT24" i="18"/>
  <c r="AS24" i="18"/>
  <c r="AS26" i="18" s="1"/>
  <c r="Y24" i="18"/>
  <c r="H24" i="18"/>
  <c r="BM23" i="18"/>
  <c r="BL23" i="18"/>
  <c r="BK23" i="18"/>
  <c r="BJ23" i="18"/>
  <c r="BI23" i="18"/>
  <c r="BH23" i="18"/>
  <c r="BG23" i="18"/>
  <c r="BF23" i="18"/>
  <c r="BE23" i="18"/>
  <c r="BD23" i="18"/>
  <c r="BC23" i="18"/>
  <c r="AR23" i="18"/>
  <c r="AQ23" i="18"/>
  <c r="AP23" i="18"/>
  <c r="AO23" i="18"/>
  <c r="AN23" i="18"/>
  <c r="AM23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X23" i="18"/>
  <c r="W23" i="18"/>
  <c r="Y23" i="18" s="1"/>
  <c r="V23" i="18"/>
  <c r="U23" i="18"/>
  <c r="T23" i="18"/>
  <c r="S23" i="18"/>
  <c r="P23" i="18"/>
  <c r="O23" i="18"/>
  <c r="N23" i="18"/>
  <c r="J23" i="18"/>
  <c r="I23" i="18"/>
  <c r="G23" i="18"/>
  <c r="F23" i="18"/>
  <c r="E23" i="18"/>
  <c r="D23" i="18"/>
  <c r="C23" i="18"/>
  <c r="AT22" i="18"/>
  <c r="AS22" i="18"/>
  <c r="Y22" i="18"/>
  <c r="H22" i="18"/>
  <c r="AU21" i="18"/>
  <c r="M22" i="24" s="1"/>
  <c r="AT21" i="18"/>
  <c r="AS21" i="18"/>
  <c r="Y21" i="18"/>
  <c r="H21" i="18"/>
  <c r="AT20" i="18"/>
  <c r="AT23" i="18" s="1"/>
  <c r="AS20" i="18"/>
  <c r="AS23" i="18" s="1"/>
  <c r="Y20" i="18"/>
  <c r="H20" i="18"/>
  <c r="BM19" i="18"/>
  <c r="BL19" i="18"/>
  <c r="BK19" i="18"/>
  <c r="BJ19" i="18"/>
  <c r="BI19" i="18"/>
  <c r="BH19" i="18"/>
  <c r="BG19" i="18"/>
  <c r="BD19" i="18"/>
  <c r="BC19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AF19" i="18"/>
  <c r="AE19" i="18"/>
  <c r="AD19" i="18"/>
  <c r="AC19" i="18"/>
  <c r="AB19" i="18"/>
  <c r="AA19" i="18"/>
  <c r="Z19" i="18"/>
  <c r="X19" i="18"/>
  <c r="W19" i="18"/>
  <c r="V19" i="18"/>
  <c r="U19" i="18"/>
  <c r="T19" i="18"/>
  <c r="S19" i="18"/>
  <c r="P19" i="18"/>
  <c r="O19" i="18"/>
  <c r="N19" i="18"/>
  <c r="J19" i="18"/>
  <c r="I19" i="18"/>
  <c r="G19" i="18"/>
  <c r="F19" i="18"/>
  <c r="E19" i="18"/>
  <c r="D19" i="18"/>
  <c r="C19" i="18"/>
  <c r="AT18" i="18"/>
  <c r="AS18" i="18"/>
  <c r="Y18" i="18"/>
  <c r="H18" i="18"/>
  <c r="AT17" i="18"/>
  <c r="AS17" i="18"/>
  <c r="AU17" i="18" s="1"/>
  <c r="M18" i="24" s="1"/>
  <c r="Y17" i="18"/>
  <c r="Y19" i="18" s="1"/>
  <c r="H17" i="18"/>
  <c r="AT16" i="18"/>
  <c r="AS16" i="18"/>
  <c r="Y16" i="18"/>
  <c r="H16" i="18"/>
  <c r="AT15" i="18"/>
  <c r="AS15" i="18"/>
  <c r="Y15" i="18"/>
  <c r="H15" i="18"/>
  <c r="AT14" i="18"/>
  <c r="AU14" i="18" s="1"/>
  <c r="AS14" i="18"/>
  <c r="AS19" i="18" s="1"/>
  <c r="Y14" i="18"/>
  <c r="H14" i="18"/>
  <c r="BL13" i="18"/>
  <c r="BL13" i="19" s="1"/>
  <c r="BK13" i="18"/>
  <c r="BK13" i="19" s="1"/>
  <c r="AT13" i="18"/>
  <c r="AU13" i="18" s="1"/>
  <c r="M14" i="24" s="1"/>
  <c r="AS13" i="18"/>
  <c r="Y13" i="18"/>
  <c r="H13" i="18"/>
  <c r="BI12" i="18"/>
  <c r="BH12" i="18"/>
  <c r="BG12" i="18"/>
  <c r="BF12" i="18"/>
  <c r="BE12" i="18"/>
  <c r="BD12" i="18"/>
  <c r="BC12" i="18"/>
  <c r="AR12" i="18"/>
  <c r="AQ12" i="18"/>
  <c r="AP12" i="18"/>
  <c r="AO12" i="18"/>
  <c r="AN12" i="18"/>
  <c r="AM12" i="18"/>
  <c r="AL12" i="18"/>
  <c r="AK12" i="18"/>
  <c r="AJ12" i="18"/>
  <c r="AI12" i="18"/>
  <c r="AH12" i="18"/>
  <c r="AG12" i="18"/>
  <c r="AF12" i="18"/>
  <c r="AE12" i="18"/>
  <c r="AD12" i="18"/>
  <c r="AC12" i="18"/>
  <c r="AB12" i="18"/>
  <c r="AA12" i="18"/>
  <c r="X12" i="18"/>
  <c r="Z12" i="18" s="1"/>
  <c r="W12" i="18"/>
  <c r="Y12" i="18" s="1"/>
  <c r="V12" i="18"/>
  <c r="U12" i="18"/>
  <c r="T12" i="18"/>
  <c r="S12" i="18"/>
  <c r="P12" i="18"/>
  <c r="O12" i="18"/>
  <c r="I12" i="18"/>
  <c r="G12" i="18"/>
  <c r="F12" i="18"/>
  <c r="E12" i="18"/>
  <c r="D12" i="18"/>
  <c r="C12" i="18"/>
  <c r="AT11" i="18"/>
  <c r="AT12" i="18" s="1"/>
  <c r="AS11" i="18"/>
  <c r="Z11" i="18"/>
  <c r="Y11" i="18"/>
  <c r="J11" i="18"/>
  <c r="H11" i="18"/>
  <c r="BJ10" i="18"/>
  <c r="AT10" i="18"/>
  <c r="AS10" i="18"/>
  <c r="AU10" i="18" s="1"/>
  <c r="M11" i="24" s="1"/>
  <c r="Z10" i="18"/>
  <c r="Y10" i="18"/>
  <c r="J10" i="18"/>
  <c r="H10" i="18"/>
  <c r="BM9" i="18"/>
  <c r="BJ9" i="18"/>
  <c r="BI9" i="18"/>
  <c r="BH9" i="18"/>
  <c r="BG9" i="18"/>
  <c r="BF9" i="18"/>
  <c r="BE9" i="18"/>
  <c r="BD9" i="18"/>
  <c r="BC9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E9" i="18"/>
  <c r="AD9" i="18"/>
  <c r="AC9" i="18"/>
  <c r="AB9" i="18"/>
  <c r="AA9" i="18"/>
  <c r="Z9" i="18"/>
  <c r="X9" i="18"/>
  <c r="W9" i="18"/>
  <c r="V9" i="18"/>
  <c r="U9" i="18"/>
  <c r="T9" i="18"/>
  <c r="S9" i="18"/>
  <c r="P9" i="18"/>
  <c r="O9" i="18"/>
  <c r="N9" i="18"/>
  <c r="M9" i="18"/>
  <c r="J9" i="18"/>
  <c r="I9" i="18"/>
  <c r="G9" i="18"/>
  <c r="F9" i="18"/>
  <c r="E9" i="18"/>
  <c r="D9" i="18"/>
  <c r="C9" i="18"/>
  <c r="AT8" i="18"/>
  <c r="AU8" i="18" s="1"/>
  <c r="M9" i="24" s="1"/>
  <c r="AS8" i="18"/>
  <c r="Y8" i="18"/>
  <c r="H8" i="18"/>
  <c r="AU7" i="18"/>
  <c r="M8" i="24" s="1"/>
  <c r="AT7" i="18"/>
  <c r="AS7" i="18"/>
  <c r="Y7" i="18"/>
  <c r="H7" i="18"/>
  <c r="AT6" i="18"/>
  <c r="AU6" i="18" s="1"/>
  <c r="M7" i="24" s="1"/>
  <c r="AS6" i="18"/>
  <c r="Y6" i="18"/>
  <c r="H6" i="18"/>
  <c r="AT5" i="18"/>
  <c r="AS5" i="18"/>
  <c r="Y5" i="18"/>
  <c r="H5" i="18"/>
  <c r="AT4" i="18"/>
  <c r="AS4" i="18"/>
  <c r="Y4" i="18"/>
  <c r="H4" i="18"/>
  <c r="H23" i="17"/>
  <c r="G23" i="17"/>
  <c r="H19" i="17"/>
  <c r="G19" i="17"/>
  <c r="BM88" i="16"/>
  <c r="BL88" i="16"/>
  <c r="BK88" i="16"/>
  <c r="BJ88" i="16"/>
  <c r="BI88" i="16"/>
  <c r="BH88" i="16"/>
  <c r="BG88" i="16"/>
  <c r="BF88" i="16"/>
  <c r="BE88" i="16"/>
  <c r="BD88" i="16"/>
  <c r="BC88" i="16"/>
  <c r="AT88" i="16"/>
  <c r="AS88" i="16"/>
  <c r="AR88" i="16"/>
  <c r="AQ88" i="16"/>
  <c r="AP88" i="16"/>
  <c r="AO88" i="16"/>
  <c r="AN88" i="16"/>
  <c r="AM88" i="16"/>
  <c r="AL88" i="16"/>
  <c r="AK88" i="16"/>
  <c r="AJ88" i="16"/>
  <c r="AI88" i="16"/>
  <c r="AH88" i="16"/>
  <c r="AG88" i="16"/>
  <c r="AF88" i="16"/>
  <c r="AE88" i="16"/>
  <c r="AD88" i="16"/>
  <c r="AC88" i="16"/>
  <c r="AB88" i="16"/>
  <c r="AA88" i="16"/>
  <c r="Z88" i="16"/>
  <c r="X88" i="16"/>
  <c r="W88" i="16"/>
  <c r="Y88" i="16" s="1"/>
  <c r="V88" i="16"/>
  <c r="U88" i="16"/>
  <c r="T88" i="16"/>
  <c r="S88" i="16"/>
  <c r="P88" i="16"/>
  <c r="O88" i="16"/>
  <c r="N88" i="16"/>
  <c r="J88" i="16"/>
  <c r="I88" i="16"/>
  <c r="G88" i="16"/>
  <c r="H88" i="16" s="1"/>
  <c r="F88" i="16"/>
  <c r="E88" i="16"/>
  <c r="D88" i="16"/>
  <c r="C88" i="16"/>
  <c r="BM87" i="16"/>
  <c r="AU87" i="16"/>
  <c r="AT87" i="16"/>
  <c r="AS87" i="16"/>
  <c r="Y87" i="16"/>
  <c r="H87" i="16"/>
  <c r="BM86" i="16"/>
  <c r="AT86" i="16"/>
  <c r="AS86" i="16"/>
  <c r="Y86" i="16"/>
  <c r="H86" i="16"/>
  <c r="BL85" i="16"/>
  <c r="BK85" i="16"/>
  <c r="BJ85" i="16"/>
  <c r="BI85" i="16"/>
  <c r="BH85" i="16"/>
  <c r="BG85" i="16"/>
  <c r="BD85" i="16"/>
  <c r="BC85" i="16"/>
  <c r="AR85" i="16"/>
  <c r="AQ85" i="16"/>
  <c r="AP85" i="16"/>
  <c r="AO85" i="16"/>
  <c r="AN85" i="16"/>
  <c r="AM85" i="16"/>
  <c r="AL85" i="16"/>
  <c r="AK85" i="16"/>
  <c r="AJ85" i="16"/>
  <c r="AI85" i="16"/>
  <c r="AH85" i="16"/>
  <c r="AG85" i="16"/>
  <c r="AF85" i="16"/>
  <c r="AE85" i="16"/>
  <c r="AD85" i="16"/>
  <c r="AC85" i="16"/>
  <c r="AB85" i="16"/>
  <c r="AA85" i="16"/>
  <c r="Y85" i="16"/>
  <c r="X85" i="16"/>
  <c r="W85" i="16"/>
  <c r="V85" i="16"/>
  <c r="U85" i="16"/>
  <c r="T85" i="16"/>
  <c r="S85" i="16"/>
  <c r="P85" i="16"/>
  <c r="O85" i="16"/>
  <c r="N85" i="16"/>
  <c r="J85" i="16"/>
  <c r="I85" i="16"/>
  <c r="G85" i="16"/>
  <c r="H85" i="16" s="1"/>
  <c r="F85" i="16"/>
  <c r="E85" i="16"/>
  <c r="D85" i="16"/>
  <c r="C85" i="16"/>
  <c r="BM84" i="16"/>
  <c r="BF84" i="16"/>
  <c r="BF84" i="18" s="1"/>
  <c r="BE84" i="16"/>
  <c r="BE84" i="22" s="1"/>
  <c r="AT84" i="16"/>
  <c r="AS84" i="16"/>
  <c r="AU84" i="16" s="1"/>
  <c r="L85" i="24" s="1"/>
  <c r="Y84" i="16"/>
  <c r="H84" i="16"/>
  <c r="BM83" i="16"/>
  <c r="BF83" i="16"/>
  <c r="BE83" i="16"/>
  <c r="AT83" i="16"/>
  <c r="AS83" i="16"/>
  <c r="AU83" i="16" s="1"/>
  <c r="L84" i="24" s="1"/>
  <c r="Y83" i="16"/>
  <c r="H83" i="16"/>
  <c r="BM82" i="16"/>
  <c r="BF82" i="16"/>
  <c r="BF82" i="18" s="1"/>
  <c r="BE82" i="16"/>
  <c r="AT82" i="16"/>
  <c r="AT85" i="16" s="1"/>
  <c r="AS82" i="16"/>
  <c r="Y82" i="16"/>
  <c r="H82" i="16"/>
  <c r="BM81" i="16"/>
  <c r="BM85" i="16" s="1"/>
  <c r="AT81" i="16"/>
  <c r="AS81" i="16"/>
  <c r="Y81" i="16"/>
  <c r="H81" i="16"/>
  <c r="BL80" i="16"/>
  <c r="BK80" i="16"/>
  <c r="BJ80" i="16"/>
  <c r="BI80" i="16"/>
  <c r="BH80" i="16"/>
  <c r="BG80" i="16"/>
  <c r="BF80" i="16"/>
  <c r="BE80" i="16"/>
  <c r="BD80" i="16"/>
  <c r="BC80" i="16"/>
  <c r="AS80" i="16"/>
  <c r="AR80" i="16"/>
  <c r="AQ80" i="16"/>
  <c r="AP80" i="16"/>
  <c r="AO80" i="16"/>
  <c r="AN80" i="16"/>
  <c r="AM80" i="16"/>
  <c r="AL80" i="16"/>
  <c r="AK80" i="16"/>
  <c r="AJ80" i="16"/>
  <c r="AI80" i="16"/>
  <c r="AH80" i="16"/>
  <c r="AG80" i="16"/>
  <c r="AF80" i="16"/>
  <c r="AE80" i="16"/>
  <c r="AD80" i="16"/>
  <c r="AC80" i="16"/>
  <c r="AB80" i="16"/>
  <c r="AA80" i="16"/>
  <c r="X80" i="16"/>
  <c r="W80" i="16"/>
  <c r="V80" i="16"/>
  <c r="U80" i="16"/>
  <c r="Y80" i="16" s="1"/>
  <c r="T80" i="16"/>
  <c r="S80" i="16"/>
  <c r="P80" i="16"/>
  <c r="O80" i="16"/>
  <c r="N80" i="16"/>
  <c r="I80" i="16"/>
  <c r="G80" i="16"/>
  <c r="F80" i="16"/>
  <c r="E80" i="16"/>
  <c r="D80" i="16"/>
  <c r="C80" i="16"/>
  <c r="BM79" i="16"/>
  <c r="AT79" i="16"/>
  <c r="AU79" i="16" s="1"/>
  <c r="L80" i="24" s="1"/>
  <c r="AS79" i="16"/>
  <c r="Y79" i="16"/>
  <c r="H79" i="16"/>
  <c r="BM78" i="16"/>
  <c r="AU78" i="16"/>
  <c r="L79" i="24" s="1"/>
  <c r="AT78" i="16"/>
  <c r="AS78" i="16"/>
  <c r="Y78" i="16"/>
  <c r="H78" i="16"/>
  <c r="BM77" i="16"/>
  <c r="BM80" i="16" s="1"/>
  <c r="AU77" i="16"/>
  <c r="AT77" i="16"/>
  <c r="AT80" i="16" s="1"/>
  <c r="AS77" i="16"/>
  <c r="Y77" i="16"/>
  <c r="H77" i="16"/>
  <c r="BJ76" i="16"/>
  <c r="BI76" i="16"/>
  <c r="BH76" i="16"/>
  <c r="BG76" i="16"/>
  <c r="BF76" i="16"/>
  <c r="BE76" i="16"/>
  <c r="BD76" i="16"/>
  <c r="BC76" i="16"/>
  <c r="AR76" i="16"/>
  <c r="AQ76" i="16"/>
  <c r="AP76" i="16"/>
  <c r="AO76" i="16"/>
  <c r="AN76" i="16"/>
  <c r="AM76" i="16"/>
  <c r="AL76" i="16"/>
  <c r="AK76" i="16"/>
  <c r="AJ76" i="16"/>
  <c r="AI76" i="16"/>
  <c r="AH76" i="16"/>
  <c r="AG76" i="16"/>
  <c r="AF76" i="16"/>
  <c r="AE76" i="16"/>
  <c r="AD76" i="16"/>
  <c r="AC76" i="16"/>
  <c r="AB76" i="16"/>
  <c r="AA76" i="16"/>
  <c r="X76" i="16"/>
  <c r="W76" i="16"/>
  <c r="V76" i="16"/>
  <c r="U76" i="16"/>
  <c r="T76" i="16"/>
  <c r="S76" i="16"/>
  <c r="P76" i="16"/>
  <c r="O76" i="16"/>
  <c r="I76" i="16"/>
  <c r="J76" i="16" s="1"/>
  <c r="G76" i="16"/>
  <c r="H76" i="16" s="1"/>
  <c r="F76" i="16"/>
  <c r="E76" i="16"/>
  <c r="D76" i="16"/>
  <c r="C76" i="16"/>
  <c r="BM75" i="16"/>
  <c r="AT75" i="16"/>
  <c r="AS75" i="16"/>
  <c r="Y75" i="16"/>
  <c r="H75" i="16"/>
  <c r="BM74" i="16"/>
  <c r="AT74" i="16"/>
  <c r="AS74" i="16"/>
  <c r="AU74" i="16" s="1"/>
  <c r="L75" i="24" s="1"/>
  <c r="Z74" i="16"/>
  <c r="Y74" i="16"/>
  <c r="J74" i="16"/>
  <c r="H74" i="16"/>
  <c r="BM73" i="16"/>
  <c r="AT73" i="16"/>
  <c r="AS73" i="16"/>
  <c r="AU73" i="16" s="1"/>
  <c r="L74" i="24" s="1"/>
  <c r="Z73" i="16"/>
  <c r="Y73" i="16"/>
  <c r="J73" i="16"/>
  <c r="H73" i="16"/>
  <c r="BJ72" i="16"/>
  <c r="S73" i="24" s="1"/>
  <c r="S77" i="24" s="1"/>
  <c r="AT72" i="16"/>
  <c r="AS72" i="16"/>
  <c r="Z72" i="16"/>
  <c r="Y72" i="16"/>
  <c r="J72" i="16"/>
  <c r="H72" i="16"/>
  <c r="BL71" i="16"/>
  <c r="BK71" i="16"/>
  <c r="BJ71" i="16"/>
  <c r="BI71" i="16"/>
  <c r="BH71" i="16"/>
  <c r="BG71" i="16"/>
  <c r="BD71" i="16"/>
  <c r="BC71" i="16"/>
  <c r="AR71" i="16"/>
  <c r="AQ71" i="16"/>
  <c r="AP71" i="16"/>
  <c r="AO71" i="16"/>
  <c r="AN71" i="16"/>
  <c r="AM71" i="16"/>
  <c r="AL71" i="16"/>
  <c r="AK71" i="16"/>
  <c r="AJ71" i="16"/>
  <c r="AI71" i="16"/>
  <c r="AH71" i="16"/>
  <c r="AG71" i="16"/>
  <c r="AF71" i="16"/>
  <c r="AE71" i="16"/>
  <c r="AD71" i="16"/>
  <c r="AC71" i="16"/>
  <c r="AB71" i="16"/>
  <c r="AA71" i="16"/>
  <c r="X71" i="16"/>
  <c r="W71" i="16"/>
  <c r="Y71" i="16" s="1"/>
  <c r="V71" i="16"/>
  <c r="U71" i="16"/>
  <c r="T71" i="16"/>
  <c r="S71" i="16"/>
  <c r="P71" i="16"/>
  <c r="O71" i="16"/>
  <c r="N71" i="16"/>
  <c r="J71" i="16"/>
  <c r="I71" i="16"/>
  <c r="G71" i="16"/>
  <c r="F71" i="16"/>
  <c r="E71" i="16"/>
  <c r="D71" i="16"/>
  <c r="C71" i="16"/>
  <c r="BM70" i="16"/>
  <c r="AT70" i="16"/>
  <c r="AU70" i="16" s="1"/>
  <c r="L71" i="24" s="1"/>
  <c r="AS70" i="16"/>
  <c r="Y70" i="16"/>
  <c r="H70" i="16"/>
  <c r="BM69" i="16"/>
  <c r="AT69" i="16"/>
  <c r="AS69" i="16"/>
  <c r="Y69" i="16"/>
  <c r="H69" i="16"/>
  <c r="BM68" i="16"/>
  <c r="AT68" i="16"/>
  <c r="AS68" i="16"/>
  <c r="AU68" i="16" s="1"/>
  <c r="Y68" i="16"/>
  <c r="H68" i="16"/>
  <c r="BI67" i="16"/>
  <c r="BH67" i="16"/>
  <c r="BG67" i="16"/>
  <c r="BF67" i="16"/>
  <c r="BE67" i="16"/>
  <c r="BD67" i="16"/>
  <c r="BC67" i="16"/>
  <c r="AR67" i="16"/>
  <c r="AQ67" i="16"/>
  <c r="AP67" i="16"/>
  <c r="AO67" i="16"/>
  <c r="AN67" i="16"/>
  <c r="AM67" i="16"/>
  <c r="AL67" i="16"/>
  <c r="AK67" i="16"/>
  <c r="AJ67" i="16"/>
  <c r="AI67" i="16"/>
  <c r="AH67" i="16"/>
  <c r="AG67" i="16"/>
  <c r="AF67" i="16"/>
  <c r="AE67" i="16"/>
  <c r="AD67" i="16"/>
  <c r="AC67" i="16"/>
  <c r="AB67" i="16"/>
  <c r="AA67" i="16"/>
  <c r="X67" i="16"/>
  <c r="W67" i="16"/>
  <c r="V67" i="16"/>
  <c r="U67" i="16"/>
  <c r="Y67" i="16" s="1"/>
  <c r="T67" i="16"/>
  <c r="S67" i="16"/>
  <c r="P67" i="16"/>
  <c r="O67" i="16"/>
  <c r="I67" i="16"/>
  <c r="J67" i="16" s="1"/>
  <c r="G67" i="16"/>
  <c r="F67" i="16"/>
  <c r="E67" i="16"/>
  <c r="D67" i="16"/>
  <c r="C67" i="16"/>
  <c r="BM66" i="16"/>
  <c r="AT66" i="16"/>
  <c r="AU66" i="16" s="1"/>
  <c r="L67" i="24" s="1"/>
  <c r="AS66" i="16"/>
  <c r="Z66" i="16"/>
  <c r="Y66" i="16"/>
  <c r="J66" i="16"/>
  <c r="H66" i="16"/>
  <c r="BM65" i="16"/>
  <c r="AT65" i="16"/>
  <c r="AS65" i="16"/>
  <c r="Z65" i="16"/>
  <c r="Y65" i="16"/>
  <c r="J65" i="16"/>
  <c r="H65" i="16"/>
  <c r="BJ64" i="16"/>
  <c r="S65" i="24" s="1"/>
  <c r="S68" i="24" s="1"/>
  <c r="AU64" i="16"/>
  <c r="AT64" i="16"/>
  <c r="AS64" i="16"/>
  <c r="Z64" i="16"/>
  <c r="Y64" i="16"/>
  <c r="J64" i="16"/>
  <c r="H64" i="16"/>
  <c r="BI63" i="16"/>
  <c r="BH63" i="16"/>
  <c r="BG63" i="16"/>
  <c r="BD63" i="16"/>
  <c r="BC63" i="16"/>
  <c r="AR63" i="16"/>
  <c r="AQ63" i="16"/>
  <c r="AP63" i="16"/>
  <c r="AO63" i="16"/>
  <c r="AN63" i="16"/>
  <c r="AM63" i="16"/>
  <c r="AL63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X63" i="16"/>
  <c r="W63" i="16"/>
  <c r="Y63" i="16" s="1"/>
  <c r="V63" i="16"/>
  <c r="U63" i="16"/>
  <c r="T63" i="16"/>
  <c r="S63" i="16"/>
  <c r="P63" i="16"/>
  <c r="O63" i="16"/>
  <c r="I63" i="16"/>
  <c r="G63" i="16"/>
  <c r="F63" i="16"/>
  <c r="E63" i="16"/>
  <c r="D63" i="16"/>
  <c r="C63" i="16"/>
  <c r="AT62" i="16"/>
  <c r="AS62" i="16"/>
  <c r="AU62" i="16" s="1"/>
  <c r="L63" i="24" s="1"/>
  <c r="Z62" i="16"/>
  <c r="Y62" i="16"/>
  <c r="J62" i="16"/>
  <c r="H62" i="16"/>
  <c r="AT61" i="16"/>
  <c r="AS61" i="16"/>
  <c r="AU61" i="16" s="1"/>
  <c r="L62" i="24" s="1"/>
  <c r="Y61" i="16"/>
  <c r="H61" i="16"/>
  <c r="AT60" i="16"/>
  <c r="AS60" i="16"/>
  <c r="Z60" i="16"/>
  <c r="Y60" i="16"/>
  <c r="J60" i="16"/>
  <c r="H60" i="16"/>
  <c r="AT59" i="16"/>
  <c r="AS59" i="16"/>
  <c r="Z59" i="16"/>
  <c r="Y59" i="16"/>
  <c r="J59" i="16"/>
  <c r="H59" i="16"/>
  <c r="BJ58" i="16"/>
  <c r="S59" i="24" s="1"/>
  <c r="V59" i="24" s="1"/>
  <c r="W59" i="24" s="1"/>
  <c r="AT58" i="16"/>
  <c r="AT63" i="16" s="1"/>
  <c r="AS58" i="16"/>
  <c r="Z58" i="16"/>
  <c r="Y58" i="16"/>
  <c r="J58" i="16"/>
  <c r="H58" i="16"/>
  <c r="BM57" i="16"/>
  <c r="BL57" i="16"/>
  <c r="BK57" i="16"/>
  <c r="BJ57" i="16"/>
  <c r="BI57" i="16"/>
  <c r="BH57" i="16"/>
  <c r="BG57" i="16"/>
  <c r="BD57" i="16"/>
  <c r="BC57" i="16"/>
  <c r="AT57" i="16"/>
  <c r="AS57" i="16"/>
  <c r="AR57" i="16"/>
  <c r="AQ57" i="16"/>
  <c r="AP57" i="16"/>
  <c r="AO57" i="16"/>
  <c r="AN57" i="16"/>
  <c r="AM57" i="16"/>
  <c r="AL57" i="16"/>
  <c r="AK57" i="16"/>
  <c r="AJ57" i="16"/>
  <c r="AI57" i="16"/>
  <c r="AH57" i="16"/>
  <c r="AG57" i="16"/>
  <c r="AF57" i="16"/>
  <c r="AE57" i="16"/>
  <c r="AD57" i="16"/>
  <c r="AC57" i="16"/>
  <c r="AB57" i="16"/>
  <c r="AA57" i="16"/>
  <c r="Z57" i="16"/>
  <c r="X57" i="16"/>
  <c r="W57" i="16"/>
  <c r="V57" i="16"/>
  <c r="U57" i="16"/>
  <c r="T57" i="16"/>
  <c r="S57" i="16"/>
  <c r="P57" i="16"/>
  <c r="O57" i="16"/>
  <c r="N57" i="16"/>
  <c r="J57" i="16"/>
  <c r="I57" i="16"/>
  <c r="G57" i="16"/>
  <c r="F57" i="16"/>
  <c r="E57" i="16"/>
  <c r="D57" i="16"/>
  <c r="C57" i="16"/>
  <c r="BF56" i="16"/>
  <c r="BE56" i="16"/>
  <c r="BE56" i="25" s="1"/>
  <c r="BE56" i="27" s="1"/>
  <c r="AT56" i="16"/>
  <c r="AS56" i="16"/>
  <c r="AU56" i="16" s="1"/>
  <c r="L57" i="24" s="1"/>
  <c r="Y56" i="16"/>
  <c r="H56" i="16"/>
  <c r="BF55" i="16"/>
  <c r="BF55" i="18" s="1"/>
  <c r="BE55" i="16"/>
  <c r="AT55" i="16"/>
  <c r="AS55" i="16"/>
  <c r="AU55" i="16" s="1"/>
  <c r="L56" i="24" s="1"/>
  <c r="Y55" i="16"/>
  <c r="H55" i="16"/>
  <c r="BJ54" i="16"/>
  <c r="BI54" i="16"/>
  <c r="BH54" i="16"/>
  <c r="BG54" i="16"/>
  <c r="BF54" i="16"/>
  <c r="BE54" i="16"/>
  <c r="BD54" i="16"/>
  <c r="BC54" i="16"/>
  <c r="AR54" i="16"/>
  <c r="AQ54" i="16"/>
  <c r="AP54" i="16"/>
  <c r="AO54" i="16"/>
  <c r="AN54" i="16"/>
  <c r="AM54" i="16"/>
  <c r="AL54" i="16"/>
  <c r="AK54" i="16"/>
  <c r="AJ54" i="16"/>
  <c r="AI54" i="16"/>
  <c r="AH54" i="16"/>
  <c r="AG54" i="16"/>
  <c r="AF54" i="16"/>
  <c r="AE54" i="16"/>
  <c r="AD54" i="16"/>
  <c r="AC54" i="16"/>
  <c r="AB54" i="16"/>
  <c r="AA54" i="16"/>
  <c r="Z54" i="16"/>
  <c r="X54" i="16"/>
  <c r="W54" i="16"/>
  <c r="Y54" i="16" s="1"/>
  <c r="V54" i="16"/>
  <c r="U54" i="16"/>
  <c r="T54" i="16"/>
  <c r="S54" i="16"/>
  <c r="P54" i="16"/>
  <c r="O54" i="16"/>
  <c r="I54" i="16"/>
  <c r="G54" i="16"/>
  <c r="F54" i="16"/>
  <c r="E54" i="16"/>
  <c r="D54" i="16"/>
  <c r="C54" i="16"/>
  <c r="AT53" i="16"/>
  <c r="AU53" i="16" s="1"/>
  <c r="L54" i="24" s="1"/>
  <c r="O54" i="24" s="1"/>
  <c r="P54" i="24" s="1"/>
  <c r="AS53" i="16"/>
  <c r="Z53" i="16"/>
  <c r="Y53" i="16"/>
  <c r="J53" i="16"/>
  <c r="H53" i="16"/>
  <c r="BJ52" i="16"/>
  <c r="S53" i="24" s="1"/>
  <c r="AT52" i="16"/>
  <c r="AS52" i="16"/>
  <c r="Z52" i="16"/>
  <c r="Y52" i="16"/>
  <c r="J52" i="16"/>
  <c r="H52" i="16"/>
  <c r="BI51" i="16"/>
  <c r="BH51" i="16"/>
  <c r="BG51" i="16"/>
  <c r="BE51" i="16"/>
  <c r="BD51" i="16"/>
  <c r="BC51" i="16"/>
  <c r="AR51" i="16"/>
  <c r="AQ51" i="16"/>
  <c r="AP51" i="16"/>
  <c r="AO51" i="16"/>
  <c r="AN51" i="16"/>
  <c r="AM51" i="16"/>
  <c r="AL51" i="16"/>
  <c r="AK51" i="16"/>
  <c r="AJ51" i="16"/>
  <c r="AI51" i="16"/>
  <c r="AH51" i="16"/>
  <c r="AG51" i="16"/>
  <c r="AF51" i="16"/>
  <c r="AE51" i="16"/>
  <c r="AD51" i="16"/>
  <c r="AC51" i="16"/>
  <c r="AB51" i="16"/>
  <c r="AA51" i="16"/>
  <c r="X51" i="16"/>
  <c r="W51" i="16"/>
  <c r="V51" i="16"/>
  <c r="U51" i="16"/>
  <c r="T51" i="16"/>
  <c r="S51" i="16"/>
  <c r="P51" i="16"/>
  <c r="O51" i="16"/>
  <c r="I51" i="16"/>
  <c r="G51" i="16"/>
  <c r="F51" i="16"/>
  <c r="E51" i="16"/>
  <c r="D51" i="16"/>
  <c r="C51" i="16"/>
  <c r="AT50" i="16"/>
  <c r="AU50" i="16" s="1"/>
  <c r="L51" i="24" s="1"/>
  <c r="AS50" i="16"/>
  <c r="Z50" i="16"/>
  <c r="Y50" i="16"/>
  <c r="J50" i="16"/>
  <c r="H50" i="16"/>
  <c r="AU49" i="16"/>
  <c r="L50" i="24" s="1"/>
  <c r="AT49" i="16"/>
  <c r="AS49" i="16"/>
  <c r="Z49" i="16"/>
  <c r="Y49" i="16"/>
  <c r="J49" i="16"/>
  <c r="H49" i="16"/>
  <c r="AT48" i="16"/>
  <c r="AS48" i="16"/>
  <c r="Z48" i="16"/>
  <c r="Y48" i="16"/>
  <c r="J48" i="16"/>
  <c r="H48" i="16"/>
  <c r="BJ47" i="16"/>
  <c r="S48" i="24" s="1"/>
  <c r="BF47" i="16"/>
  <c r="BF51" i="16" s="1"/>
  <c r="BE47" i="16"/>
  <c r="AT47" i="16"/>
  <c r="AS47" i="16"/>
  <c r="BJ46" i="16"/>
  <c r="S47" i="24" s="1"/>
  <c r="AT46" i="16"/>
  <c r="AS46" i="16"/>
  <c r="Z46" i="16"/>
  <c r="Y46" i="16"/>
  <c r="J46" i="16"/>
  <c r="H46" i="16"/>
  <c r="BM45" i="16"/>
  <c r="BL45" i="16"/>
  <c r="BK45" i="16"/>
  <c r="BJ45" i="16"/>
  <c r="BI45" i="16"/>
  <c r="BH45" i="16"/>
  <c r="BG45" i="16"/>
  <c r="BD45" i="16"/>
  <c r="BC45" i="16"/>
  <c r="AR45" i="16"/>
  <c r="AQ45" i="16"/>
  <c r="AP45" i="16"/>
  <c r="AO45" i="16"/>
  <c r="AN45" i="16"/>
  <c r="AM45" i="16"/>
  <c r="AL45" i="16"/>
  <c r="AK45" i="16"/>
  <c r="AJ45" i="16"/>
  <c r="AI45" i="16"/>
  <c r="AH45" i="16"/>
  <c r="AG45" i="16"/>
  <c r="AF45" i="16"/>
  <c r="AE45" i="16"/>
  <c r="AD45" i="16"/>
  <c r="AC45" i="16"/>
  <c r="AB45" i="16"/>
  <c r="AA45" i="16"/>
  <c r="Z45" i="16"/>
  <c r="X45" i="16"/>
  <c r="W45" i="16"/>
  <c r="Y45" i="16" s="1"/>
  <c r="V45" i="16"/>
  <c r="U45" i="16"/>
  <c r="T45" i="16"/>
  <c r="S45" i="16"/>
  <c r="P45" i="16"/>
  <c r="O45" i="16"/>
  <c r="N45" i="16"/>
  <c r="J45" i="16"/>
  <c r="I45" i="16"/>
  <c r="G45" i="16"/>
  <c r="H45" i="16" s="1"/>
  <c r="F45" i="16"/>
  <c r="E45" i="16"/>
  <c r="D45" i="16"/>
  <c r="C45" i="16"/>
  <c r="BF44" i="16"/>
  <c r="BF44" i="18" s="1"/>
  <c r="BF44" i="19" s="1"/>
  <c r="BE44" i="16"/>
  <c r="BE44" i="18" s="1"/>
  <c r="AU44" i="16"/>
  <c r="L45" i="24" s="1"/>
  <c r="AT44" i="16"/>
  <c r="AS44" i="16"/>
  <c r="Y44" i="16"/>
  <c r="H44" i="16"/>
  <c r="BF43" i="16"/>
  <c r="BF43" i="18" s="1"/>
  <c r="BE43" i="16"/>
  <c r="BE43" i="18" s="1"/>
  <c r="AT43" i="16"/>
  <c r="AS43" i="16"/>
  <c r="Y43" i="16"/>
  <c r="H43" i="16"/>
  <c r="BF42" i="16"/>
  <c r="BE42" i="16"/>
  <c r="BE42" i="18" s="1"/>
  <c r="AT42" i="16"/>
  <c r="AU42" i="16" s="1"/>
  <c r="L43" i="24" s="1"/>
  <c r="AS42" i="16"/>
  <c r="Y42" i="16"/>
  <c r="H42" i="16"/>
  <c r="AT41" i="16"/>
  <c r="AS41" i="16"/>
  <c r="Y41" i="16"/>
  <c r="H41" i="16"/>
  <c r="BL40" i="16"/>
  <c r="BK40" i="16"/>
  <c r="BK40" i="18" s="1"/>
  <c r="BK40" i="19" s="1"/>
  <c r="BK40" i="22" s="1"/>
  <c r="BK40" i="25" s="1"/>
  <c r="BK40" i="27" s="1"/>
  <c r="BF40" i="16"/>
  <c r="BF40" i="18" s="1"/>
  <c r="BF40" i="25" s="1"/>
  <c r="BF40" i="27" s="1"/>
  <c r="BE40" i="16"/>
  <c r="BE40" i="18" s="1"/>
  <c r="AT40" i="16"/>
  <c r="AS40" i="16"/>
  <c r="AU40" i="16" s="1"/>
  <c r="L41" i="24" s="1"/>
  <c r="Y40" i="16"/>
  <c r="H40" i="16"/>
  <c r="BL39" i="16"/>
  <c r="BL39" i="18" s="1"/>
  <c r="BL39" i="19" s="1"/>
  <c r="BL39" i="22" s="1"/>
  <c r="BL39" i="25" s="1"/>
  <c r="BL39" i="27" s="1"/>
  <c r="BK39" i="16"/>
  <c r="BK39" i="18" s="1"/>
  <c r="BK39" i="19" s="1"/>
  <c r="BK39" i="22" s="1"/>
  <c r="BK39" i="25" s="1"/>
  <c r="BK39" i="27" s="1"/>
  <c r="BF39" i="16"/>
  <c r="BF39" i="18" s="1"/>
  <c r="BE39" i="16"/>
  <c r="BE39" i="18" s="1"/>
  <c r="AT39" i="16"/>
  <c r="AS39" i="16"/>
  <c r="AU39" i="16" s="1"/>
  <c r="L40" i="24" s="1"/>
  <c r="Y39" i="16"/>
  <c r="H39" i="16"/>
  <c r="AT38" i="16"/>
  <c r="AS38" i="16"/>
  <c r="Y38" i="16"/>
  <c r="H38" i="16"/>
  <c r="BJ37" i="16"/>
  <c r="BI37" i="16"/>
  <c r="BH37" i="16"/>
  <c r="BG37" i="16"/>
  <c r="BF37" i="16"/>
  <c r="BE37" i="16"/>
  <c r="BD37" i="16"/>
  <c r="BC37" i="16"/>
  <c r="AR37" i="16"/>
  <c r="AQ37" i="16"/>
  <c r="AP37" i="16"/>
  <c r="AO37" i="16"/>
  <c r="AN37" i="16"/>
  <c r="AM37" i="16"/>
  <c r="AL37" i="16"/>
  <c r="AK37" i="16"/>
  <c r="AJ37" i="16"/>
  <c r="AI37" i="16"/>
  <c r="AH37" i="16"/>
  <c r="AG37" i="16"/>
  <c r="AF37" i="16"/>
  <c r="AE37" i="16"/>
  <c r="AD37" i="16"/>
  <c r="AC37" i="16"/>
  <c r="AB37" i="16"/>
  <c r="AA37" i="16"/>
  <c r="X37" i="16"/>
  <c r="W37" i="16"/>
  <c r="Y37" i="16" s="1"/>
  <c r="V37" i="16"/>
  <c r="U37" i="16"/>
  <c r="T37" i="16"/>
  <c r="S37" i="16"/>
  <c r="P37" i="16"/>
  <c r="O37" i="16"/>
  <c r="I37" i="16"/>
  <c r="G37" i="16"/>
  <c r="F37" i="16"/>
  <c r="E37" i="16"/>
  <c r="D37" i="16"/>
  <c r="C37" i="16"/>
  <c r="AT36" i="16"/>
  <c r="AS36" i="16"/>
  <c r="Y36" i="16"/>
  <c r="H36" i="16"/>
  <c r="AT35" i="16"/>
  <c r="AT37" i="16" s="1"/>
  <c r="AS35" i="16"/>
  <c r="Y35" i="16"/>
  <c r="H35" i="16"/>
  <c r="AT34" i="16"/>
  <c r="AS34" i="16"/>
  <c r="Y34" i="16"/>
  <c r="H34" i="16"/>
  <c r="BJ33" i="16"/>
  <c r="BI33" i="16"/>
  <c r="BH33" i="16"/>
  <c r="BG33" i="16"/>
  <c r="BD33" i="16"/>
  <c r="BC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Y33" i="16"/>
  <c r="X33" i="16"/>
  <c r="Z33" i="16" s="1"/>
  <c r="W33" i="16"/>
  <c r="V33" i="16"/>
  <c r="U33" i="16"/>
  <c r="T33" i="16"/>
  <c r="S33" i="16"/>
  <c r="P33" i="16"/>
  <c r="O33" i="16"/>
  <c r="I33" i="16"/>
  <c r="G33" i="16"/>
  <c r="H33" i="16" s="1"/>
  <c r="F33" i="16"/>
  <c r="E33" i="16"/>
  <c r="D33" i="16"/>
  <c r="C33" i="16"/>
  <c r="AU32" i="16"/>
  <c r="L33" i="24" s="1"/>
  <c r="AT32" i="16"/>
  <c r="AS32" i="16"/>
  <c r="Y32" i="16"/>
  <c r="H32" i="16"/>
  <c r="AT31" i="16"/>
  <c r="AS31" i="16"/>
  <c r="AU31" i="16" s="1"/>
  <c r="L32" i="24" s="1"/>
  <c r="Y31" i="16"/>
  <c r="H31" i="16"/>
  <c r="BJ30" i="16"/>
  <c r="S31" i="24" s="1"/>
  <c r="AT30" i="16"/>
  <c r="AS30" i="16"/>
  <c r="Z30" i="16"/>
  <c r="Y30" i="16"/>
  <c r="J30" i="16"/>
  <c r="H30" i="16"/>
  <c r="BM29" i="16"/>
  <c r="BL29" i="16"/>
  <c r="BK29" i="16"/>
  <c r="BJ29" i="16"/>
  <c r="BI29" i="16"/>
  <c r="BH29" i="16"/>
  <c r="BG29" i="16"/>
  <c r="BF29" i="16"/>
  <c r="BE29" i="16"/>
  <c r="BD29" i="16"/>
  <c r="BC29" i="16"/>
  <c r="AR29" i="16"/>
  <c r="AQ29" i="16"/>
  <c r="AP29" i="16"/>
  <c r="AO29" i="16"/>
  <c r="AN29" i="16"/>
  <c r="AM29" i="16"/>
  <c r="AL29" i="16"/>
  <c r="AK29" i="16"/>
  <c r="AJ29" i="16"/>
  <c r="AI29" i="16"/>
  <c r="AH29" i="16"/>
  <c r="AG29" i="16"/>
  <c r="AF29" i="16"/>
  <c r="AE29" i="16"/>
  <c r="AD29" i="16"/>
  <c r="AC29" i="16"/>
  <c r="AB29" i="16"/>
  <c r="AA29" i="16"/>
  <c r="Z29" i="16"/>
  <c r="X29" i="16"/>
  <c r="W29" i="16"/>
  <c r="Y29" i="16" s="1"/>
  <c r="V29" i="16"/>
  <c r="U29" i="16"/>
  <c r="T29" i="16"/>
  <c r="S29" i="16"/>
  <c r="P29" i="16"/>
  <c r="O29" i="16"/>
  <c r="N29" i="16"/>
  <c r="H29" i="16"/>
  <c r="G29" i="16"/>
  <c r="F29" i="16"/>
  <c r="E29" i="16"/>
  <c r="D29" i="16"/>
  <c r="C29" i="16"/>
  <c r="AT28" i="16"/>
  <c r="AS28" i="16"/>
  <c r="Y28" i="16"/>
  <c r="H28" i="16"/>
  <c r="AU27" i="16"/>
  <c r="AT27" i="16"/>
  <c r="AT29" i="16" s="1"/>
  <c r="AS27" i="16"/>
  <c r="AS29" i="16" s="1"/>
  <c r="Y27" i="16"/>
  <c r="H27" i="16"/>
  <c r="BM26" i="16"/>
  <c r="BL26" i="16"/>
  <c r="BK26" i="16"/>
  <c r="BJ26" i="16"/>
  <c r="BI26" i="16"/>
  <c r="BH26" i="16"/>
  <c r="BG26" i="16"/>
  <c r="BF26" i="16"/>
  <c r="BE26" i="16"/>
  <c r="BD26" i="16"/>
  <c r="BC26" i="16"/>
  <c r="AR26" i="16"/>
  <c r="AQ26" i="16"/>
  <c r="AP26" i="16"/>
  <c r="AO26" i="16"/>
  <c r="AN26" i="16"/>
  <c r="AM26" i="16"/>
  <c r="AL26" i="16"/>
  <c r="AK26" i="16"/>
  <c r="AJ26" i="16"/>
  <c r="AI26" i="16"/>
  <c r="AH26" i="16"/>
  <c r="AG26" i="16"/>
  <c r="AF26" i="16"/>
  <c r="AE26" i="16"/>
  <c r="AD26" i="16"/>
  <c r="AC26" i="16"/>
  <c r="AB26" i="16"/>
  <c r="AA26" i="16"/>
  <c r="Z26" i="16"/>
  <c r="X26" i="16"/>
  <c r="W26" i="16"/>
  <c r="V26" i="16"/>
  <c r="U26" i="16"/>
  <c r="T26" i="16"/>
  <c r="S26" i="16"/>
  <c r="P26" i="16"/>
  <c r="O26" i="16"/>
  <c r="N26" i="16"/>
  <c r="J26" i="16"/>
  <c r="I26" i="16"/>
  <c r="H26" i="16"/>
  <c r="G26" i="16"/>
  <c r="F26" i="16"/>
  <c r="E26" i="16"/>
  <c r="D26" i="16"/>
  <c r="C26" i="16"/>
  <c r="AT25" i="16"/>
  <c r="AT26" i="16" s="1"/>
  <c r="AS25" i="16"/>
  <c r="AS26" i="16" s="1"/>
  <c r="Y25" i="16"/>
  <c r="H25" i="16"/>
  <c r="AT24" i="16"/>
  <c r="AS24" i="16"/>
  <c r="AU24" i="16" s="1"/>
  <c r="Y24" i="16"/>
  <c r="H24" i="16"/>
  <c r="BM23" i="16"/>
  <c r="BL23" i="16"/>
  <c r="BK23" i="16"/>
  <c r="BJ23" i="16"/>
  <c r="BI23" i="16"/>
  <c r="BH23" i="16"/>
  <c r="BG23" i="16"/>
  <c r="BF23" i="16"/>
  <c r="BE23" i="16"/>
  <c r="BD23" i="16"/>
  <c r="BC23" i="16"/>
  <c r="AT23" i="16"/>
  <c r="AS23" i="16"/>
  <c r="AR23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X23" i="16"/>
  <c r="W23" i="16"/>
  <c r="Y23" i="16" s="1"/>
  <c r="V23" i="16"/>
  <c r="U23" i="16"/>
  <c r="T23" i="16"/>
  <c r="S23" i="16"/>
  <c r="P23" i="16"/>
  <c r="O23" i="16"/>
  <c r="N23" i="16"/>
  <c r="J23" i="16"/>
  <c r="I23" i="16"/>
  <c r="G23" i="16"/>
  <c r="F23" i="16"/>
  <c r="E23" i="16"/>
  <c r="H23" i="16" s="1"/>
  <c r="D23" i="16"/>
  <c r="C23" i="16"/>
  <c r="AT22" i="16"/>
  <c r="AS22" i="16"/>
  <c r="Y22" i="16"/>
  <c r="H22" i="16"/>
  <c r="AT21" i="16"/>
  <c r="AS21" i="16"/>
  <c r="AU21" i="16" s="1"/>
  <c r="L22" i="24" s="1"/>
  <c r="Y21" i="16"/>
  <c r="H21" i="16"/>
  <c r="AT20" i="16"/>
  <c r="AU20" i="16" s="1"/>
  <c r="AS20" i="16"/>
  <c r="Y20" i="16"/>
  <c r="H20" i="16"/>
  <c r="BM19" i="16"/>
  <c r="BL19" i="16"/>
  <c r="BK19" i="16"/>
  <c r="BJ19" i="16"/>
  <c r="BI19" i="16"/>
  <c r="BH19" i="16"/>
  <c r="BG19" i="16"/>
  <c r="BD19" i="16"/>
  <c r="BC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X19" i="16"/>
  <c r="W19" i="16"/>
  <c r="V19" i="16"/>
  <c r="U19" i="16"/>
  <c r="T19" i="16"/>
  <c r="S19" i="16"/>
  <c r="P19" i="16"/>
  <c r="O19" i="16"/>
  <c r="N19" i="16"/>
  <c r="J19" i="16"/>
  <c r="I19" i="16"/>
  <c r="G19" i="16"/>
  <c r="F19" i="16"/>
  <c r="E19" i="16"/>
  <c r="H19" i="16" s="1"/>
  <c r="D19" i="16"/>
  <c r="C19" i="16"/>
  <c r="AT18" i="16"/>
  <c r="AU18" i="16" s="1"/>
  <c r="L19" i="24" s="1"/>
  <c r="AS18" i="16"/>
  <c r="Y18" i="16"/>
  <c r="H18" i="16"/>
  <c r="AU17" i="16"/>
  <c r="L18" i="24" s="1"/>
  <c r="AT17" i="16"/>
  <c r="AS17" i="16"/>
  <c r="Y17" i="16"/>
  <c r="H17" i="16"/>
  <c r="AT16" i="16"/>
  <c r="AS16" i="16"/>
  <c r="Y16" i="16"/>
  <c r="H16" i="16"/>
  <c r="AT15" i="16"/>
  <c r="AS15" i="16"/>
  <c r="Y15" i="16"/>
  <c r="H15" i="16"/>
  <c r="AT14" i="16"/>
  <c r="AS14" i="16"/>
  <c r="AS19" i="16" s="1"/>
  <c r="Y14" i="16"/>
  <c r="H14" i="16"/>
  <c r="BL13" i="16"/>
  <c r="BK13" i="16"/>
  <c r="AT13" i="16"/>
  <c r="AS13" i="16"/>
  <c r="AU13" i="16" s="1"/>
  <c r="L14" i="24" s="1"/>
  <c r="Y13" i="16"/>
  <c r="H13" i="16"/>
  <c r="BI12" i="16"/>
  <c r="BH12" i="16"/>
  <c r="BG12" i="16"/>
  <c r="BF12" i="16"/>
  <c r="BE12" i="16"/>
  <c r="BD12" i="16"/>
  <c r="BC12" i="16"/>
  <c r="AR12" i="16"/>
  <c r="AQ12" i="16"/>
  <c r="AP12" i="16"/>
  <c r="AO12" i="16"/>
  <c r="AN12" i="16"/>
  <c r="AM12" i="16"/>
  <c r="AL12" i="16"/>
  <c r="AK12" i="16"/>
  <c r="AJ12" i="16"/>
  <c r="AI12" i="16"/>
  <c r="AH12" i="16"/>
  <c r="AG12" i="16"/>
  <c r="AG89" i="16" s="1"/>
  <c r="AF12" i="16"/>
  <c r="AE12" i="16"/>
  <c r="AD12" i="16"/>
  <c r="AC12" i="16"/>
  <c r="AB12" i="16"/>
  <c r="AA12" i="16"/>
  <c r="X12" i="16"/>
  <c r="W12" i="16"/>
  <c r="V12" i="16"/>
  <c r="U12" i="16"/>
  <c r="T12" i="16"/>
  <c r="S12" i="16"/>
  <c r="P12" i="16"/>
  <c r="O12" i="16"/>
  <c r="I12" i="16"/>
  <c r="G12" i="16"/>
  <c r="F12" i="16"/>
  <c r="J12" i="16" s="1"/>
  <c r="E12" i="16"/>
  <c r="H12" i="16" s="1"/>
  <c r="D12" i="16"/>
  <c r="C12" i="16"/>
  <c r="AT11" i="16"/>
  <c r="AS11" i="16"/>
  <c r="AU11" i="16" s="1"/>
  <c r="L12" i="24" s="1"/>
  <c r="Z11" i="16"/>
  <c r="Y11" i="16"/>
  <c r="J11" i="16"/>
  <c r="H11" i="16"/>
  <c r="BJ10" i="16"/>
  <c r="AT10" i="16"/>
  <c r="AS10" i="16"/>
  <c r="Z10" i="16"/>
  <c r="Y10" i="16"/>
  <c r="J10" i="16"/>
  <c r="H10" i="16"/>
  <c r="BM9" i="16"/>
  <c r="BL9" i="16"/>
  <c r="BJ9" i="16"/>
  <c r="BI9" i="16"/>
  <c r="BH9" i="16"/>
  <c r="BG9" i="16"/>
  <c r="BF9" i="16"/>
  <c r="BE9" i="16"/>
  <c r="BD9" i="16"/>
  <c r="BC9" i="16"/>
  <c r="AR9" i="16"/>
  <c r="AQ9" i="16"/>
  <c r="AP9" i="16"/>
  <c r="AO9" i="16"/>
  <c r="AN9" i="16"/>
  <c r="AM9" i="16"/>
  <c r="AL9" i="16"/>
  <c r="AK9" i="16"/>
  <c r="AJ9" i="16"/>
  <c r="AI9" i="16"/>
  <c r="AH9" i="16"/>
  <c r="AH89" i="16" s="1"/>
  <c r="AG9" i="16"/>
  <c r="AF9" i="16"/>
  <c r="AE9" i="16"/>
  <c r="AD9" i="16"/>
  <c r="AC9" i="16"/>
  <c r="AB9" i="16"/>
  <c r="AA9" i="16"/>
  <c r="Z9" i="16"/>
  <c r="X9" i="16"/>
  <c r="W9" i="16"/>
  <c r="V9" i="16"/>
  <c r="U9" i="16"/>
  <c r="T9" i="16"/>
  <c r="S9" i="16"/>
  <c r="P9" i="16"/>
  <c r="O9" i="16"/>
  <c r="N9" i="16"/>
  <c r="M9" i="16"/>
  <c r="J9" i="16"/>
  <c r="I9" i="16"/>
  <c r="G9" i="16"/>
  <c r="F9" i="16"/>
  <c r="E9" i="16"/>
  <c r="D9" i="16"/>
  <c r="C9" i="16"/>
  <c r="BL8" i="16"/>
  <c r="BK8" i="16"/>
  <c r="AT8" i="16"/>
  <c r="AU8" i="16" s="1"/>
  <c r="L9" i="24" s="1"/>
  <c r="AS8" i="16"/>
  <c r="Y8" i="16"/>
  <c r="H8" i="16"/>
  <c r="BL7" i="16"/>
  <c r="BL7" i="19" s="1"/>
  <c r="BL7" i="22" s="1"/>
  <c r="BL7" i="25" s="1"/>
  <c r="BL7" i="27" s="1"/>
  <c r="BK7" i="16"/>
  <c r="BK7" i="19" s="1"/>
  <c r="BK7" i="22" s="1"/>
  <c r="BK7" i="25" s="1"/>
  <c r="BK7" i="27" s="1"/>
  <c r="AT7" i="16"/>
  <c r="AS7" i="16"/>
  <c r="Y7" i="16"/>
  <c r="H7" i="16"/>
  <c r="BL6" i="16"/>
  <c r="BK6" i="16"/>
  <c r="AT6" i="16"/>
  <c r="AS6" i="16"/>
  <c r="AU6" i="16" s="1"/>
  <c r="L7" i="24" s="1"/>
  <c r="Y6" i="16"/>
  <c r="H6" i="16"/>
  <c r="BL5" i="16"/>
  <c r="BK5" i="16"/>
  <c r="BK5" i="19" s="1"/>
  <c r="AT5" i="16"/>
  <c r="AU5" i="16" s="1"/>
  <c r="L6" i="24" s="1"/>
  <c r="AS5" i="16"/>
  <c r="Y5" i="16"/>
  <c r="H5" i="16"/>
  <c r="BL4" i="16"/>
  <c r="BL4" i="19" s="1"/>
  <c r="BL4" i="22" s="1"/>
  <c r="BK4" i="16"/>
  <c r="BK4" i="19" s="1"/>
  <c r="BK4" i="22" s="1"/>
  <c r="BK4" i="25" s="1"/>
  <c r="AT4" i="16"/>
  <c r="AS4" i="16"/>
  <c r="Y4" i="16"/>
  <c r="H4" i="16"/>
  <c r="X89" i="14"/>
  <c r="W89" i="14"/>
  <c r="V89" i="14"/>
  <c r="U89" i="14"/>
  <c r="T89" i="14"/>
  <c r="S89" i="14"/>
  <c r="R89" i="14"/>
  <c r="Q89" i="14"/>
  <c r="J89" i="14"/>
  <c r="F89" i="14"/>
  <c r="E89" i="14"/>
  <c r="D89" i="14"/>
  <c r="C89" i="14"/>
  <c r="K88" i="14"/>
  <c r="H88" i="14"/>
  <c r="I88" i="14" s="1"/>
  <c r="G88" i="14"/>
  <c r="F88" i="14"/>
  <c r="E88" i="14"/>
  <c r="C88" i="14"/>
  <c r="D88" i="14" s="1"/>
  <c r="K87" i="14"/>
  <c r="G87" i="14"/>
  <c r="G89" i="14" s="1"/>
  <c r="F87" i="14"/>
  <c r="E87" i="14"/>
  <c r="D87" i="14"/>
  <c r="C87" i="14"/>
  <c r="X86" i="14"/>
  <c r="Q86" i="14"/>
  <c r="K86" i="14"/>
  <c r="J86" i="14"/>
  <c r="K85" i="14"/>
  <c r="G85" i="14"/>
  <c r="F85" i="14"/>
  <c r="E85" i="14"/>
  <c r="C85" i="14"/>
  <c r="D85" i="14" s="1"/>
  <c r="K84" i="14"/>
  <c r="G84" i="14"/>
  <c r="F84" i="14"/>
  <c r="E84" i="14"/>
  <c r="C84" i="14"/>
  <c r="D84" i="14" s="1"/>
  <c r="K83" i="14"/>
  <c r="G83" i="14"/>
  <c r="F83" i="14"/>
  <c r="E83" i="14"/>
  <c r="H83" i="14" s="1"/>
  <c r="I83" i="14" s="1"/>
  <c r="C83" i="14"/>
  <c r="D83" i="14" s="1"/>
  <c r="AB82" i="14"/>
  <c r="AB86" i="14" s="1"/>
  <c r="AA82" i="14"/>
  <c r="AA86" i="14" s="1"/>
  <c r="Y82" i="14"/>
  <c r="Y86" i="14" s="1"/>
  <c r="K82" i="14"/>
  <c r="G82" i="14"/>
  <c r="G86" i="14" s="1"/>
  <c r="F82" i="14"/>
  <c r="E82" i="14"/>
  <c r="C82" i="14"/>
  <c r="Q81" i="14"/>
  <c r="J81" i="14"/>
  <c r="K80" i="14"/>
  <c r="G80" i="14"/>
  <c r="F80" i="14"/>
  <c r="E80" i="14"/>
  <c r="C80" i="14"/>
  <c r="D80" i="14" s="1"/>
  <c r="K79" i="14"/>
  <c r="K81" i="14" s="1"/>
  <c r="G79" i="14"/>
  <c r="G81" i="14" s="1"/>
  <c r="F79" i="14"/>
  <c r="E79" i="14"/>
  <c r="C79" i="14"/>
  <c r="D79" i="14" s="1"/>
  <c r="K78" i="14"/>
  <c r="G78" i="14"/>
  <c r="F78" i="14"/>
  <c r="E78" i="14"/>
  <c r="C78" i="14"/>
  <c r="R77" i="14"/>
  <c r="Q77" i="14"/>
  <c r="J77" i="14"/>
  <c r="K76" i="14"/>
  <c r="G76" i="14"/>
  <c r="F76" i="14"/>
  <c r="E76" i="14"/>
  <c r="H76" i="14" s="1"/>
  <c r="C76" i="14"/>
  <c r="D76" i="14" s="1"/>
  <c r="K75" i="14"/>
  <c r="G75" i="14"/>
  <c r="F75" i="14"/>
  <c r="E75" i="14"/>
  <c r="C75" i="14"/>
  <c r="D75" i="14" s="1"/>
  <c r="K74" i="14"/>
  <c r="G74" i="14"/>
  <c r="F74" i="14"/>
  <c r="E74" i="14"/>
  <c r="H74" i="14" s="1"/>
  <c r="C74" i="14"/>
  <c r="D74" i="14" s="1"/>
  <c r="R73" i="14"/>
  <c r="K73" i="14"/>
  <c r="G73" i="14"/>
  <c r="G77" i="14" s="1"/>
  <c r="F73" i="14"/>
  <c r="E73" i="14"/>
  <c r="C73" i="14"/>
  <c r="X72" i="14"/>
  <c r="J72" i="14"/>
  <c r="K71" i="14"/>
  <c r="G71" i="14"/>
  <c r="F71" i="14"/>
  <c r="E71" i="14"/>
  <c r="H71" i="14" s="1"/>
  <c r="I71" i="14" s="1"/>
  <c r="C71" i="14"/>
  <c r="D71" i="14" s="1"/>
  <c r="K70" i="14"/>
  <c r="G70" i="14"/>
  <c r="F70" i="14"/>
  <c r="E70" i="14"/>
  <c r="D70" i="14"/>
  <c r="D72" i="14" s="1"/>
  <c r="C70" i="14"/>
  <c r="AB69" i="14"/>
  <c r="AB72" i="14" s="1"/>
  <c r="AA69" i="14"/>
  <c r="AA72" i="14" s="1"/>
  <c r="Y69" i="14"/>
  <c r="Y72" i="14" s="1"/>
  <c r="K69" i="14"/>
  <c r="G69" i="14"/>
  <c r="G72" i="14" s="1"/>
  <c r="F69" i="14"/>
  <c r="F72" i="14" s="1"/>
  <c r="E69" i="14"/>
  <c r="C69" i="14"/>
  <c r="D69" i="14" s="1"/>
  <c r="Q68" i="14"/>
  <c r="J68" i="14"/>
  <c r="K67" i="14"/>
  <c r="G67" i="14"/>
  <c r="F67" i="14"/>
  <c r="E67" i="14"/>
  <c r="C67" i="14"/>
  <c r="K66" i="14"/>
  <c r="G66" i="14"/>
  <c r="F66" i="14"/>
  <c r="E66" i="14"/>
  <c r="C66" i="14"/>
  <c r="D66" i="14" s="1"/>
  <c r="R65" i="14"/>
  <c r="R68" i="14" s="1"/>
  <c r="K65" i="14"/>
  <c r="G65" i="14"/>
  <c r="F65" i="14"/>
  <c r="F68" i="14" s="1"/>
  <c r="E65" i="14"/>
  <c r="E68" i="14" s="1"/>
  <c r="C65" i="14"/>
  <c r="D65" i="14" s="1"/>
  <c r="Y64" i="14"/>
  <c r="X64" i="14"/>
  <c r="R64" i="14"/>
  <c r="Q64" i="14"/>
  <c r="J64" i="14"/>
  <c r="K63" i="14"/>
  <c r="G63" i="14"/>
  <c r="F63" i="14"/>
  <c r="E63" i="14"/>
  <c r="C63" i="14"/>
  <c r="D63" i="14" s="1"/>
  <c r="K62" i="14"/>
  <c r="G62" i="14"/>
  <c r="F62" i="14"/>
  <c r="H62" i="14" s="1"/>
  <c r="I62" i="14" s="1"/>
  <c r="E62" i="14"/>
  <c r="C62" i="14"/>
  <c r="D62" i="14" s="1"/>
  <c r="K61" i="14"/>
  <c r="G61" i="14"/>
  <c r="F61" i="14"/>
  <c r="E61" i="14"/>
  <c r="C61" i="14"/>
  <c r="D61" i="14" s="1"/>
  <c r="K60" i="14"/>
  <c r="G60" i="14"/>
  <c r="F60" i="14"/>
  <c r="E60" i="14"/>
  <c r="C60" i="14"/>
  <c r="D60" i="14" s="1"/>
  <c r="AB59" i="14"/>
  <c r="AB64" i="14" s="1"/>
  <c r="AA59" i="14"/>
  <c r="AA64" i="14" s="1"/>
  <c r="Y59" i="14"/>
  <c r="R59" i="14"/>
  <c r="K59" i="14"/>
  <c r="G59" i="14"/>
  <c r="F59" i="14"/>
  <c r="E59" i="14"/>
  <c r="H59" i="14" s="1"/>
  <c r="I59" i="14" s="1"/>
  <c r="C59" i="14"/>
  <c r="D59" i="14" s="1"/>
  <c r="Y58" i="14"/>
  <c r="X58" i="14"/>
  <c r="Q58" i="14"/>
  <c r="J58" i="14"/>
  <c r="K57" i="14"/>
  <c r="G57" i="14"/>
  <c r="F57" i="14"/>
  <c r="E57" i="14"/>
  <c r="C57" i="14"/>
  <c r="D57" i="14" s="1"/>
  <c r="AC56" i="14"/>
  <c r="AC58" i="14" s="1"/>
  <c r="AD58" i="14" s="1"/>
  <c r="AB56" i="14"/>
  <c r="AB58" i="14" s="1"/>
  <c r="AA56" i="14"/>
  <c r="AA58" i="14" s="1"/>
  <c r="Z56" i="14"/>
  <c r="Z58" i="14" s="1"/>
  <c r="Y56" i="14"/>
  <c r="K56" i="14"/>
  <c r="K58" i="14" s="1"/>
  <c r="G56" i="14"/>
  <c r="G58" i="14" s="1"/>
  <c r="F56" i="14"/>
  <c r="E56" i="14"/>
  <c r="C56" i="14"/>
  <c r="Q55" i="14"/>
  <c r="J55" i="14"/>
  <c r="K54" i="14"/>
  <c r="G54" i="14"/>
  <c r="F54" i="14"/>
  <c r="E54" i="14"/>
  <c r="D54" i="14"/>
  <c r="C54" i="14"/>
  <c r="R53" i="14"/>
  <c r="R55" i="14" s="1"/>
  <c r="K53" i="14"/>
  <c r="G53" i="14"/>
  <c r="F53" i="14"/>
  <c r="E53" i="14"/>
  <c r="C53" i="14"/>
  <c r="Q52" i="14"/>
  <c r="J52" i="14"/>
  <c r="K51" i="14"/>
  <c r="G51" i="14"/>
  <c r="F51" i="14"/>
  <c r="E51" i="14"/>
  <c r="C51" i="14"/>
  <c r="D51" i="14" s="1"/>
  <c r="K50" i="14"/>
  <c r="G50" i="14"/>
  <c r="F50" i="14"/>
  <c r="E50" i="14"/>
  <c r="C50" i="14"/>
  <c r="D50" i="14" s="1"/>
  <c r="D52" i="14" s="1"/>
  <c r="K49" i="14"/>
  <c r="G49" i="14"/>
  <c r="F49" i="14"/>
  <c r="E49" i="14"/>
  <c r="C49" i="14"/>
  <c r="D49" i="14" s="1"/>
  <c r="T48" i="14"/>
  <c r="R48" i="14"/>
  <c r="K48" i="14"/>
  <c r="G48" i="14"/>
  <c r="F48" i="14"/>
  <c r="E48" i="14"/>
  <c r="C48" i="14"/>
  <c r="D48" i="14" s="1"/>
  <c r="R47" i="14"/>
  <c r="R52" i="14" s="1"/>
  <c r="K47" i="14"/>
  <c r="K52" i="14" s="1"/>
  <c r="G47" i="14"/>
  <c r="H47" i="14" s="1"/>
  <c r="I47" i="14" s="1"/>
  <c r="F47" i="14"/>
  <c r="E47" i="14"/>
  <c r="E52" i="14" s="1"/>
  <c r="D47" i="14"/>
  <c r="C47" i="14"/>
  <c r="AB46" i="14"/>
  <c r="X46" i="14"/>
  <c r="J46" i="14"/>
  <c r="K45" i="14"/>
  <c r="H45" i="14"/>
  <c r="I45" i="14" s="1"/>
  <c r="G45" i="14"/>
  <c r="F45" i="14"/>
  <c r="E45" i="14"/>
  <c r="C45" i="14"/>
  <c r="D45" i="14" s="1"/>
  <c r="K44" i="14"/>
  <c r="G44" i="14"/>
  <c r="H44" i="14" s="1"/>
  <c r="F44" i="14"/>
  <c r="E44" i="14"/>
  <c r="C44" i="14"/>
  <c r="D44" i="14" s="1"/>
  <c r="K43" i="14"/>
  <c r="G43" i="14"/>
  <c r="F43" i="14"/>
  <c r="H43" i="14" s="1"/>
  <c r="E43" i="14"/>
  <c r="C43" i="14"/>
  <c r="AB42" i="14"/>
  <c r="AA42" i="14"/>
  <c r="AA46" i="14" s="1"/>
  <c r="Y42" i="14"/>
  <c r="Y46" i="14" s="1"/>
  <c r="K42" i="14"/>
  <c r="G42" i="14"/>
  <c r="F42" i="14"/>
  <c r="E42" i="14"/>
  <c r="E46" i="14" s="1"/>
  <c r="C42" i="14"/>
  <c r="D42" i="14" s="1"/>
  <c r="K41" i="14"/>
  <c r="G41" i="14"/>
  <c r="F41" i="14"/>
  <c r="E41" i="14"/>
  <c r="C41" i="14"/>
  <c r="D41" i="14" s="1"/>
  <c r="K40" i="14"/>
  <c r="G40" i="14"/>
  <c r="F40" i="14"/>
  <c r="E40" i="14"/>
  <c r="C40" i="14"/>
  <c r="D40" i="14" s="1"/>
  <c r="K39" i="14"/>
  <c r="I39" i="14"/>
  <c r="H39" i="14"/>
  <c r="G39" i="14"/>
  <c r="F39" i="14"/>
  <c r="E39" i="14"/>
  <c r="C39" i="14"/>
  <c r="D39" i="14" s="1"/>
  <c r="T38" i="14"/>
  <c r="Q38" i="14"/>
  <c r="J38" i="14"/>
  <c r="F38" i="14"/>
  <c r="K37" i="14"/>
  <c r="G37" i="14"/>
  <c r="F37" i="14"/>
  <c r="E37" i="14"/>
  <c r="H37" i="14" s="1"/>
  <c r="D37" i="14"/>
  <c r="C37" i="14"/>
  <c r="K36" i="14"/>
  <c r="K38" i="14" s="1"/>
  <c r="G36" i="14"/>
  <c r="G38" i="14" s="1"/>
  <c r="F36" i="14"/>
  <c r="E36" i="14"/>
  <c r="C36" i="14"/>
  <c r="D36" i="14" s="1"/>
  <c r="U35" i="14"/>
  <c r="U38" i="14" s="1"/>
  <c r="T35" i="14"/>
  <c r="S35" i="14"/>
  <c r="R35" i="14"/>
  <c r="R38" i="14" s="1"/>
  <c r="K35" i="14"/>
  <c r="G35" i="14"/>
  <c r="F35" i="14"/>
  <c r="E35" i="14"/>
  <c r="E38" i="14" s="1"/>
  <c r="C35" i="14"/>
  <c r="C38" i="14" s="1"/>
  <c r="AB34" i="14"/>
  <c r="X34" i="14"/>
  <c r="Q34" i="14"/>
  <c r="J34" i="14"/>
  <c r="K33" i="14"/>
  <c r="G33" i="14"/>
  <c r="F33" i="14"/>
  <c r="E33" i="14"/>
  <c r="C33" i="14"/>
  <c r="D33" i="14" s="1"/>
  <c r="K32" i="14"/>
  <c r="G32" i="14"/>
  <c r="F32" i="14"/>
  <c r="E32" i="14"/>
  <c r="C32" i="14"/>
  <c r="D32" i="14" s="1"/>
  <c r="AB31" i="14"/>
  <c r="AA31" i="14"/>
  <c r="AA34" i="14" s="1"/>
  <c r="Y31" i="14"/>
  <c r="Y34" i="14" s="1"/>
  <c r="R31" i="14"/>
  <c r="R34" i="14" s="1"/>
  <c r="K31" i="14"/>
  <c r="K34" i="14" s="1"/>
  <c r="G31" i="14"/>
  <c r="G34" i="14" s="1"/>
  <c r="F31" i="14"/>
  <c r="F34" i="14" s="1"/>
  <c r="E31" i="14"/>
  <c r="C31" i="14"/>
  <c r="J30" i="14"/>
  <c r="K29" i="14"/>
  <c r="G29" i="14"/>
  <c r="F29" i="14"/>
  <c r="F30" i="14" s="1"/>
  <c r="E29" i="14"/>
  <c r="C29" i="14"/>
  <c r="D29" i="14" s="1"/>
  <c r="K28" i="14"/>
  <c r="K30" i="14" s="1"/>
  <c r="G28" i="14"/>
  <c r="F28" i="14"/>
  <c r="E28" i="14"/>
  <c r="E30" i="14" s="1"/>
  <c r="D28" i="14"/>
  <c r="C28" i="14"/>
  <c r="C30" i="14" s="1"/>
  <c r="J27" i="14"/>
  <c r="K26" i="14"/>
  <c r="G26" i="14"/>
  <c r="F26" i="14"/>
  <c r="E26" i="14"/>
  <c r="C26" i="14"/>
  <c r="D26" i="14" s="1"/>
  <c r="K25" i="14"/>
  <c r="K27" i="14" s="1"/>
  <c r="G25" i="14"/>
  <c r="G27" i="14" s="1"/>
  <c r="F25" i="14"/>
  <c r="E25" i="14"/>
  <c r="H25" i="14" s="1"/>
  <c r="I25" i="14" s="1"/>
  <c r="C25" i="14"/>
  <c r="D25" i="14" s="1"/>
  <c r="J24" i="14"/>
  <c r="K23" i="14"/>
  <c r="G23" i="14"/>
  <c r="F23" i="14"/>
  <c r="E23" i="14"/>
  <c r="D23" i="14"/>
  <c r="C23" i="14"/>
  <c r="K22" i="14"/>
  <c r="G22" i="14"/>
  <c r="F22" i="14"/>
  <c r="E22" i="14"/>
  <c r="E24" i="14" s="1"/>
  <c r="C22" i="14"/>
  <c r="D22" i="14" s="1"/>
  <c r="K21" i="14"/>
  <c r="G21" i="14"/>
  <c r="G24" i="14" s="1"/>
  <c r="F21" i="14"/>
  <c r="H21" i="14" s="1"/>
  <c r="E21" i="14"/>
  <c r="C21" i="14"/>
  <c r="X20" i="14"/>
  <c r="J20" i="14"/>
  <c r="K19" i="14"/>
  <c r="G19" i="14"/>
  <c r="F19" i="14"/>
  <c r="E19" i="14"/>
  <c r="H19" i="14" s="1"/>
  <c r="I19" i="14" s="1"/>
  <c r="C19" i="14"/>
  <c r="D19" i="14" s="1"/>
  <c r="K18" i="14"/>
  <c r="G18" i="14"/>
  <c r="F18" i="14"/>
  <c r="E18" i="14"/>
  <c r="C18" i="14"/>
  <c r="D18" i="14" s="1"/>
  <c r="K17" i="14"/>
  <c r="G17" i="14"/>
  <c r="F17" i="14"/>
  <c r="E17" i="14"/>
  <c r="C17" i="14"/>
  <c r="D17" i="14" s="1"/>
  <c r="K16" i="14"/>
  <c r="G16" i="14"/>
  <c r="F16" i="14"/>
  <c r="E16" i="14"/>
  <c r="H16" i="14" s="1"/>
  <c r="I16" i="14" s="1"/>
  <c r="C16" i="14"/>
  <c r="D16" i="14" s="1"/>
  <c r="AB15" i="14"/>
  <c r="AB20" i="14" s="1"/>
  <c r="AA15" i="14"/>
  <c r="AA20" i="14" s="1"/>
  <c r="Y15" i="14"/>
  <c r="Y20" i="14" s="1"/>
  <c r="K15" i="14"/>
  <c r="G15" i="14"/>
  <c r="F15" i="14"/>
  <c r="H15" i="14" s="1"/>
  <c r="E15" i="14"/>
  <c r="C15" i="14"/>
  <c r="K14" i="14"/>
  <c r="G14" i="14"/>
  <c r="F14" i="14"/>
  <c r="E14" i="14"/>
  <c r="C14" i="14"/>
  <c r="D14" i="14" s="1"/>
  <c r="AI13" i="14"/>
  <c r="AI90" i="14" s="1"/>
  <c r="AH13" i="14"/>
  <c r="AH90" i="14" s="1"/>
  <c r="AG13" i="14"/>
  <c r="AG90" i="14" s="1"/>
  <c r="AF13" i="14"/>
  <c r="AF90" i="14" s="1"/>
  <c r="AE13" i="14"/>
  <c r="AE90" i="14" s="1"/>
  <c r="Q13" i="14"/>
  <c r="J13" i="14"/>
  <c r="K12" i="14"/>
  <c r="G12" i="14"/>
  <c r="F12" i="14"/>
  <c r="E12" i="14"/>
  <c r="C12" i="14"/>
  <c r="D12" i="14" s="1"/>
  <c r="AJ11" i="14"/>
  <c r="AJ13" i="14" s="1"/>
  <c r="U11" i="14"/>
  <c r="U13" i="14" s="1"/>
  <c r="T11" i="14"/>
  <c r="T13" i="14" s="1"/>
  <c r="R11" i="14"/>
  <c r="R13" i="14" s="1"/>
  <c r="K11" i="14"/>
  <c r="G11" i="14"/>
  <c r="G13" i="14" s="1"/>
  <c r="F11" i="14"/>
  <c r="F13" i="14" s="1"/>
  <c r="E11" i="14"/>
  <c r="E13" i="14" s="1"/>
  <c r="C11" i="14"/>
  <c r="D11" i="14" s="1"/>
  <c r="D13" i="14" s="1"/>
  <c r="J10" i="14"/>
  <c r="K9" i="14"/>
  <c r="G9" i="14"/>
  <c r="F9" i="14"/>
  <c r="E9" i="14"/>
  <c r="C9" i="14"/>
  <c r="D9" i="14" s="1"/>
  <c r="K8" i="14"/>
  <c r="I8" i="14"/>
  <c r="H8" i="14"/>
  <c r="G8" i="14"/>
  <c r="F8" i="14"/>
  <c r="E8" i="14"/>
  <c r="C8" i="14"/>
  <c r="D8" i="14" s="1"/>
  <c r="K7" i="14"/>
  <c r="G7" i="14"/>
  <c r="F7" i="14"/>
  <c r="E7" i="14"/>
  <c r="D7" i="14"/>
  <c r="C7" i="14"/>
  <c r="K6" i="14"/>
  <c r="G6" i="14"/>
  <c r="F6" i="14"/>
  <c r="H6" i="14" s="1"/>
  <c r="E6" i="14"/>
  <c r="C6" i="14"/>
  <c r="D6" i="14" s="1"/>
  <c r="K5" i="14"/>
  <c r="I5" i="14"/>
  <c r="H5" i="14"/>
  <c r="G5" i="14"/>
  <c r="F5" i="14"/>
  <c r="E5" i="14"/>
  <c r="D5" i="14"/>
  <c r="C5" i="14"/>
  <c r="C10" i="14" s="1"/>
  <c r="Q1" i="14"/>
  <c r="AE1" i="14" s="1"/>
  <c r="H23" i="13"/>
  <c r="G23" i="13"/>
  <c r="H19" i="13"/>
  <c r="G19" i="13"/>
  <c r="BL88" i="12"/>
  <c r="BK88" i="12"/>
  <c r="BJ88" i="12"/>
  <c r="BI88" i="12"/>
  <c r="BH88" i="12"/>
  <c r="BG88" i="12"/>
  <c r="BF88" i="12"/>
  <c r="BE88" i="12"/>
  <c r="BD88" i="12"/>
  <c r="BC88" i="12"/>
  <c r="AR88" i="12"/>
  <c r="AQ88" i="12"/>
  <c r="AP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Z88" i="12"/>
  <c r="X88" i="12"/>
  <c r="W88" i="12"/>
  <c r="V88" i="12"/>
  <c r="U88" i="12"/>
  <c r="T88" i="12"/>
  <c r="S88" i="12"/>
  <c r="P88" i="12"/>
  <c r="O88" i="12"/>
  <c r="N88" i="12"/>
  <c r="J88" i="12"/>
  <c r="I88" i="12"/>
  <c r="G88" i="12"/>
  <c r="H88" i="12" s="1"/>
  <c r="F88" i="12"/>
  <c r="E88" i="12"/>
  <c r="D88" i="12"/>
  <c r="C88" i="12"/>
  <c r="BM87" i="12"/>
  <c r="AT87" i="12"/>
  <c r="AS87" i="12"/>
  <c r="Y87" i="12"/>
  <c r="H87" i="12"/>
  <c r="BM86" i="12"/>
  <c r="AT86" i="12"/>
  <c r="AS86" i="12"/>
  <c r="Y86" i="12"/>
  <c r="H86" i="12"/>
  <c r="BL85" i="12"/>
  <c r="BK85" i="12"/>
  <c r="BJ85" i="12"/>
  <c r="BI85" i="12"/>
  <c r="BH85" i="12"/>
  <c r="BG85" i="12"/>
  <c r="BD85" i="12"/>
  <c r="BC85" i="12"/>
  <c r="AR85" i="12"/>
  <c r="AQ85" i="12"/>
  <c r="AP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X85" i="12"/>
  <c r="W85" i="12"/>
  <c r="V85" i="12"/>
  <c r="U85" i="12"/>
  <c r="T85" i="12"/>
  <c r="S85" i="12"/>
  <c r="P85" i="12"/>
  <c r="O85" i="12"/>
  <c r="N85" i="12"/>
  <c r="J85" i="12"/>
  <c r="I85" i="12"/>
  <c r="G85" i="12"/>
  <c r="F85" i="12"/>
  <c r="E85" i="12"/>
  <c r="D85" i="12"/>
  <c r="C85" i="12"/>
  <c r="BM84" i="12"/>
  <c r="AT84" i="12"/>
  <c r="AS84" i="12"/>
  <c r="AU84" i="12" s="1"/>
  <c r="N85" i="14" s="1"/>
  <c r="Y84" i="12"/>
  <c r="H84" i="12"/>
  <c r="BM83" i="12"/>
  <c r="AT83" i="12"/>
  <c r="AU83" i="12" s="1"/>
  <c r="N84" i="14" s="1"/>
  <c r="AS83" i="12"/>
  <c r="Y83" i="12"/>
  <c r="H83" i="12"/>
  <c r="BM82" i="12"/>
  <c r="AT82" i="12"/>
  <c r="AS82" i="12"/>
  <c r="AU82" i="12" s="1"/>
  <c r="N83" i="14" s="1"/>
  <c r="Y82" i="12"/>
  <c r="H82" i="12"/>
  <c r="BM81" i="12"/>
  <c r="AT81" i="12"/>
  <c r="AS81" i="12"/>
  <c r="AU81" i="12" s="1"/>
  <c r="Y81" i="12"/>
  <c r="H81" i="12"/>
  <c r="BM80" i="12"/>
  <c r="BL80" i="12"/>
  <c r="BK80" i="12"/>
  <c r="BJ80" i="12"/>
  <c r="BI80" i="12"/>
  <c r="BH80" i="12"/>
  <c r="BG80" i="12"/>
  <c r="BF80" i="12"/>
  <c r="BE80" i="12"/>
  <c r="BD80" i="12"/>
  <c r="BC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Y80" i="12"/>
  <c r="X80" i="12"/>
  <c r="W80" i="12"/>
  <c r="V80" i="12"/>
  <c r="U80" i="12"/>
  <c r="T80" i="12"/>
  <c r="S80" i="12"/>
  <c r="P80" i="12"/>
  <c r="O80" i="12"/>
  <c r="N80" i="12"/>
  <c r="I80" i="12"/>
  <c r="G80" i="12"/>
  <c r="F80" i="12"/>
  <c r="E80" i="12"/>
  <c r="D80" i="12"/>
  <c r="C80" i="12"/>
  <c r="BM79" i="12"/>
  <c r="AT79" i="12"/>
  <c r="AS79" i="12"/>
  <c r="Y79" i="12"/>
  <c r="H79" i="12"/>
  <c r="BM78" i="12"/>
  <c r="AT78" i="12"/>
  <c r="AU78" i="12" s="1"/>
  <c r="N79" i="14" s="1"/>
  <c r="AS78" i="12"/>
  <c r="Y78" i="12"/>
  <c r="H78" i="12"/>
  <c r="BM77" i="12"/>
  <c r="AT77" i="12"/>
  <c r="AS77" i="12"/>
  <c r="Y77" i="12"/>
  <c r="H77" i="12"/>
  <c r="BI76" i="12"/>
  <c r="BH76" i="12"/>
  <c r="BG76" i="12"/>
  <c r="BF76" i="12"/>
  <c r="BE76" i="12"/>
  <c r="BD76" i="12"/>
  <c r="BC76" i="12"/>
  <c r="AR76" i="12"/>
  <c r="AQ76" i="12"/>
  <c r="AP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X76" i="12"/>
  <c r="W76" i="12"/>
  <c r="Y76" i="12" s="1"/>
  <c r="V76" i="12"/>
  <c r="U76" i="12"/>
  <c r="T76" i="12"/>
  <c r="S76" i="12"/>
  <c r="P76" i="12"/>
  <c r="O76" i="12"/>
  <c r="I76" i="12"/>
  <c r="J76" i="12" s="1"/>
  <c r="G76" i="12"/>
  <c r="H76" i="12" s="1"/>
  <c r="F76" i="12"/>
  <c r="E76" i="12"/>
  <c r="D76" i="12"/>
  <c r="C76" i="12"/>
  <c r="BM75" i="12"/>
  <c r="AT75" i="12"/>
  <c r="AS75" i="12"/>
  <c r="AU75" i="12" s="1"/>
  <c r="N76" i="14" s="1"/>
  <c r="Y75" i="12"/>
  <c r="H75" i="12"/>
  <c r="BM74" i="12"/>
  <c r="AU74" i="12"/>
  <c r="N75" i="14" s="1"/>
  <c r="AT74" i="12"/>
  <c r="AS74" i="12"/>
  <c r="Z74" i="12"/>
  <c r="Y74" i="12"/>
  <c r="J74" i="12"/>
  <c r="H74" i="12"/>
  <c r="BM73" i="12"/>
  <c r="AT73" i="12"/>
  <c r="AS73" i="12"/>
  <c r="AU73" i="12" s="1"/>
  <c r="N74" i="14" s="1"/>
  <c r="Z73" i="12"/>
  <c r="Y73" i="12"/>
  <c r="J73" i="12"/>
  <c r="H73" i="12"/>
  <c r="BJ72" i="12"/>
  <c r="U73" i="14" s="1"/>
  <c r="U77" i="14" s="1"/>
  <c r="AU72" i="12"/>
  <c r="AT72" i="12"/>
  <c r="AT76" i="12" s="1"/>
  <c r="AS72" i="12"/>
  <c r="Z72" i="12"/>
  <c r="Y72" i="12"/>
  <c r="J72" i="12"/>
  <c r="H72" i="12"/>
  <c r="BL71" i="12"/>
  <c r="BK71" i="12"/>
  <c r="BJ71" i="12"/>
  <c r="BI71" i="12"/>
  <c r="BH71" i="12"/>
  <c r="BG71" i="12"/>
  <c r="BD71" i="12"/>
  <c r="BC71" i="12"/>
  <c r="AR71" i="12"/>
  <c r="AQ71" i="12"/>
  <c r="AP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Y71" i="12"/>
  <c r="X71" i="12"/>
  <c r="W71" i="12"/>
  <c r="V71" i="12"/>
  <c r="U71" i="12"/>
  <c r="T71" i="12"/>
  <c r="S71" i="12"/>
  <c r="P71" i="12"/>
  <c r="O71" i="12"/>
  <c r="N71" i="12"/>
  <c r="J71" i="12"/>
  <c r="I71" i="12"/>
  <c r="G71" i="12"/>
  <c r="F71" i="12"/>
  <c r="E71" i="12"/>
  <c r="D71" i="12"/>
  <c r="C71" i="12"/>
  <c r="BM70" i="12"/>
  <c r="AT70" i="12"/>
  <c r="AT71" i="12" s="1"/>
  <c r="AS70" i="12"/>
  <c r="Y70" i="12"/>
  <c r="H70" i="12"/>
  <c r="BM69" i="12"/>
  <c r="AT69" i="12"/>
  <c r="AS69" i="12"/>
  <c r="AU69" i="12" s="1"/>
  <c r="N70" i="14" s="1"/>
  <c r="Y69" i="12"/>
  <c r="H69" i="12"/>
  <c r="BM68" i="12"/>
  <c r="AT68" i="12"/>
  <c r="AS68" i="12"/>
  <c r="Y68" i="12"/>
  <c r="H68" i="12"/>
  <c r="BJ67" i="12"/>
  <c r="BI67" i="12"/>
  <c r="BH67" i="12"/>
  <c r="BG67" i="12"/>
  <c r="BF67" i="12"/>
  <c r="BE67" i="12"/>
  <c r="BD67" i="12"/>
  <c r="BC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Y67" i="12"/>
  <c r="X67" i="12"/>
  <c r="W67" i="12"/>
  <c r="V67" i="12"/>
  <c r="Z67" i="12" s="1"/>
  <c r="U67" i="12"/>
  <c r="T67" i="12"/>
  <c r="S67" i="12"/>
  <c r="P67" i="12"/>
  <c r="O67" i="12"/>
  <c r="I67" i="12"/>
  <c r="J67" i="12" s="1"/>
  <c r="H67" i="12"/>
  <c r="G67" i="12"/>
  <c r="F67" i="12"/>
  <c r="E67" i="12"/>
  <c r="D67" i="12"/>
  <c r="C67" i="12"/>
  <c r="BM66" i="12"/>
  <c r="AU66" i="12"/>
  <c r="N67" i="14" s="1"/>
  <c r="AT66" i="12"/>
  <c r="AS66" i="12"/>
  <c r="Z66" i="12"/>
  <c r="Y66" i="12"/>
  <c r="J66" i="12"/>
  <c r="H66" i="12"/>
  <c r="BM65" i="12"/>
  <c r="AT65" i="12"/>
  <c r="AS65" i="12"/>
  <c r="AU65" i="12" s="1"/>
  <c r="Z65" i="12"/>
  <c r="Y65" i="12"/>
  <c r="J65" i="12"/>
  <c r="H65" i="12"/>
  <c r="BJ64" i="12"/>
  <c r="U65" i="14" s="1"/>
  <c r="U68" i="14" s="1"/>
  <c r="AT64" i="12"/>
  <c r="AS64" i="12"/>
  <c r="Z64" i="12"/>
  <c r="Y64" i="12"/>
  <c r="J64" i="12"/>
  <c r="H64" i="12"/>
  <c r="BI63" i="12"/>
  <c r="BH63" i="12"/>
  <c r="BG63" i="12"/>
  <c r="BD63" i="12"/>
  <c r="BC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X63" i="12"/>
  <c r="W63" i="12"/>
  <c r="V63" i="12"/>
  <c r="U63" i="12"/>
  <c r="T63" i="12"/>
  <c r="S63" i="12"/>
  <c r="P63" i="12"/>
  <c r="O63" i="12"/>
  <c r="I63" i="12"/>
  <c r="J63" i="12" s="1"/>
  <c r="G63" i="12"/>
  <c r="F63" i="12"/>
  <c r="E63" i="12"/>
  <c r="D63" i="12"/>
  <c r="C63" i="12"/>
  <c r="AT62" i="12"/>
  <c r="AS62" i="12"/>
  <c r="AU62" i="12" s="1"/>
  <c r="N63" i="14" s="1"/>
  <c r="Z62" i="12"/>
  <c r="Y62" i="12"/>
  <c r="J62" i="12"/>
  <c r="H62" i="12"/>
  <c r="AT61" i="12"/>
  <c r="AU61" i="12" s="1"/>
  <c r="N62" i="14" s="1"/>
  <c r="AS61" i="12"/>
  <c r="Y61" i="12"/>
  <c r="H61" i="12"/>
  <c r="AT60" i="12"/>
  <c r="AU60" i="12" s="1"/>
  <c r="N61" i="14" s="1"/>
  <c r="AS60" i="12"/>
  <c r="Z60" i="12"/>
  <c r="Y60" i="12"/>
  <c r="J60" i="12"/>
  <c r="H60" i="12"/>
  <c r="AT59" i="12"/>
  <c r="AS59" i="12"/>
  <c r="AU59" i="12" s="1"/>
  <c r="N60" i="14" s="1"/>
  <c r="Z59" i="12"/>
  <c r="Y59" i="12"/>
  <c r="J59" i="12"/>
  <c r="H59" i="12"/>
  <c r="BJ58" i="12"/>
  <c r="AT58" i="12"/>
  <c r="AT63" i="12" s="1"/>
  <c r="AS58" i="12"/>
  <c r="AU58" i="12" s="1"/>
  <c r="Z58" i="12"/>
  <c r="Y58" i="12"/>
  <c r="J58" i="12"/>
  <c r="H58" i="12"/>
  <c r="BM57" i="12"/>
  <c r="BL57" i="12"/>
  <c r="BK57" i="12"/>
  <c r="BJ57" i="12"/>
  <c r="BI57" i="12"/>
  <c r="BH57" i="12"/>
  <c r="BG57" i="12"/>
  <c r="BF57" i="12"/>
  <c r="BE57" i="12"/>
  <c r="BD57" i="12"/>
  <c r="BC57" i="12"/>
  <c r="AS57" i="12"/>
  <c r="AR57" i="12"/>
  <c r="AQ57" i="12"/>
  <c r="AP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X57" i="12"/>
  <c r="W57" i="12"/>
  <c r="V57" i="12"/>
  <c r="U57" i="12"/>
  <c r="T57" i="12"/>
  <c r="S57" i="12"/>
  <c r="P57" i="12"/>
  <c r="O57" i="12"/>
  <c r="N57" i="12"/>
  <c r="J57" i="12"/>
  <c r="I57" i="12"/>
  <c r="G57" i="12"/>
  <c r="F57" i="12"/>
  <c r="E57" i="12"/>
  <c r="D57" i="12"/>
  <c r="C57" i="12"/>
  <c r="AT56" i="12"/>
  <c r="AT57" i="12" s="1"/>
  <c r="AS56" i="12"/>
  <c r="Y56" i="12"/>
  <c r="H56" i="12"/>
  <c r="AU55" i="12"/>
  <c r="AT55" i="12"/>
  <c r="AS55" i="12"/>
  <c r="Y55" i="12"/>
  <c r="H55" i="12"/>
  <c r="BI54" i="12"/>
  <c r="BH54" i="12"/>
  <c r="BG54" i="12"/>
  <c r="BF54" i="12"/>
  <c r="BE54" i="12"/>
  <c r="BD54" i="12"/>
  <c r="BC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X54" i="12"/>
  <c r="Z54" i="12" s="1"/>
  <c r="W54" i="12"/>
  <c r="Y54" i="12" s="1"/>
  <c r="V54" i="12"/>
  <c r="U54" i="12"/>
  <c r="T54" i="12"/>
  <c r="S54" i="12"/>
  <c r="P54" i="12"/>
  <c r="O54" i="12"/>
  <c r="I54" i="12"/>
  <c r="G54" i="12"/>
  <c r="F54" i="12"/>
  <c r="E54" i="12"/>
  <c r="D54" i="12"/>
  <c r="C54" i="12"/>
  <c r="AT53" i="12"/>
  <c r="AT54" i="12" s="1"/>
  <c r="AS53" i="12"/>
  <c r="Z53" i="12"/>
  <c r="Y53" i="12"/>
  <c r="J53" i="12"/>
  <c r="H53" i="12"/>
  <c r="BJ52" i="12"/>
  <c r="U53" i="14" s="1"/>
  <c r="U55" i="14" s="1"/>
  <c r="AU52" i="12"/>
  <c r="AT52" i="12"/>
  <c r="AS52" i="12"/>
  <c r="Z52" i="12"/>
  <c r="Y52" i="12"/>
  <c r="J52" i="12"/>
  <c r="H52" i="12"/>
  <c r="BI51" i="12"/>
  <c r="BH51" i="12"/>
  <c r="BG51" i="12"/>
  <c r="BF51" i="12"/>
  <c r="BE51" i="12"/>
  <c r="BD51" i="12"/>
  <c r="BC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X51" i="12"/>
  <c r="Z51" i="12" s="1"/>
  <c r="W51" i="12"/>
  <c r="Y51" i="12" s="1"/>
  <c r="V51" i="12"/>
  <c r="U51" i="12"/>
  <c r="T51" i="12"/>
  <c r="S51" i="12"/>
  <c r="P51" i="12"/>
  <c r="O51" i="12"/>
  <c r="I51" i="12"/>
  <c r="G51" i="12"/>
  <c r="F51" i="12"/>
  <c r="E51" i="12"/>
  <c r="D51" i="12"/>
  <c r="C51" i="12"/>
  <c r="AT50" i="12"/>
  <c r="AT51" i="12" s="1"/>
  <c r="AS50" i="12"/>
  <c r="Z50" i="12"/>
  <c r="Y50" i="12"/>
  <c r="J50" i="12"/>
  <c r="H50" i="12"/>
  <c r="AT49" i="12"/>
  <c r="AS49" i="12"/>
  <c r="Z49" i="12"/>
  <c r="Y49" i="12"/>
  <c r="J49" i="12"/>
  <c r="H49" i="12"/>
  <c r="AT48" i="12"/>
  <c r="AS48" i="12"/>
  <c r="AU48" i="12" s="1"/>
  <c r="N49" i="14" s="1"/>
  <c r="Z48" i="12"/>
  <c r="Y48" i="12"/>
  <c r="J48" i="12"/>
  <c r="H48" i="12"/>
  <c r="BJ47" i="12"/>
  <c r="U48" i="14" s="1"/>
  <c r="AT47" i="12"/>
  <c r="AU47" i="12" s="1"/>
  <c r="N48" i="14" s="1"/>
  <c r="AS47" i="12"/>
  <c r="BJ46" i="12"/>
  <c r="AT46" i="12"/>
  <c r="AU46" i="12" s="1"/>
  <c r="N47" i="14" s="1"/>
  <c r="AS46" i="12"/>
  <c r="Z46" i="12"/>
  <c r="Y46" i="12"/>
  <c r="J46" i="12"/>
  <c r="H46" i="12"/>
  <c r="BM45" i="12"/>
  <c r="BL45" i="12"/>
  <c r="BK45" i="12"/>
  <c r="BJ45" i="12"/>
  <c r="BI45" i="12"/>
  <c r="BH45" i="12"/>
  <c r="BG45" i="12"/>
  <c r="BD45" i="12"/>
  <c r="BC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X45" i="12"/>
  <c r="W45" i="12"/>
  <c r="Y45" i="12" s="1"/>
  <c r="V45" i="12"/>
  <c r="U45" i="12"/>
  <c r="T45" i="12"/>
  <c r="S45" i="12"/>
  <c r="P45" i="12"/>
  <c r="O45" i="12"/>
  <c r="N45" i="12"/>
  <c r="J45" i="12"/>
  <c r="I45" i="12"/>
  <c r="G45" i="12"/>
  <c r="F45" i="12"/>
  <c r="E45" i="12"/>
  <c r="D45" i="12"/>
  <c r="C45" i="12"/>
  <c r="AT44" i="12"/>
  <c r="AS44" i="12"/>
  <c r="Y44" i="12"/>
  <c r="H44" i="12"/>
  <c r="AT43" i="12"/>
  <c r="AS43" i="12"/>
  <c r="AU43" i="12" s="1"/>
  <c r="N44" i="14" s="1"/>
  <c r="Y43" i="12"/>
  <c r="H43" i="12"/>
  <c r="AT42" i="12"/>
  <c r="AS42" i="12"/>
  <c r="AU42" i="12" s="1"/>
  <c r="N43" i="14" s="1"/>
  <c r="Y42" i="12"/>
  <c r="H42" i="12"/>
  <c r="AT41" i="12"/>
  <c r="AS41" i="12"/>
  <c r="AU41" i="12" s="1"/>
  <c r="Y41" i="12"/>
  <c r="H41" i="12"/>
  <c r="AU40" i="12"/>
  <c r="N41" i="14" s="1"/>
  <c r="AT40" i="12"/>
  <c r="AS40" i="12"/>
  <c r="Y40" i="12"/>
  <c r="H40" i="12"/>
  <c r="AT39" i="12"/>
  <c r="AS39" i="12"/>
  <c r="Y39" i="12"/>
  <c r="H39" i="12"/>
  <c r="AT38" i="12"/>
  <c r="AS38" i="12"/>
  <c r="AU38" i="12" s="1"/>
  <c r="N39" i="14" s="1"/>
  <c r="Y38" i="12"/>
  <c r="H38" i="12"/>
  <c r="BJ37" i="12"/>
  <c r="BI37" i="12"/>
  <c r="BH37" i="12"/>
  <c r="BG37" i="12"/>
  <c r="BF37" i="12"/>
  <c r="BE37" i="12"/>
  <c r="BD37" i="12"/>
  <c r="BC37" i="12"/>
  <c r="AR37" i="12"/>
  <c r="AQ37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X37" i="12"/>
  <c r="W37" i="12"/>
  <c r="Y37" i="12" s="1"/>
  <c r="V37" i="12"/>
  <c r="U37" i="12"/>
  <c r="T37" i="12"/>
  <c r="S37" i="12"/>
  <c r="P37" i="12"/>
  <c r="O37" i="12"/>
  <c r="I37" i="12"/>
  <c r="G37" i="12"/>
  <c r="H37" i="12" s="1"/>
  <c r="F37" i="12"/>
  <c r="E37" i="12"/>
  <c r="D37" i="12"/>
  <c r="C37" i="12"/>
  <c r="AT36" i="12"/>
  <c r="AS36" i="12"/>
  <c r="AS37" i="12" s="1"/>
  <c r="Y36" i="12"/>
  <c r="H36" i="12"/>
  <c r="AT35" i="12"/>
  <c r="AS35" i="12"/>
  <c r="Y35" i="12"/>
  <c r="H35" i="12"/>
  <c r="AT34" i="12"/>
  <c r="AU34" i="12" s="1"/>
  <c r="N35" i="14" s="1"/>
  <c r="AS34" i="12"/>
  <c r="Y34" i="12"/>
  <c r="H34" i="12"/>
  <c r="BI33" i="12"/>
  <c r="BH33" i="12"/>
  <c r="BG33" i="12"/>
  <c r="BD33" i="12"/>
  <c r="BC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X33" i="12"/>
  <c r="Z33" i="12" s="1"/>
  <c r="W33" i="12"/>
  <c r="V33" i="12"/>
  <c r="U33" i="12"/>
  <c r="T33" i="12"/>
  <c r="S33" i="12"/>
  <c r="P33" i="12"/>
  <c r="O33" i="12"/>
  <c r="I33" i="12"/>
  <c r="G33" i="12"/>
  <c r="F33" i="12"/>
  <c r="E33" i="12"/>
  <c r="D33" i="12"/>
  <c r="C33" i="12"/>
  <c r="AT32" i="12"/>
  <c r="AS32" i="12"/>
  <c r="Y32" i="12"/>
  <c r="H32" i="12"/>
  <c r="AT31" i="12"/>
  <c r="AS31" i="12"/>
  <c r="Y31" i="12"/>
  <c r="H31" i="12"/>
  <c r="BJ30" i="12"/>
  <c r="U31" i="14" s="1"/>
  <c r="U34" i="14" s="1"/>
  <c r="AT30" i="12"/>
  <c r="AS30" i="12"/>
  <c r="Z30" i="12"/>
  <c r="Y30" i="12"/>
  <c r="J30" i="12"/>
  <c r="H30" i="12"/>
  <c r="BM29" i="12"/>
  <c r="BL29" i="12"/>
  <c r="BK29" i="12"/>
  <c r="BJ29" i="12"/>
  <c r="BI29" i="12"/>
  <c r="BH29" i="12"/>
  <c r="BG29" i="12"/>
  <c r="BF29" i="12"/>
  <c r="BE29" i="12"/>
  <c r="BD29" i="12"/>
  <c r="BC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X29" i="12"/>
  <c r="W29" i="12"/>
  <c r="V29" i="12"/>
  <c r="U29" i="12"/>
  <c r="T29" i="12"/>
  <c r="S29" i="12"/>
  <c r="P29" i="12"/>
  <c r="O29" i="12"/>
  <c r="N29" i="12"/>
  <c r="G29" i="12"/>
  <c r="F29" i="12"/>
  <c r="E29" i="12"/>
  <c r="D29" i="12"/>
  <c r="C29" i="12"/>
  <c r="AU28" i="12"/>
  <c r="N29" i="14" s="1"/>
  <c r="AT28" i="12"/>
  <c r="AS28" i="12"/>
  <c r="Y28" i="12"/>
  <c r="H28" i="12"/>
  <c r="AT27" i="12"/>
  <c r="AS27" i="12"/>
  <c r="Y27" i="12"/>
  <c r="H27" i="12"/>
  <c r="BM26" i="12"/>
  <c r="BL26" i="12"/>
  <c r="BK26" i="12"/>
  <c r="BJ26" i="12"/>
  <c r="BI26" i="12"/>
  <c r="BH26" i="12"/>
  <c r="BG26" i="12"/>
  <c r="BF26" i="12"/>
  <c r="BE26" i="12"/>
  <c r="BD26" i="12"/>
  <c r="BC26" i="12"/>
  <c r="AT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X26" i="12"/>
  <c r="W26" i="12"/>
  <c r="Y26" i="12" s="1"/>
  <c r="V26" i="12"/>
  <c r="U26" i="12"/>
  <c r="T26" i="12"/>
  <c r="S26" i="12"/>
  <c r="P26" i="12"/>
  <c r="O26" i="12"/>
  <c r="N26" i="12"/>
  <c r="J26" i="12"/>
  <c r="I26" i="12"/>
  <c r="H26" i="12"/>
  <c r="G26" i="12"/>
  <c r="F26" i="12"/>
  <c r="E26" i="12"/>
  <c r="D26" i="12"/>
  <c r="C26" i="12"/>
  <c r="AT25" i="12"/>
  <c r="AS25" i="12"/>
  <c r="Y25" i="12"/>
  <c r="H25" i="12"/>
  <c r="AT24" i="12"/>
  <c r="AS24" i="12"/>
  <c r="Y24" i="12"/>
  <c r="H24" i="12"/>
  <c r="BM23" i="12"/>
  <c r="BL23" i="12"/>
  <c r="BK23" i="12"/>
  <c r="BJ23" i="12"/>
  <c r="BI23" i="12"/>
  <c r="BH23" i="12"/>
  <c r="BG23" i="12"/>
  <c r="BF23" i="12"/>
  <c r="BE23" i="12"/>
  <c r="BD23" i="12"/>
  <c r="BC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G89" i="12" s="1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P23" i="12"/>
  <c r="O23" i="12"/>
  <c r="N23" i="12"/>
  <c r="J23" i="12"/>
  <c r="I23" i="12"/>
  <c r="G23" i="12"/>
  <c r="H23" i="12" s="1"/>
  <c r="F23" i="12"/>
  <c r="E23" i="12"/>
  <c r="D23" i="12"/>
  <c r="C23" i="12"/>
  <c r="AT22" i="12"/>
  <c r="AS22" i="12"/>
  <c r="AU22" i="12" s="1"/>
  <c r="N23" i="14" s="1"/>
  <c r="Y22" i="12"/>
  <c r="H22" i="12"/>
  <c r="AT21" i="12"/>
  <c r="AS21" i="12"/>
  <c r="AU21" i="12" s="1"/>
  <c r="N22" i="14" s="1"/>
  <c r="Y21" i="12"/>
  <c r="H21" i="12"/>
  <c r="AT20" i="12"/>
  <c r="AT23" i="12" s="1"/>
  <c r="AS20" i="12"/>
  <c r="Y20" i="12"/>
  <c r="H20" i="12"/>
  <c r="BM19" i="12"/>
  <c r="BL19" i="12"/>
  <c r="BK19" i="12"/>
  <c r="BJ19" i="12"/>
  <c r="BI19" i="12"/>
  <c r="BH19" i="12"/>
  <c r="BG19" i="12"/>
  <c r="BD19" i="12"/>
  <c r="BC19" i="12"/>
  <c r="AR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X19" i="12"/>
  <c r="W19" i="12"/>
  <c r="V19" i="12"/>
  <c r="U19" i="12"/>
  <c r="T19" i="12"/>
  <c r="S19" i="12"/>
  <c r="P19" i="12"/>
  <c r="O19" i="12"/>
  <c r="N19" i="12"/>
  <c r="J19" i="12"/>
  <c r="I19" i="12"/>
  <c r="G19" i="12"/>
  <c r="F19" i="12"/>
  <c r="E19" i="12"/>
  <c r="D19" i="12"/>
  <c r="C19" i="12"/>
  <c r="AU18" i="12"/>
  <c r="N19" i="14" s="1"/>
  <c r="AT18" i="12"/>
  <c r="AS18" i="12"/>
  <c r="Y18" i="12"/>
  <c r="H18" i="12"/>
  <c r="AT17" i="12"/>
  <c r="AU17" i="12" s="1"/>
  <c r="N18" i="14" s="1"/>
  <c r="AS17" i="12"/>
  <c r="Y17" i="12"/>
  <c r="H17" i="12"/>
  <c r="AT16" i="12"/>
  <c r="AS16" i="12"/>
  <c r="Y16" i="12"/>
  <c r="H16" i="12"/>
  <c r="AT15" i="12"/>
  <c r="AS15" i="12"/>
  <c r="Y15" i="12"/>
  <c r="H15" i="12"/>
  <c r="AT14" i="12"/>
  <c r="AS14" i="12"/>
  <c r="Y14" i="12"/>
  <c r="H14" i="12"/>
  <c r="AU13" i="12"/>
  <c r="N14" i="14" s="1"/>
  <c r="AT13" i="12"/>
  <c r="AS13" i="12"/>
  <c r="Y13" i="12"/>
  <c r="H13" i="12"/>
  <c r="BJ12" i="12"/>
  <c r="BI12" i="12"/>
  <c r="BH12" i="12"/>
  <c r="BG12" i="12"/>
  <c r="BF12" i="12"/>
  <c r="BE12" i="12"/>
  <c r="BD12" i="12"/>
  <c r="BC12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X12" i="12"/>
  <c r="W12" i="12"/>
  <c r="Y12" i="12" s="1"/>
  <c r="V12" i="12"/>
  <c r="U12" i="12"/>
  <c r="T12" i="12"/>
  <c r="S12" i="12"/>
  <c r="P12" i="12"/>
  <c r="O12" i="12"/>
  <c r="I12" i="12"/>
  <c r="G12" i="12"/>
  <c r="F12" i="12"/>
  <c r="E12" i="12"/>
  <c r="D12" i="12"/>
  <c r="C12" i="12"/>
  <c r="AT11" i="12"/>
  <c r="AS11" i="12"/>
  <c r="Z11" i="12"/>
  <c r="Y11" i="12"/>
  <c r="J11" i="12"/>
  <c r="H11" i="12"/>
  <c r="BJ10" i="12"/>
  <c r="AT10" i="12"/>
  <c r="AS10" i="12"/>
  <c r="Z10" i="12"/>
  <c r="Y10" i="12"/>
  <c r="J10" i="12"/>
  <c r="H10" i="12"/>
  <c r="BM9" i="12"/>
  <c r="BL9" i="12"/>
  <c r="BK9" i="12"/>
  <c r="BJ9" i="12"/>
  <c r="BI9" i="12"/>
  <c r="BH9" i="12"/>
  <c r="BG9" i="12"/>
  <c r="BF9" i="12"/>
  <c r="BE9" i="12"/>
  <c r="BD9" i="12"/>
  <c r="BC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X9" i="12"/>
  <c r="W9" i="12"/>
  <c r="V9" i="12"/>
  <c r="U9" i="12"/>
  <c r="T9" i="12"/>
  <c r="S9" i="12"/>
  <c r="P9" i="12"/>
  <c r="O9" i="12"/>
  <c r="N9" i="12"/>
  <c r="M9" i="12"/>
  <c r="J9" i="12"/>
  <c r="I9" i="12"/>
  <c r="G9" i="12"/>
  <c r="F9" i="12"/>
  <c r="E9" i="12"/>
  <c r="D9" i="12"/>
  <c r="C9" i="12"/>
  <c r="AT8" i="12"/>
  <c r="AS8" i="12"/>
  <c r="Y8" i="12"/>
  <c r="H8" i="12"/>
  <c r="AT7" i="12"/>
  <c r="AS7" i="12"/>
  <c r="Y7" i="12"/>
  <c r="H7" i="12"/>
  <c r="AT6" i="12"/>
  <c r="AU6" i="12" s="1"/>
  <c r="N7" i="14" s="1"/>
  <c r="AS6" i="12"/>
  <c r="Y6" i="12"/>
  <c r="H6" i="12"/>
  <c r="AT5" i="12"/>
  <c r="AS5" i="12"/>
  <c r="AU5" i="12" s="1"/>
  <c r="N6" i="14" s="1"/>
  <c r="Y5" i="12"/>
  <c r="H5" i="12"/>
  <c r="AT4" i="12"/>
  <c r="AS4" i="12"/>
  <c r="AU4" i="12" s="1"/>
  <c r="Y4" i="12"/>
  <c r="H4" i="12"/>
  <c r="H23" i="11"/>
  <c r="G23" i="11"/>
  <c r="H19" i="11"/>
  <c r="G19" i="11"/>
  <c r="BL88" i="10"/>
  <c r="BK88" i="10"/>
  <c r="BJ88" i="10"/>
  <c r="BI88" i="10"/>
  <c r="BH88" i="10"/>
  <c r="BG88" i="10"/>
  <c r="BF88" i="10"/>
  <c r="BE88" i="10"/>
  <c r="BD88" i="10"/>
  <c r="BC88" i="10"/>
  <c r="AT88" i="10"/>
  <c r="AS88" i="10"/>
  <c r="AR88" i="10"/>
  <c r="AQ88" i="10"/>
  <c r="AP88" i="10"/>
  <c r="AO88" i="10"/>
  <c r="AN88" i="10"/>
  <c r="AM88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X88" i="10"/>
  <c r="W88" i="10"/>
  <c r="Y88" i="10" s="1"/>
  <c r="V88" i="10"/>
  <c r="U88" i="10"/>
  <c r="T88" i="10"/>
  <c r="S88" i="10"/>
  <c r="P88" i="10"/>
  <c r="O88" i="10"/>
  <c r="N88" i="10"/>
  <c r="J88" i="10"/>
  <c r="I88" i="10"/>
  <c r="G88" i="10"/>
  <c r="F88" i="10"/>
  <c r="E88" i="10"/>
  <c r="D88" i="10"/>
  <c r="C88" i="10"/>
  <c r="BM87" i="10"/>
  <c r="AT87" i="10"/>
  <c r="AS87" i="10"/>
  <c r="AU87" i="10" s="1"/>
  <c r="M88" i="14" s="1"/>
  <c r="Y87" i="10"/>
  <c r="H87" i="10"/>
  <c r="BM86" i="10"/>
  <c r="BM88" i="10" s="1"/>
  <c r="AT86" i="10"/>
  <c r="AS86" i="10"/>
  <c r="AU86" i="10" s="1"/>
  <c r="Y86" i="10"/>
  <c r="H86" i="10"/>
  <c r="BL85" i="10"/>
  <c r="BK85" i="10"/>
  <c r="BJ85" i="10"/>
  <c r="BI85" i="10"/>
  <c r="BH85" i="10"/>
  <c r="BG85" i="10"/>
  <c r="BD85" i="10"/>
  <c r="BC85" i="10"/>
  <c r="AS85" i="10"/>
  <c r="AR85" i="10"/>
  <c r="AQ85" i="10"/>
  <c r="AP85" i="10"/>
  <c r="AO85" i="10"/>
  <c r="AN85" i="10"/>
  <c r="AM85" i="10"/>
  <c r="AL85" i="10"/>
  <c r="AK85" i="10"/>
  <c r="AJ85" i="10"/>
  <c r="AI85" i="10"/>
  <c r="AH85" i="10"/>
  <c r="AG85" i="10"/>
  <c r="AF85" i="10"/>
  <c r="AE85" i="10"/>
  <c r="AD85" i="10"/>
  <c r="AC85" i="10"/>
  <c r="AB85" i="10"/>
  <c r="AA85" i="10"/>
  <c r="Y85" i="10"/>
  <c r="X85" i="10"/>
  <c r="W85" i="10"/>
  <c r="V85" i="10"/>
  <c r="U85" i="10"/>
  <c r="T85" i="10"/>
  <c r="S85" i="10"/>
  <c r="P85" i="10"/>
  <c r="O85" i="10"/>
  <c r="N85" i="10"/>
  <c r="J85" i="10"/>
  <c r="I85" i="10"/>
  <c r="G85" i="10"/>
  <c r="F85" i="10"/>
  <c r="E85" i="10"/>
  <c r="D85" i="10"/>
  <c r="C85" i="10"/>
  <c r="BM84" i="10"/>
  <c r="AT84" i="10"/>
  <c r="AS84" i="10"/>
  <c r="Y84" i="10"/>
  <c r="H84" i="10"/>
  <c r="BM83" i="10"/>
  <c r="AT83" i="10"/>
  <c r="AS83" i="10"/>
  <c r="Y83" i="10"/>
  <c r="H83" i="10"/>
  <c r="BM82" i="10"/>
  <c r="AT82" i="10"/>
  <c r="AS82" i="10"/>
  <c r="Y82" i="10"/>
  <c r="H82" i="10"/>
  <c r="BM81" i="10"/>
  <c r="AT81" i="10"/>
  <c r="AT85" i="10" s="1"/>
  <c r="AS81" i="10"/>
  <c r="Y81" i="10"/>
  <c r="H81" i="10"/>
  <c r="BL80" i="10"/>
  <c r="BK80" i="10"/>
  <c r="BJ80" i="10"/>
  <c r="BI80" i="10"/>
  <c r="BH80" i="10"/>
  <c r="BG80" i="10"/>
  <c r="BF80" i="10"/>
  <c r="BE80" i="10"/>
  <c r="BD80" i="10"/>
  <c r="BC80" i="10"/>
  <c r="AR80" i="10"/>
  <c r="AQ80" i="10"/>
  <c r="AP80" i="10"/>
  <c r="AO80" i="10"/>
  <c r="AN80" i="10"/>
  <c r="AM80" i="10"/>
  <c r="AL80" i="10"/>
  <c r="AK80" i="10"/>
  <c r="AJ80" i="10"/>
  <c r="AI80" i="10"/>
  <c r="AH80" i="10"/>
  <c r="AG80" i="10"/>
  <c r="AF80" i="10"/>
  <c r="AE80" i="10"/>
  <c r="AD80" i="10"/>
  <c r="AC80" i="10"/>
  <c r="AB80" i="10"/>
  <c r="AA80" i="10"/>
  <c r="X80" i="10"/>
  <c r="W80" i="10"/>
  <c r="Y80" i="10" s="1"/>
  <c r="V80" i="10"/>
  <c r="U80" i="10"/>
  <c r="T80" i="10"/>
  <c r="S80" i="10"/>
  <c r="P80" i="10"/>
  <c r="O80" i="10"/>
  <c r="N80" i="10"/>
  <c r="I80" i="10"/>
  <c r="G80" i="10"/>
  <c r="H80" i="10" s="1"/>
  <c r="F80" i="10"/>
  <c r="E80" i="10"/>
  <c r="D80" i="10"/>
  <c r="C80" i="10"/>
  <c r="BM79" i="10"/>
  <c r="AT79" i="10"/>
  <c r="AS79" i="10"/>
  <c r="AU79" i="10" s="1"/>
  <c r="M80" i="14" s="1"/>
  <c r="Y79" i="10"/>
  <c r="H79" i="10"/>
  <c r="BM78" i="10"/>
  <c r="BM80" i="10" s="1"/>
  <c r="AT78" i="10"/>
  <c r="AS78" i="10"/>
  <c r="Y78" i="10"/>
  <c r="H78" i="10"/>
  <c r="BM77" i="10"/>
  <c r="AT77" i="10"/>
  <c r="AS77" i="10"/>
  <c r="Y77" i="10"/>
  <c r="H77" i="10"/>
  <c r="BI76" i="10"/>
  <c r="BH76" i="10"/>
  <c r="BG76" i="10"/>
  <c r="BF76" i="10"/>
  <c r="BE76" i="10"/>
  <c r="BD76" i="10"/>
  <c r="BC76" i="10"/>
  <c r="AR76" i="10"/>
  <c r="AQ76" i="10"/>
  <c r="AP76" i="10"/>
  <c r="AO76" i="10"/>
  <c r="AN76" i="10"/>
  <c r="AM76" i="10"/>
  <c r="AL76" i="10"/>
  <c r="AK76" i="10"/>
  <c r="AJ76" i="10"/>
  <c r="AI76" i="10"/>
  <c r="AH76" i="10"/>
  <c r="AG76" i="10"/>
  <c r="AF76" i="10"/>
  <c r="AE76" i="10"/>
  <c r="AD76" i="10"/>
  <c r="AC76" i="10"/>
  <c r="AB76" i="10"/>
  <c r="AA76" i="10"/>
  <c r="Z76" i="10"/>
  <c r="X76" i="10"/>
  <c r="W76" i="10"/>
  <c r="Y76" i="10" s="1"/>
  <c r="V76" i="10"/>
  <c r="U76" i="10"/>
  <c r="T76" i="10"/>
  <c r="S76" i="10"/>
  <c r="P76" i="10"/>
  <c r="O76" i="10"/>
  <c r="I76" i="10"/>
  <c r="J76" i="10" s="1"/>
  <c r="G76" i="10"/>
  <c r="F76" i="10"/>
  <c r="E76" i="10"/>
  <c r="D76" i="10"/>
  <c r="C76" i="10"/>
  <c r="BM75" i="10"/>
  <c r="AT75" i="10"/>
  <c r="AS75" i="10"/>
  <c r="Y75" i="10"/>
  <c r="H75" i="10"/>
  <c r="BM74" i="10"/>
  <c r="AT74" i="10"/>
  <c r="AS74" i="10"/>
  <c r="Z74" i="10"/>
  <c r="Y74" i="10"/>
  <c r="J74" i="10"/>
  <c r="H74" i="10"/>
  <c r="BM73" i="10"/>
  <c r="AT73" i="10"/>
  <c r="AS73" i="10"/>
  <c r="AU73" i="10" s="1"/>
  <c r="M74" i="14" s="1"/>
  <c r="Z73" i="10"/>
  <c r="Y73" i="10"/>
  <c r="J73" i="10"/>
  <c r="H73" i="10"/>
  <c r="BJ72" i="10"/>
  <c r="T73" i="14" s="1"/>
  <c r="AT72" i="10"/>
  <c r="AT76" i="10" s="1"/>
  <c r="AS72" i="10"/>
  <c r="Z72" i="10"/>
  <c r="Y72" i="10"/>
  <c r="J72" i="10"/>
  <c r="H72" i="10"/>
  <c r="BL71" i="10"/>
  <c r="BK71" i="10"/>
  <c r="BJ71" i="10"/>
  <c r="BI71" i="10"/>
  <c r="BH71" i="10"/>
  <c r="BG71" i="10"/>
  <c r="BD71" i="10"/>
  <c r="BC71" i="10"/>
  <c r="AT71" i="10"/>
  <c r="AS71" i="10"/>
  <c r="AR71" i="10"/>
  <c r="AQ71" i="10"/>
  <c r="AP71" i="10"/>
  <c r="AO71" i="10"/>
  <c r="AN71" i="10"/>
  <c r="AM71" i="10"/>
  <c r="AL71" i="10"/>
  <c r="AK71" i="10"/>
  <c r="AJ71" i="10"/>
  <c r="AI71" i="10"/>
  <c r="AH71" i="10"/>
  <c r="AG71" i="10"/>
  <c r="AF71" i="10"/>
  <c r="AE71" i="10"/>
  <c r="AD71" i="10"/>
  <c r="AC71" i="10"/>
  <c r="AB71" i="10"/>
  <c r="AA71" i="10"/>
  <c r="X71" i="10"/>
  <c r="W71" i="10"/>
  <c r="V71" i="10"/>
  <c r="U71" i="10"/>
  <c r="T71" i="10"/>
  <c r="S71" i="10"/>
  <c r="P71" i="10"/>
  <c r="O71" i="10"/>
  <c r="N71" i="10"/>
  <c r="J71" i="10"/>
  <c r="I71" i="10"/>
  <c r="G71" i="10"/>
  <c r="H71" i="10" s="1"/>
  <c r="F71" i="10"/>
  <c r="E71" i="10"/>
  <c r="D71" i="10"/>
  <c r="C71" i="10"/>
  <c r="BM70" i="10"/>
  <c r="AT70" i="10"/>
  <c r="AS70" i="10"/>
  <c r="Y70" i="10"/>
  <c r="H70" i="10"/>
  <c r="BM69" i="10"/>
  <c r="AU69" i="10"/>
  <c r="M70" i="14" s="1"/>
  <c r="AT69" i="10"/>
  <c r="AS69" i="10"/>
  <c r="Y69" i="10"/>
  <c r="H69" i="10"/>
  <c r="BM68" i="10"/>
  <c r="BJ68" i="10"/>
  <c r="AT68" i="10"/>
  <c r="AS68" i="10"/>
  <c r="Y68" i="10"/>
  <c r="H68" i="10"/>
  <c r="BI67" i="10"/>
  <c r="BH67" i="10"/>
  <c r="BG67" i="10"/>
  <c r="BF67" i="10"/>
  <c r="BE67" i="10"/>
  <c r="BD67" i="10"/>
  <c r="BC67" i="10"/>
  <c r="AR67" i="10"/>
  <c r="AQ67" i="10"/>
  <c r="AP67" i="10"/>
  <c r="AO67" i="10"/>
  <c r="AN67" i="10"/>
  <c r="AM67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X67" i="10"/>
  <c r="W67" i="10"/>
  <c r="Y67" i="10" s="1"/>
  <c r="V67" i="10"/>
  <c r="U67" i="10"/>
  <c r="T67" i="10"/>
  <c r="S67" i="10"/>
  <c r="P67" i="10"/>
  <c r="O67" i="10"/>
  <c r="I67" i="10"/>
  <c r="G67" i="10"/>
  <c r="F67" i="10"/>
  <c r="J67" i="10" s="1"/>
  <c r="E67" i="10"/>
  <c r="D67" i="10"/>
  <c r="C67" i="10"/>
  <c r="BM66" i="10"/>
  <c r="AT66" i="10"/>
  <c r="AS66" i="10"/>
  <c r="Z66" i="10"/>
  <c r="Y66" i="10"/>
  <c r="J66" i="10"/>
  <c r="H66" i="10"/>
  <c r="BM65" i="10"/>
  <c r="AU65" i="10"/>
  <c r="M66" i="14" s="1"/>
  <c r="AT65" i="10"/>
  <c r="AS65" i="10"/>
  <c r="Z65" i="10"/>
  <c r="Y65" i="10"/>
  <c r="J65" i="10"/>
  <c r="H65" i="10"/>
  <c r="BJ64" i="10"/>
  <c r="AT64" i="10"/>
  <c r="AS64" i="10"/>
  <c r="Z64" i="10"/>
  <c r="Y64" i="10"/>
  <c r="J64" i="10"/>
  <c r="H64" i="10"/>
  <c r="BI63" i="10"/>
  <c r="BH63" i="10"/>
  <c r="BG63" i="10"/>
  <c r="BD63" i="10"/>
  <c r="BC63" i="10"/>
  <c r="AR63" i="10"/>
  <c r="AQ63" i="10"/>
  <c r="AP63" i="10"/>
  <c r="AO63" i="10"/>
  <c r="AN63" i="10"/>
  <c r="AM63" i="10"/>
  <c r="AL63" i="10"/>
  <c r="AK63" i="10"/>
  <c r="AJ63" i="10"/>
  <c r="AI63" i="10"/>
  <c r="AH63" i="10"/>
  <c r="AG63" i="10"/>
  <c r="AF63" i="10"/>
  <c r="AE63" i="10"/>
  <c r="AD63" i="10"/>
  <c r="AC63" i="10"/>
  <c r="AB63" i="10"/>
  <c r="AA63" i="10"/>
  <c r="X63" i="10"/>
  <c r="W63" i="10"/>
  <c r="Y63" i="10" s="1"/>
  <c r="V63" i="10"/>
  <c r="U63" i="10"/>
  <c r="T63" i="10"/>
  <c r="S63" i="10"/>
  <c r="P63" i="10"/>
  <c r="O63" i="10"/>
  <c r="I63" i="10"/>
  <c r="G63" i="10"/>
  <c r="F63" i="10"/>
  <c r="E63" i="10"/>
  <c r="D63" i="10"/>
  <c r="C63" i="10"/>
  <c r="AT62" i="10"/>
  <c r="AU62" i="10" s="1"/>
  <c r="M63" i="14" s="1"/>
  <c r="AS62" i="10"/>
  <c r="Z62" i="10"/>
  <c r="Y62" i="10"/>
  <c r="J62" i="10"/>
  <c r="H62" i="10"/>
  <c r="AT61" i="10"/>
  <c r="AS61" i="10"/>
  <c r="AU61" i="10" s="1"/>
  <c r="M62" i="14" s="1"/>
  <c r="Y61" i="10"/>
  <c r="H61" i="10"/>
  <c r="AT60" i="10"/>
  <c r="AS60" i="10"/>
  <c r="AU60" i="10" s="1"/>
  <c r="M61" i="14" s="1"/>
  <c r="Z60" i="10"/>
  <c r="Y60" i="10"/>
  <c r="J60" i="10"/>
  <c r="H60" i="10"/>
  <c r="AT59" i="10"/>
  <c r="AS59" i="10"/>
  <c r="Z59" i="10"/>
  <c r="Y59" i="10"/>
  <c r="J59" i="10"/>
  <c r="H59" i="10"/>
  <c r="BJ58" i="10"/>
  <c r="AT58" i="10"/>
  <c r="AS58" i="10"/>
  <c r="Z58" i="10"/>
  <c r="Y58" i="10"/>
  <c r="J58" i="10"/>
  <c r="H58" i="10"/>
  <c r="BM57" i="10"/>
  <c r="BL57" i="10"/>
  <c r="BK57" i="10"/>
  <c r="BJ57" i="10"/>
  <c r="BI57" i="10"/>
  <c r="BH57" i="10"/>
  <c r="BG57" i="10"/>
  <c r="BF57" i="10"/>
  <c r="BE57" i="10"/>
  <c r="BD57" i="10"/>
  <c r="BC57" i="10"/>
  <c r="AR57" i="10"/>
  <c r="AQ57" i="10"/>
  <c r="AP57" i="10"/>
  <c r="AO57" i="10"/>
  <c r="AN57" i="10"/>
  <c r="AM57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P57" i="10"/>
  <c r="O57" i="10"/>
  <c r="N57" i="10"/>
  <c r="J57" i="10"/>
  <c r="I57" i="10"/>
  <c r="H57" i="10"/>
  <c r="G57" i="10"/>
  <c r="F57" i="10"/>
  <c r="E57" i="10"/>
  <c r="D57" i="10"/>
  <c r="C57" i="10"/>
  <c r="AU56" i="10"/>
  <c r="M57" i="14" s="1"/>
  <c r="AT56" i="10"/>
  <c r="AS56" i="10"/>
  <c r="Y56" i="10"/>
  <c r="H56" i="10"/>
  <c r="AT55" i="10"/>
  <c r="AT57" i="10" s="1"/>
  <c r="AS55" i="10"/>
  <c r="AS57" i="10" s="1"/>
  <c r="Y55" i="10"/>
  <c r="H55" i="10"/>
  <c r="BI54" i="10"/>
  <c r="BH54" i="10"/>
  <c r="BG54" i="10"/>
  <c r="BF54" i="10"/>
  <c r="BE54" i="10"/>
  <c r="BD54" i="10"/>
  <c r="BC54" i="10"/>
  <c r="AR54" i="10"/>
  <c r="AQ54" i="10"/>
  <c r="AP54" i="10"/>
  <c r="AO54" i="10"/>
  <c r="AN54" i="10"/>
  <c r="AM54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X54" i="10"/>
  <c r="Z54" i="10" s="1"/>
  <c r="W54" i="10"/>
  <c r="V54" i="10"/>
  <c r="U54" i="10"/>
  <c r="T54" i="10"/>
  <c r="S54" i="10"/>
  <c r="P54" i="10"/>
  <c r="O54" i="10"/>
  <c r="J54" i="10"/>
  <c r="I54" i="10"/>
  <c r="G54" i="10"/>
  <c r="F54" i="10"/>
  <c r="E54" i="10"/>
  <c r="D54" i="10"/>
  <c r="C54" i="10"/>
  <c r="AT53" i="10"/>
  <c r="AS53" i="10"/>
  <c r="Z53" i="10"/>
  <c r="Y53" i="10"/>
  <c r="J53" i="10"/>
  <c r="H53" i="10"/>
  <c r="BJ52" i="10"/>
  <c r="AT52" i="10"/>
  <c r="AS52" i="10"/>
  <c r="Z52" i="10"/>
  <c r="Y52" i="10"/>
  <c r="J52" i="10"/>
  <c r="H52" i="10"/>
  <c r="BI51" i="10"/>
  <c r="BH51" i="10"/>
  <c r="BG51" i="10"/>
  <c r="BF51" i="10"/>
  <c r="BE51" i="10"/>
  <c r="BD51" i="10"/>
  <c r="BC51" i="10"/>
  <c r="AR51" i="10"/>
  <c r="AQ51" i="10"/>
  <c r="AP51" i="10"/>
  <c r="AO51" i="10"/>
  <c r="AN51" i="10"/>
  <c r="AM51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X51" i="10"/>
  <c r="Z51" i="10" s="1"/>
  <c r="W51" i="10"/>
  <c r="Y51" i="10" s="1"/>
  <c r="V51" i="10"/>
  <c r="U51" i="10"/>
  <c r="T51" i="10"/>
  <c r="S51" i="10"/>
  <c r="P51" i="10"/>
  <c r="O51" i="10"/>
  <c r="J51" i="10"/>
  <c r="I51" i="10"/>
  <c r="G51" i="10"/>
  <c r="H51" i="10" s="1"/>
  <c r="F51" i="10"/>
  <c r="E51" i="10"/>
  <c r="D51" i="10"/>
  <c r="C51" i="10"/>
  <c r="AT50" i="10"/>
  <c r="AS50" i="10"/>
  <c r="Z50" i="10"/>
  <c r="Y50" i="10"/>
  <c r="J50" i="10"/>
  <c r="H50" i="10"/>
  <c r="AT49" i="10"/>
  <c r="AS49" i="10"/>
  <c r="AU49" i="10" s="1"/>
  <c r="M50" i="14" s="1"/>
  <c r="Z49" i="10"/>
  <c r="Y49" i="10"/>
  <c r="J49" i="10"/>
  <c r="H49" i="10"/>
  <c r="AT48" i="10"/>
  <c r="AU48" i="10" s="1"/>
  <c r="AS48" i="10"/>
  <c r="Z48" i="10"/>
  <c r="Y48" i="10"/>
  <c r="J48" i="10"/>
  <c r="H48" i="10"/>
  <c r="BJ47" i="10"/>
  <c r="AT47" i="10"/>
  <c r="AS47" i="10"/>
  <c r="BJ46" i="10"/>
  <c r="AT46" i="10"/>
  <c r="AS46" i="10"/>
  <c r="Z46" i="10"/>
  <c r="Y46" i="10"/>
  <c r="J46" i="10"/>
  <c r="H46" i="10"/>
  <c r="BM45" i="10"/>
  <c r="BL45" i="10"/>
  <c r="BK45" i="10"/>
  <c r="BJ45" i="10"/>
  <c r="BI45" i="10"/>
  <c r="BH45" i="10"/>
  <c r="BG45" i="10"/>
  <c r="BD45" i="10"/>
  <c r="BC45" i="10"/>
  <c r="AT45" i="10"/>
  <c r="AR45" i="10"/>
  <c r="AQ45" i="10"/>
  <c r="AP45" i="10"/>
  <c r="AO45" i="10"/>
  <c r="AN45" i="10"/>
  <c r="AM45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P45" i="10"/>
  <c r="O45" i="10"/>
  <c r="N45" i="10"/>
  <c r="J45" i="10"/>
  <c r="I45" i="10"/>
  <c r="G45" i="10"/>
  <c r="H45" i="10" s="1"/>
  <c r="F45" i="10"/>
  <c r="E45" i="10"/>
  <c r="D45" i="10"/>
  <c r="C45" i="10"/>
  <c r="AT44" i="10"/>
  <c r="AS44" i="10"/>
  <c r="Y44" i="10"/>
  <c r="H44" i="10"/>
  <c r="AT43" i="10"/>
  <c r="AS43" i="10"/>
  <c r="Y43" i="10"/>
  <c r="H43" i="10"/>
  <c r="AT42" i="10"/>
  <c r="AS42" i="10"/>
  <c r="Y42" i="10"/>
  <c r="H42" i="10"/>
  <c r="AU41" i="10"/>
  <c r="M42" i="14" s="1"/>
  <c r="AT41" i="10"/>
  <c r="AS41" i="10"/>
  <c r="Y41" i="10"/>
  <c r="H41" i="10"/>
  <c r="AT40" i="10"/>
  <c r="AS40" i="10"/>
  <c r="Y40" i="10"/>
  <c r="H40" i="10"/>
  <c r="AT39" i="10"/>
  <c r="AS39" i="10"/>
  <c r="AU39" i="10" s="1"/>
  <c r="M40" i="14" s="1"/>
  <c r="Y39" i="10"/>
  <c r="H39" i="10"/>
  <c r="AT38" i="10"/>
  <c r="AS38" i="10"/>
  <c r="Y38" i="10"/>
  <c r="H38" i="10"/>
  <c r="BJ37" i="10"/>
  <c r="BI37" i="10"/>
  <c r="BH37" i="10"/>
  <c r="BG37" i="10"/>
  <c r="BF37" i="10"/>
  <c r="BE37" i="10"/>
  <c r="BD37" i="10"/>
  <c r="BC37" i="10"/>
  <c r="AR37" i="10"/>
  <c r="AQ37" i="10"/>
  <c r="AP37" i="10"/>
  <c r="AO37" i="10"/>
  <c r="AN37" i="10"/>
  <c r="AM37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X37" i="10"/>
  <c r="W37" i="10"/>
  <c r="Y37" i="10" s="1"/>
  <c r="V37" i="10"/>
  <c r="U37" i="10"/>
  <c r="T37" i="10"/>
  <c r="S37" i="10"/>
  <c r="P37" i="10"/>
  <c r="O37" i="10"/>
  <c r="I37" i="10"/>
  <c r="J37" i="10" s="1"/>
  <c r="H37" i="10"/>
  <c r="G37" i="10"/>
  <c r="F37" i="10"/>
  <c r="E37" i="10"/>
  <c r="D37" i="10"/>
  <c r="C37" i="10"/>
  <c r="AT36" i="10"/>
  <c r="AT37" i="10" s="1"/>
  <c r="AS36" i="10"/>
  <c r="Y36" i="10"/>
  <c r="H36" i="10"/>
  <c r="AT35" i="10"/>
  <c r="AS35" i="10"/>
  <c r="Y35" i="10"/>
  <c r="H35" i="10"/>
  <c r="AT34" i="10"/>
  <c r="AS34" i="10"/>
  <c r="Y34" i="10"/>
  <c r="H34" i="10"/>
  <c r="BI33" i="10"/>
  <c r="BH33" i="10"/>
  <c r="BG33" i="10"/>
  <c r="BD33" i="10"/>
  <c r="BC33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P33" i="10"/>
  <c r="O33" i="10"/>
  <c r="I33" i="10"/>
  <c r="G33" i="10"/>
  <c r="F33" i="10"/>
  <c r="E33" i="10"/>
  <c r="D33" i="10"/>
  <c r="C33" i="10"/>
  <c r="AT32" i="10"/>
  <c r="AS32" i="10"/>
  <c r="AU32" i="10" s="1"/>
  <c r="M33" i="14" s="1"/>
  <c r="Y32" i="10"/>
  <c r="H32" i="10"/>
  <c r="AT31" i="10"/>
  <c r="AS31" i="10"/>
  <c r="Y31" i="10"/>
  <c r="H31" i="10"/>
  <c r="BJ30" i="10"/>
  <c r="T31" i="14" s="1"/>
  <c r="T34" i="14" s="1"/>
  <c r="AT30" i="10"/>
  <c r="AS30" i="10"/>
  <c r="Z30" i="10"/>
  <c r="Y30" i="10"/>
  <c r="J30" i="10"/>
  <c r="H30" i="10"/>
  <c r="BM29" i="10"/>
  <c r="BL29" i="10"/>
  <c r="BK29" i="10"/>
  <c r="BJ29" i="10"/>
  <c r="BI29" i="10"/>
  <c r="BH29" i="10"/>
  <c r="BG29" i="10"/>
  <c r="BF29" i="10"/>
  <c r="BE29" i="10"/>
  <c r="BD29" i="10"/>
  <c r="BC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X29" i="10"/>
  <c r="W29" i="10"/>
  <c r="Y29" i="10" s="1"/>
  <c r="V29" i="10"/>
  <c r="U29" i="10"/>
  <c r="T29" i="10"/>
  <c r="S29" i="10"/>
  <c r="P29" i="10"/>
  <c r="O29" i="10"/>
  <c r="N29" i="10"/>
  <c r="G29" i="10"/>
  <c r="F29" i="10"/>
  <c r="E29" i="10"/>
  <c r="D29" i="10"/>
  <c r="C29" i="10"/>
  <c r="AT28" i="10"/>
  <c r="AS28" i="10"/>
  <c r="Y28" i="10"/>
  <c r="H28" i="10"/>
  <c r="AT27" i="10"/>
  <c r="AS27" i="10"/>
  <c r="Y27" i="10"/>
  <c r="H27" i="10"/>
  <c r="BM26" i="10"/>
  <c r="BL26" i="10"/>
  <c r="BK26" i="10"/>
  <c r="BJ26" i="10"/>
  <c r="BI26" i="10"/>
  <c r="BH26" i="10"/>
  <c r="BG26" i="10"/>
  <c r="BF26" i="10"/>
  <c r="BE26" i="10"/>
  <c r="BD26" i="10"/>
  <c r="BC26" i="10"/>
  <c r="AR26" i="10"/>
  <c r="AQ26" i="10"/>
  <c r="AP26" i="10"/>
  <c r="AO26" i="10"/>
  <c r="AN26" i="10"/>
  <c r="AN89" i="10" s="1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X26" i="10"/>
  <c r="W26" i="10"/>
  <c r="Y26" i="10" s="1"/>
  <c r="V26" i="10"/>
  <c r="U26" i="10"/>
  <c r="T26" i="10"/>
  <c r="S26" i="10"/>
  <c r="P26" i="10"/>
  <c r="O26" i="10"/>
  <c r="N26" i="10"/>
  <c r="J26" i="10"/>
  <c r="I26" i="10"/>
  <c r="G26" i="10"/>
  <c r="H26" i="10" s="1"/>
  <c r="F26" i="10"/>
  <c r="E26" i="10"/>
  <c r="D26" i="10"/>
  <c r="C26" i="10"/>
  <c r="AT25" i="10"/>
  <c r="AS25" i="10"/>
  <c r="Y25" i="10"/>
  <c r="H25" i="10"/>
  <c r="AT24" i="10"/>
  <c r="AT26" i="10" s="1"/>
  <c r="AS24" i="10"/>
  <c r="Y24" i="10"/>
  <c r="H24" i="10"/>
  <c r="BM23" i="10"/>
  <c r="BL23" i="10"/>
  <c r="BK23" i="10"/>
  <c r="BJ23" i="10"/>
  <c r="BI23" i="10"/>
  <c r="BH23" i="10"/>
  <c r="BG23" i="10"/>
  <c r="BF23" i="10"/>
  <c r="BE23" i="10"/>
  <c r="BD23" i="10"/>
  <c r="BC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X23" i="10"/>
  <c r="W23" i="10"/>
  <c r="Y23" i="10" s="1"/>
  <c r="V23" i="10"/>
  <c r="U23" i="10"/>
  <c r="T23" i="10"/>
  <c r="S23" i="10"/>
  <c r="P23" i="10"/>
  <c r="O23" i="10"/>
  <c r="N23" i="10"/>
  <c r="J23" i="10"/>
  <c r="I23" i="10"/>
  <c r="G23" i="10"/>
  <c r="F23" i="10"/>
  <c r="E23" i="10"/>
  <c r="D23" i="10"/>
  <c r="C23" i="10"/>
  <c r="AU22" i="10"/>
  <c r="M23" i="14" s="1"/>
  <c r="AT22" i="10"/>
  <c r="AS22" i="10"/>
  <c r="Y22" i="10"/>
  <c r="H22" i="10"/>
  <c r="AT21" i="10"/>
  <c r="AS21" i="10"/>
  <c r="Y21" i="10"/>
  <c r="H21" i="10"/>
  <c r="AT20" i="10"/>
  <c r="AS20" i="10"/>
  <c r="Y20" i="10"/>
  <c r="H20" i="10"/>
  <c r="BM19" i="10"/>
  <c r="BL19" i="10"/>
  <c r="BK19" i="10"/>
  <c r="BJ19" i="10"/>
  <c r="BI19" i="10"/>
  <c r="BH19" i="10"/>
  <c r="BG19" i="10"/>
  <c r="BD19" i="10"/>
  <c r="BC19" i="10"/>
  <c r="AR19" i="10"/>
  <c r="AQ19" i="10"/>
  <c r="AP19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X19" i="10"/>
  <c r="W19" i="10"/>
  <c r="V19" i="10"/>
  <c r="U19" i="10"/>
  <c r="T19" i="10"/>
  <c r="S19" i="10"/>
  <c r="P19" i="10"/>
  <c r="O19" i="10"/>
  <c r="N19" i="10"/>
  <c r="J19" i="10"/>
  <c r="I19" i="10"/>
  <c r="G19" i="10"/>
  <c r="F19" i="10"/>
  <c r="E19" i="10"/>
  <c r="D19" i="10"/>
  <c r="C19" i="10"/>
  <c r="AT18" i="10"/>
  <c r="AS18" i="10"/>
  <c r="Y18" i="10"/>
  <c r="H18" i="10"/>
  <c r="AT17" i="10"/>
  <c r="AS17" i="10"/>
  <c r="Y17" i="10"/>
  <c r="H17" i="10"/>
  <c r="AT16" i="10"/>
  <c r="AS16" i="10"/>
  <c r="Y16" i="10"/>
  <c r="H16" i="10"/>
  <c r="AT15" i="10"/>
  <c r="AS15" i="10"/>
  <c r="Y15" i="10"/>
  <c r="H15" i="10"/>
  <c r="AT14" i="10"/>
  <c r="AS14" i="10"/>
  <c r="Y14" i="10"/>
  <c r="H14" i="10"/>
  <c r="AT13" i="10"/>
  <c r="AS13" i="10"/>
  <c r="Y13" i="10"/>
  <c r="H13" i="10"/>
  <c r="BI12" i="10"/>
  <c r="BH12" i="10"/>
  <c r="BG12" i="10"/>
  <c r="BF12" i="10"/>
  <c r="BE12" i="10"/>
  <c r="BD12" i="10"/>
  <c r="BC12" i="10"/>
  <c r="AT12" i="10"/>
  <c r="AR12" i="10"/>
  <c r="AQ12" i="10"/>
  <c r="AP12" i="10"/>
  <c r="AO12" i="10"/>
  <c r="AN12" i="10"/>
  <c r="AM12" i="10"/>
  <c r="AL12" i="10"/>
  <c r="AK12" i="10"/>
  <c r="AK89" i="10" s="1"/>
  <c r="AJ12" i="10"/>
  <c r="AI12" i="10"/>
  <c r="AH12" i="10"/>
  <c r="AG12" i="10"/>
  <c r="AF12" i="10"/>
  <c r="AE12" i="10"/>
  <c r="AD12" i="10"/>
  <c r="AC12" i="10"/>
  <c r="AB12" i="10"/>
  <c r="AA12" i="10"/>
  <c r="X12" i="10"/>
  <c r="Z12" i="10" s="1"/>
  <c r="W12" i="10"/>
  <c r="V12" i="10"/>
  <c r="U12" i="10"/>
  <c r="T12" i="10"/>
  <c r="S12" i="10"/>
  <c r="P12" i="10"/>
  <c r="O12" i="10"/>
  <c r="I12" i="10"/>
  <c r="J12" i="10" s="1"/>
  <c r="G12" i="10"/>
  <c r="F12" i="10"/>
  <c r="E12" i="10"/>
  <c r="D12" i="10"/>
  <c r="C12" i="10"/>
  <c r="AT11" i="10"/>
  <c r="AS11" i="10"/>
  <c r="AU11" i="10" s="1"/>
  <c r="M12" i="14" s="1"/>
  <c r="Z11" i="10"/>
  <c r="Y11" i="10"/>
  <c r="J11" i="10"/>
  <c r="H11" i="10"/>
  <c r="BJ10" i="10"/>
  <c r="BJ12" i="10" s="1"/>
  <c r="AT10" i="10"/>
  <c r="AS10" i="10"/>
  <c r="Z10" i="10"/>
  <c r="Y10" i="10"/>
  <c r="J10" i="10"/>
  <c r="H10" i="10"/>
  <c r="BM9" i="10"/>
  <c r="BL9" i="10"/>
  <c r="BK9" i="10"/>
  <c r="BJ9" i="10"/>
  <c r="BI9" i="10"/>
  <c r="BH9" i="10"/>
  <c r="BG9" i="10"/>
  <c r="BF9" i="10"/>
  <c r="BE9" i="10"/>
  <c r="BD9" i="10"/>
  <c r="BC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X9" i="10"/>
  <c r="W9" i="10"/>
  <c r="Y9" i="10" s="1"/>
  <c r="V9" i="10"/>
  <c r="U9" i="10"/>
  <c r="T9" i="10"/>
  <c r="S9" i="10"/>
  <c r="P9" i="10"/>
  <c r="O9" i="10"/>
  <c r="N9" i="10"/>
  <c r="M9" i="10"/>
  <c r="J9" i="10"/>
  <c r="I9" i="10"/>
  <c r="G9" i="10"/>
  <c r="F9" i="10"/>
  <c r="E9" i="10"/>
  <c r="D9" i="10"/>
  <c r="C9" i="10"/>
  <c r="AT8" i="10"/>
  <c r="AS8" i="10"/>
  <c r="Y8" i="10"/>
  <c r="H8" i="10"/>
  <c r="AT7" i="10"/>
  <c r="AS7" i="10"/>
  <c r="AU7" i="10" s="1"/>
  <c r="M8" i="14" s="1"/>
  <c r="Y7" i="10"/>
  <c r="H7" i="10"/>
  <c r="AT6" i="10"/>
  <c r="AS6" i="10"/>
  <c r="AU6" i="10" s="1"/>
  <c r="M7" i="14" s="1"/>
  <c r="Y6" i="10"/>
  <c r="H6" i="10"/>
  <c r="AT5" i="10"/>
  <c r="AS5" i="10"/>
  <c r="Y5" i="10"/>
  <c r="H5" i="10"/>
  <c r="AT4" i="10"/>
  <c r="AS4" i="10"/>
  <c r="Y4" i="10"/>
  <c r="H4" i="10"/>
  <c r="H23" i="9"/>
  <c r="G23" i="9"/>
  <c r="H19" i="9"/>
  <c r="G19" i="9"/>
  <c r="BM88" i="8"/>
  <c r="BL88" i="8"/>
  <c r="BK88" i="8"/>
  <c r="BJ88" i="8"/>
  <c r="BI88" i="8"/>
  <c r="BH88" i="8"/>
  <c r="BG88" i="8"/>
  <c r="BF88" i="8"/>
  <c r="BE88" i="8"/>
  <c r="BD88" i="8"/>
  <c r="BC88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X88" i="8"/>
  <c r="W88" i="8"/>
  <c r="V88" i="8"/>
  <c r="U88" i="8"/>
  <c r="Y88" i="8" s="1"/>
  <c r="T88" i="8"/>
  <c r="S88" i="8"/>
  <c r="P88" i="8"/>
  <c r="O88" i="8"/>
  <c r="N88" i="8"/>
  <c r="J88" i="8"/>
  <c r="I88" i="8"/>
  <c r="G88" i="8"/>
  <c r="F88" i="8"/>
  <c r="E88" i="8"/>
  <c r="D88" i="8"/>
  <c r="C88" i="8"/>
  <c r="BM87" i="8"/>
  <c r="AT87" i="8"/>
  <c r="AS87" i="8"/>
  <c r="AU87" i="8" s="1"/>
  <c r="L88" i="14" s="1"/>
  <c r="Y87" i="8"/>
  <c r="H87" i="8"/>
  <c r="BM86" i="8"/>
  <c r="AT86" i="8"/>
  <c r="AT88" i="8" s="1"/>
  <c r="AS86" i="8"/>
  <c r="Y86" i="8"/>
  <c r="H86" i="8"/>
  <c r="BL85" i="8"/>
  <c r="BK85" i="8"/>
  <c r="BJ85" i="8"/>
  <c r="BI85" i="8"/>
  <c r="BH85" i="8"/>
  <c r="BG85" i="8"/>
  <c r="BD85" i="8"/>
  <c r="BC85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X85" i="8"/>
  <c r="W85" i="8"/>
  <c r="Y85" i="8" s="1"/>
  <c r="V85" i="8"/>
  <c r="U85" i="8"/>
  <c r="T85" i="8"/>
  <c r="S85" i="8"/>
  <c r="P85" i="8"/>
  <c r="O85" i="8"/>
  <c r="N85" i="8"/>
  <c r="J85" i="8"/>
  <c r="I85" i="8"/>
  <c r="G85" i="8"/>
  <c r="H85" i="8" s="1"/>
  <c r="F85" i="8"/>
  <c r="E85" i="8"/>
  <c r="D85" i="8"/>
  <c r="C85" i="8"/>
  <c r="BM84" i="8"/>
  <c r="AT84" i="8"/>
  <c r="AS84" i="8"/>
  <c r="Y84" i="8"/>
  <c r="H84" i="8"/>
  <c r="BM83" i="8"/>
  <c r="AT83" i="8"/>
  <c r="AU83" i="8" s="1"/>
  <c r="L84" i="14" s="1"/>
  <c r="AS83" i="8"/>
  <c r="Y83" i="8"/>
  <c r="H83" i="8"/>
  <c r="BM82" i="8"/>
  <c r="AT82" i="8"/>
  <c r="AU82" i="8" s="1"/>
  <c r="L83" i="14" s="1"/>
  <c r="AS82" i="8"/>
  <c r="Y82" i="8"/>
  <c r="H82" i="8"/>
  <c r="BM81" i="8"/>
  <c r="AT81" i="8"/>
  <c r="AS81" i="8"/>
  <c r="Y81" i="8"/>
  <c r="H81" i="8"/>
  <c r="BL80" i="8"/>
  <c r="BK80" i="8"/>
  <c r="BJ80" i="8"/>
  <c r="BI80" i="8"/>
  <c r="BH80" i="8"/>
  <c r="BG80" i="8"/>
  <c r="BF80" i="8"/>
  <c r="BE80" i="8"/>
  <c r="BD80" i="8"/>
  <c r="BC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X80" i="8"/>
  <c r="W80" i="8"/>
  <c r="V80" i="8"/>
  <c r="U80" i="8"/>
  <c r="T80" i="8"/>
  <c r="S80" i="8"/>
  <c r="P80" i="8"/>
  <c r="O80" i="8"/>
  <c r="N80" i="8"/>
  <c r="J80" i="8"/>
  <c r="I80" i="8"/>
  <c r="G80" i="8"/>
  <c r="F80" i="8"/>
  <c r="E80" i="8"/>
  <c r="D80" i="8"/>
  <c r="C80" i="8"/>
  <c r="BM79" i="8"/>
  <c r="AT79" i="8"/>
  <c r="AS79" i="8"/>
  <c r="Y79" i="8"/>
  <c r="H79" i="8"/>
  <c r="BM78" i="8"/>
  <c r="AT78" i="8"/>
  <c r="AS78" i="8"/>
  <c r="Y78" i="8"/>
  <c r="H78" i="8"/>
  <c r="BM77" i="8"/>
  <c r="BM80" i="8" s="1"/>
  <c r="AT77" i="8"/>
  <c r="AS77" i="8"/>
  <c r="Y77" i="8"/>
  <c r="H77" i="8"/>
  <c r="BI76" i="8"/>
  <c r="BH76" i="8"/>
  <c r="BG76" i="8"/>
  <c r="BF76" i="8"/>
  <c r="BE76" i="8"/>
  <c r="BD76" i="8"/>
  <c r="BC76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X76" i="8"/>
  <c r="Z76" i="8" s="1"/>
  <c r="W76" i="8"/>
  <c r="V76" i="8"/>
  <c r="U76" i="8"/>
  <c r="Y76" i="8" s="1"/>
  <c r="T76" i="8"/>
  <c r="S76" i="8"/>
  <c r="P76" i="8"/>
  <c r="O76" i="8"/>
  <c r="I76" i="8"/>
  <c r="J76" i="8" s="1"/>
  <c r="G76" i="8"/>
  <c r="H76" i="8" s="1"/>
  <c r="F76" i="8"/>
  <c r="E76" i="8"/>
  <c r="D76" i="8"/>
  <c r="C76" i="8"/>
  <c r="BM75" i="8"/>
  <c r="AT75" i="8"/>
  <c r="AS75" i="8"/>
  <c r="AU75" i="8" s="1"/>
  <c r="L76" i="14" s="1"/>
  <c r="Y75" i="8"/>
  <c r="H75" i="8"/>
  <c r="BM74" i="8"/>
  <c r="AT74" i="8"/>
  <c r="AS74" i="8"/>
  <c r="AU74" i="8" s="1"/>
  <c r="L75" i="14" s="1"/>
  <c r="Z74" i="8"/>
  <c r="Y74" i="8"/>
  <c r="J74" i="8"/>
  <c r="H74" i="8"/>
  <c r="BM73" i="8"/>
  <c r="AT73" i="8"/>
  <c r="AS73" i="8"/>
  <c r="Z73" i="8"/>
  <c r="Y73" i="8"/>
  <c r="J73" i="8"/>
  <c r="H73" i="8"/>
  <c r="BJ72" i="8"/>
  <c r="S73" i="14" s="1"/>
  <c r="S77" i="14" s="1"/>
  <c r="AU72" i="8"/>
  <c r="AT72" i="8"/>
  <c r="AS72" i="8"/>
  <c r="Z72" i="8"/>
  <c r="Y72" i="8"/>
  <c r="J72" i="8"/>
  <c r="H72" i="8"/>
  <c r="BL71" i="8"/>
  <c r="BK71" i="8"/>
  <c r="BJ71" i="8"/>
  <c r="BI71" i="8"/>
  <c r="BH71" i="8"/>
  <c r="BG71" i="8"/>
  <c r="BD71" i="8"/>
  <c r="BC71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X71" i="8"/>
  <c r="W71" i="8"/>
  <c r="Y71" i="8" s="1"/>
  <c r="V71" i="8"/>
  <c r="U71" i="8"/>
  <c r="T71" i="8"/>
  <c r="S71" i="8"/>
  <c r="P71" i="8"/>
  <c r="O71" i="8"/>
  <c r="N71" i="8"/>
  <c r="J71" i="8"/>
  <c r="I71" i="8"/>
  <c r="G71" i="8"/>
  <c r="F71" i="8"/>
  <c r="E71" i="8"/>
  <c r="D71" i="8"/>
  <c r="C71" i="8"/>
  <c r="BM70" i="8"/>
  <c r="AT70" i="8"/>
  <c r="AS70" i="8"/>
  <c r="AU70" i="8" s="1"/>
  <c r="L71" i="14" s="1"/>
  <c r="Y70" i="8"/>
  <c r="H70" i="8"/>
  <c r="BM69" i="8"/>
  <c r="AT69" i="8"/>
  <c r="AS69" i="8"/>
  <c r="AU69" i="8" s="1"/>
  <c r="L70" i="14" s="1"/>
  <c r="Y69" i="8"/>
  <c r="H69" i="8"/>
  <c r="BM68" i="8"/>
  <c r="AT68" i="8"/>
  <c r="AT71" i="8" s="1"/>
  <c r="AS68" i="8"/>
  <c r="Y68" i="8"/>
  <c r="H68" i="8"/>
  <c r="BJ67" i="8"/>
  <c r="BI67" i="8"/>
  <c r="BH67" i="8"/>
  <c r="BG67" i="8"/>
  <c r="BF67" i="8"/>
  <c r="BE67" i="8"/>
  <c r="BD67" i="8"/>
  <c r="BC67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X67" i="8"/>
  <c r="Z67" i="8" s="1"/>
  <c r="W67" i="8"/>
  <c r="Y67" i="8" s="1"/>
  <c r="V67" i="8"/>
  <c r="U67" i="8"/>
  <c r="T67" i="8"/>
  <c r="S67" i="8"/>
  <c r="P67" i="8"/>
  <c r="O67" i="8"/>
  <c r="I67" i="8"/>
  <c r="J67" i="8" s="1"/>
  <c r="G67" i="8"/>
  <c r="H67" i="8" s="1"/>
  <c r="F67" i="8"/>
  <c r="E67" i="8"/>
  <c r="D67" i="8"/>
  <c r="C67" i="8"/>
  <c r="BM66" i="8"/>
  <c r="AT66" i="8"/>
  <c r="AS66" i="8"/>
  <c r="AU66" i="8" s="1"/>
  <c r="L67" i="14" s="1"/>
  <c r="Z66" i="8"/>
  <c r="Y66" i="8"/>
  <c r="J66" i="8"/>
  <c r="H66" i="8"/>
  <c r="BM65" i="8"/>
  <c r="AT65" i="8"/>
  <c r="AT67" i="8" s="1"/>
  <c r="AS65" i="8"/>
  <c r="Z65" i="8"/>
  <c r="Y65" i="8"/>
  <c r="J65" i="8"/>
  <c r="H65" i="8"/>
  <c r="BJ64" i="8"/>
  <c r="S65" i="14" s="1"/>
  <c r="AT64" i="8"/>
  <c r="AS64" i="8"/>
  <c r="Z64" i="8"/>
  <c r="Y64" i="8"/>
  <c r="J64" i="8"/>
  <c r="H64" i="8"/>
  <c r="BI63" i="8"/>
  <c r="BH63" i="8"/>
  <c r="BG63" i="8"/>
  <c r="BD63" i="8"/>
  <c r="BC63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X63" i="8"/>
  <c r="W63" i="8"/>
  <c r="V63" i="8"/>
  <c r="U63" i="8"/>
  <c r="T63" i="8"/>
  <c r="S63" i="8"/>
  <c r="P63" i="8"/>
  <c r="O63" i="8"/>
  <c r="I63" i="8"/>
  <c r="G63" i="8"/>
  <c r="H63" i="8" s="1"/>
  <c r="F63" i="8"/>
  <c r="J63" i="8" s="1"/>
  <c r="E63" i="8"/>
  <c r="D63" i="8"/>
  <c r="C63" i="8"/>
  <c r="AT62" i="8"/>
  <c r="AT63" i="8" s="1"/>
  <c r="AS62" i="8"/>
  <c r="Z62" i="8"/>
  <c r="Y62" i="8"/>
  <c r="J62" i="8"/>
  <c r="H62" i="8"/>
  <c r="AT61" i="8"/>
  <c r="AU61" i="8" s="1"/>
  <c r="L62" i="14" s="1"/>
  <c r="AS61" i="8"/>
  <c r="Y61" i="8"/>
  <c r="H61" i="8"/>
  <c r="AT60" i="8"/>
  <c r="AU60" i="8" s="1"/>
  <c r="L61" i="14" s="1"/>
  <c r="AS60" i="8"/>
  <c r="Z60" i="8"/>
  <c r="Y60" i="8"/>
  <c r="J60" i="8"/>
  <c r="H60" i="8"/>
  <c r="AT59" i="8"/>
  <c r="AS59" i="8"/>
  <c r="AU59" i="8" s="1"/>
  <c r="L60" i="14" s="1"/>
  <c r="Z59" i="8"/>
  <c r="Y59" i="8"/>
  <c r="J59" i="8"/>
  <c r="H59" i="8"/>
  <c r="BJ58" i="8"/>
  <c r="AT58" i="8"/>
  <c r="AU58" i="8" s="1"/>
  <c r="AS58" i="8"/>
  <c r="Z58" i="8"/>
  <c r="Y58" i="8"/>
  <c r="J58" i="8"/>
  <c r="H58" i="8"/>
  <c r="BM57" i="8"/>
  <c r="BL57" i="8"/>
  <c r="BK57" i="8"/>
  <c r="BJ57" i="8"/>
  <c r="BI57" i="8"/>
  <c r="BH57" i="8"/>
  <c r="BG57" i="8"/>
  <c r="BF57" i="8"/>
  <c r="BE57" i="8"/>
  <c r="BD57" i="8"/>
  <c r="BC57" i="8"/>
  <c r="AT57" i="8"/>
  <c r="AS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X57" i="8"/>
  <c r="W57" i="8"/>
  <c r="V57" i="8"/>
  <c r="U57" i="8"/>
  <c r="T57" i="8"/>
  <c r="S57" i="8"/>
  <c r="P57" i="8"/>
  <c r="O57" i="8"/>
  <c r="N57" i="8"/>
  <c r="J57" i="8"/>
  <c r="I57" i="8"/>
  <c r="G57" i="8"/>
  <c r="F57" i="8"/>
  <c r="E57" i="8"/>
  <c r="D57" i="8"/>
  <c r="C57" i="8"/>
  <c r="AT56" i="8"/>
  <c r="AS56" i="8"/>
  <c r="Y56" i="8"/>
  <c r="H56" i="8"/>
  <c r="AU55" i="8"/>
  <c r="AT55" i="8"/>
  <c r="AS55" i="8"/>
  <c r="Y55" i="8"/>
  <c r="H55" i="8"/>
  <c r="BI54" i="8"/>
  <c r="BH54" i="8"/>
  <c r="BG54" i="8"/>
  <c r="BF54" i="8"/>
  <c r="BE54" i="8"/>
  <c r="BD54" i="8"/>
  <c r="BC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X54" i="8"/>
  <c r="W54" i="8"/>
  <c r="Y54" i="8" s="1"/>
  <c r="V54" i="8"/>
  <c r="U54" i="8"/>
  <c r="T54" i="8"/>
  <c r="S54" i="8"/>
  <c r="P54" i="8"/>
  <c r="O54" i="8"/>
  <c r="I54" i="8"/>
  <c r="H54" i="8"/>
  <c r="G54" i="8"/>
  <c r="F54" i="8"/>
  <c r="E54" i="8"/>
  <c r="D54" i="8"/>
  <c r="C54" i="8"/>
  <c r="AU53" i="8"/>
  <c r="AT53" i="8"/>
  <c r="AT54" i="8" s="1"/>
  <c r="AS53" i="8"/>
  <c r="AS54" i="8" s="1"/>
  <c r="Z53" i="8"/>
  <c r="Y53" i="8"/>
  <c r="J53" i="8"/>
  <c r="H53" i="8"/>
  <c r="BJ52" i="8"/>
  <c r="AT52" i="8"/>
  <c r="AS52" i="8"/>
  <c r="AU52" i="8" s="1"/>
  <c r="L53" i="14" s="1"/>
  <c r="Z52" i="8"/>
  <c r="Y52" i="8"/>
  <c r="J52" i="8"/>
  <c r="H52" i="8"/>
  <c r="BI51" i="8"/>
  <c r="BH51" i="8"/>
  <c r="BG51" i="8"/>
  <c r="BF51" i="8"/>
  <c r="BE51" i="8"/>
  <c r="BD51" i="8"/>
  <c r="BC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X51" i="8"/>
  <c r="Z51" i="8" s="1"/>
  <c r="W51" i="8"/>
  <c r="V51" i="8"/>
  <c r="U51" i="8"/>
  <c r="T51" i="8"/>
  <c r="S51" i="8"/>
  <c r="P51" i="8"/>
  <c r="O51" i="8"/>
  <c r="I51" i="8"/>
  <c r="J51" i="8" s="1"/>
  <c r="G51" i="8"/>
  <c r="H51" i="8" s="1"/>
  <c r="F51" i="8"/>
  <c r="E51" i="8"/>
  <c r="D51" i="8"/>
  <c r="C51" i="8"/>
  <c r="AT50" i="8"/>
  <c r="AS50" i="8"/>
  <c r="Z50" i="8"/>
  <c r="Y50" i="8"/>
  <c r="J50" i="8"/>
  <c r="H50" i="8"/>
  <c r="AT49" i="8"/>
  <c r="AS49" i="8"/>
  <c r="AU49" i="8" s="1"/>
  <c r="L50" i="14" s="1"/>
  <c r="Z49" i="8"/>
  <c r="Y49" i="8"/>
  <c r="J49" i="8"/>
  <c r="H49" i="8"/>
  <c r="AT48" i="8"/>
  <c r="AT51" i="8" s="1"/>
  <c r="AS48" i="8"/>
  <c r="Z48" i="8"/>
  <c r="Y48" i="8"/>
  <c r="J48" i="8"/>
  <c r="H48" i="8"/>
  <c r="BJ47" i="8"/>
  <c r="S48" i="14" s="1"/>
  <c r="AT47" i="8"/>
  <c r="AS47" i="8"/>
  <c r="BJ46" i="8"/>
  <c r="AT46" i="8"/>
  <c r="AS46" i="8"/>
  <c r="AU46" i="8" s="1"/>
  <c r="L47" i="14" s="1"/>
  <c r="Z46" i="8"/>
  <c r="Y46" i="8"/>
  <c r="J46" i="8"/>
  <c r="H46" i="8"/>
  <c r="BM45" i="8"/>
  <c r="BL45" i="8"/>
  <c r="BK45" i="8"/>
  <c r="BJ45" i="8"/>
  <c r="BI45" i="8"/>
  <c r="BH45" i="8"/>
  <c r="BG45" i="8"/>
  <c r="BD45" i="8"/>
  <c r="BC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X45" i="8"/>
  <c r="W45" i="8"/>
  <c r="V45" i="8"/>
  <c r="U45" i="8"/>
  <c r="T45" i="8"/>
  <c r="S45" i="8"/>
  <c r="P45" i="8"/>
  <c r="O45" i="8"/>
  <c r="N45" i="8"/>
  <c r="J45" i="8"/>
  <c r="I45" i="8"/>
  <c r="G45" i="8"/>
  <c r="F45" i="8"/>
  <c r="E45" i="8"/>
  <c r="D45" i="8"/>
  <c r="C45" i="8"/>
  <c r="AT44" i="8"/>
  <c r="AS44" i="8"/>
  <c r="Y44" i="8"/>
  <c r="H44" i="8"/>
  <c r="AT43" i="8"/>
  <c r="AS43" i="8"/>
  <c r="AU43" i="8" s="1"/>
  <c r="L44" i="14" s="1"/>
  <c r="Y43" i="8"/>
  <c r="H43" i="8"/>
  <c r="AT42" i="8"/>
  <c r="AS42" i="8"/>
  <c r="AU42" i="8" s="1"/>
  <c r="L43" i="14" s="1"/>
  <c r="Y42" i="8"/>
  <c r="H42" i="8"/>
  <c r="AT41" i="8"/>
  <c r="AS41" i="8"/>
  <c r="Y41" i="8"/>
  <c r="H41" i="8"/>
  <c r="AT40" i="8"/>
  <c r="AS40" i="8"/>
  <c r="Y40" i="8"/>
  <c r="H40" i="8"/>
  <c r="AT39" i="8"/>
  <c r="AS39" i="8"/>
  <c r="Y39" i="8"/>
  <c r="H39" i="8"/>
  <c r="AT38" i="8"/>
  <c r="AS38" i="8"/>
  <c r="AU38" i="8" s="1"/>
  <c r="L39" i="14" s="1"/>
  <c r="Y38" i="8"/>
  <c r="H38" i="8"/>
  <c r="BJ37" i="8"/>
  <c r="BI37" i="8"/>
  <c r="BH37" i="8"/>
  <c r="BG37" i="8"/>
  <c r="BF37" i="8"/>
  <c r="BE37" i="8"/>
  <c r="BD37" i="8"/>
  <c r="BC37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X37" i="8"/>
  <c r="Z37" i="8" s="1"/>
  <c r="W37" i="8"/>
  <c r="Y37" i="8" s="1"/>
  <c r="V37" i="8"/>
  <c r="U37" i="8"/>
  <c r="T37" i="8"/>
  <c r="S37" i="8"/>
  <c r="P37" i="8"/>
  <c r="O37" i="8"/>
  <c r="I37" i="8"/>
  <c r="G37" i="8"/>
  <c r="F37" i="8"/>
  <c r="E37" i="8"/>
  <c r="D37" i="8"/>
  <c r="C37" i="8"/>
  <c r="AT36" i="8"/>
  <c r="AS36" i="8"/>
  <c r="Y36" i="8"/>
  <c r="H36" i="8"/>
  <c r="AU35" i="8"/>
  <c r="AT35" i="8"/>
  <c r="AS35" i="8"/>
  <c r="Z35" i="8"/>
  <c r="Y35" i="8"/>
  <c r="J35" i="8"/>
  <c r="H35" i="8"/>
  <c r="AT34" i="8"/>
  <c r="AU34" i="8" s="1"/>
  <c r="L35" i="14" s="1"/>
  <c r="AS34" i="8"/>
  <c r="AS37" i="8" s="1"/>
  <c r="Z34" i="8"/>
  <c r="Y34" i="8"/>
  <c r="J34" i="8"/>
  <c r="H34" i="8"/>
  <c r="BI33" i="8"/>
  <c r="BH33" i="8"/>
  <c r="BG33" i="8"/>
  <c r="BD33" i="8"/>
  <c r="BC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X33" i="8"/>
  <c r="W33" i="8"/>
  <c r="Y33" i="8" s="1"/>
  <c r="V33" i="8"/>
  <c r="U33" i="8"/>
  <c r="T33" i="8"/>
  <c r="S33" i="8"/>
  <c r="P33" i="8"/>
  <c r="O33" i="8"/>
  <c r="I33" i="8"/>
  <c r="J33" i="8" s="1"/>
  <c r="G33" i="8"/>
  <c r="H33" i="8" s="1"/>
  <c r="F33" i="8"/>
  <c r="E33" i="8"/>
  <c r="D33" i="8"/>
  <c r="C33" i="8"/>
  <c r="AT32" i="8"/>
  <c r="AS32" i="8"/>
  <c r="AU32" i="8" s="1"/>
  <c r="L33" i="14" s="1"/>
  <c r="Y32" i="8"/>
  <c r="H32" i="8"/>
  <c r="AT31" i="8"/>
  <c r="AS31" i="8"/>
  <c r="Y31" i="8"/>
  <c r="H31" i="8"/>
  <c r="BJ30" i="8"/>
  <c r="S31" i="14" s="1"/>
  <c r="AT30" i="8"/>
  <c r="AT33" i="8" s="1"/>
  <c r="AS30" i="8"/>
  <c r="AS33" i="8" s="1"/>
  <c r="Z30" i="8"/>
  <c r="Y30" i="8"/>
  <c r="J30" i="8"/>
  <c r="H30" i="8"/>
  <c r="BM29" i="8"/>
  <c r="BL29" i="8"/>
  <c r="BK29" i="8"/>
  <c r="BJ29" i="8"/>
  <c r="BI29" i="8"/>
  <c r="BH29" i="8"/>
  <c r="BG29" i="8"/>
  <c r="BF29" i="8"/>
  <c r="BE29" i="8"/>
  <c r="BD29" i="8"/>
  <c r="BC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X29" i="8"/>
  <c r="W29" i="8"/>
  <c r="V29" i="8"/>
  <c r="U29" i="8"/>
  <c r="T29" i="8"/>
  <c r="S29" i="8"/>
  <c r="P29" i="8"/>
  <c r="O29" i="8"/>
  <c r="N29" i="8"/>
  <c r="J29" i="8"/>
  <c r="I29" i="8"/>
  <c r="G29" i="8"/>
  <c r="F29" i="8"/>
  <c r="E29" i="8"/>
  <c r="D29" i="8"/>
  <c r="C29" i="8"/>
  <c r="AT28" i="8"/>
  <c r="AS28" i="8"/>
  <c r="Y28" i="8"/>
  <c r="H28" i="8"/>
  <c r="AT27" i="8"/>
  <c r="AS27" i="8"/>
  <c r="Y27" i="8"/>
  <c r="H27" i="8"/>
  <c r="BM26" i="8"/>
  <c r="BL26" i="8"/>
  <c r="BK26" i="8"/>
  <c r="BJ26" i="8"/>
  <c r="BI26" i="8"/>
  <c r="BH26" i="8"/>
  <c r="BG26" i="8"/>
  <c r="BF26" i="8"/>
  <c r="BE26" i="8"/>
  <c r="BD26" i="8"/>
  <c r="BC26" i="8"/>
  <c r="AT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X26" i="8"/>
  <c r="W26" i="8"/>
  <c r="V26" i="8"/>
  <c r="U26" i="8"/>
  <c r="T26" i="8"/>
  <c r="S26" i="8"/>
  <c r="P26" i="8"/>
  <c r="O26" i="8"/>
  <c r="N26" i="8"/>
  <c r="J26" i="8"/>
  <c r="I26" i="8"/>
  <c r="G26" i="8"/>
  <c r="H26" i="8" s="1"/>
  <c r="F26" i="8"/>
  <c r="E26" i="8"/>
  <c r="D26" i="8"/>
  <c r="C26" i="8"/>
  <c r="AU25" i="8"/>
  <c r="L26" i="14" s="1"/>
  <c r="AT25" i="8"/>
  <c r="AS25" i="8"/>
  <c r="Y25" i="8"/>
  <c r="H25" i="8"/>
  <c r="AT24" i="8"/>
  <c r="AU24" i="8" s="1"/>
  <c r="AU26" i="8" s="1"/>
  <c r="AS24" i="8"/>
  <c r="Y24" i="8"/>
  <c r="H24" i="8"/>
  <c r="BM23" i="8"/>
  <c r="BL23" i="8"/>
  <c r="BK23" i="8"/>
  <c r="BJ23" i="8"/>
  <c r="BI23" i="8"/>
  <c r="BH23" i="8"/>
  <c r="BG23" i="8"/>
  <c r="BF23" i="8"/>
  <c r="BE23" i="8"/>
  <c r="BD23" i="8"/>
  <c r="BC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X23" i="8"/>
  <c r="W23" i="8"/>
  <c r="V23" i="8"/>
  <c r="U23" i="8"/>
  <c r="T23" i="8"/>
  <c r="S23" i="8"/>
  <c r="P23" i="8"/>
  <c r="O23" i="8"/>
  <c r="N23" i="8"/>
  <c r="J23" i="8"/>
  <c r="I23" i="8"/>
  <c r="H23" i="8"/>
  <c r="G23" i="8"/>
  <c r="F23" i="8"/>
  <c r="E23" i="8"/>
  <c r="D23" i="8"/>
  <c r="C23" i="8"/>
  <c r="AT22" i="8"/>
  <c r="AS22" i="8"/>
  <c r="AU22" i="8" s="1"/>
  <c r="L23" i="14" s="1"/>
  <c r="Y22" i="8"/>
  <c r="H22" i="8"/>
  <c r="AT21" i="8"/>
  <c r="AS21" i="8"/>
  <c r="AU21" i="8" s="1"/>
  <c r="L22" i="14" s="1"/>
  <c r="Y21" i="8"/>
  <c r="H21" i="8"/>
  <c r="AT20" i="8"/>
  <c r="AT23" i="8" s="1"/>
  <c r="AS20" i="8"/>
  <c r="AS23" i="8" s="1"/>
  <c r="Y20" i="8"/>
  <c r="H20" i="8"/>
  <c r="BM19" i="8"/>
  <c r="BL19" i="8"/>
  <c r="BK19" i="8"/>
  <c r="BJ19" i="8"/>
  <c r="BI19" i="8"/>
  <c r="BH19" i="8"/>
  <c r="BG19" i="8"/>
  <c r="BD19" i="8"/>
  <c r="BC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X19" i="8"/>
  <c r="W19" i="8"/>
  <c r="Y19" i="8" s="1"/>
  <c r="V19" i="8"/>
  <c r="U19" i="8"/>
  <c r="T19" i="8"/>
  <c r="S19" i="8"/>
  <c r="P19" i="8"/>
  <c r="O19" i="8"/>
  <c r="N19" i="8"/>
  <c r="J19" i="8"/>
  <c r="I19" i="8"/>
  <c r="G19" i="8"/>
  <c r="F19" i="8"/>
  <c r="E19" i="8"/>
  <c r="D19" i="8"/>
  <c r="C19" i="8"/>
  <c r="AT18" i="8"/>
  <c r="AS18" i="8"/>
  <c r="AU18" i="8" s="1"/>
  <c r="L19" i="14" s="1"/>
  <c r="Y18" i="8"/>
  <c r="H18" i="8"/>
  <c r="AT17" i="8"/>
  <c r="AS17" i="8"/>
  <c r="Y17" i="8"/>
  <c r="H17" i="8"/>
  <c r="AT16" i="8"/>
  <c r="AS16" i="8"/>
  <c r="Y16" i="8"/>
  <c r="H16" i="8"/>
  <c r="AT15" i="8"/>
  <c r="AS15" i="8"/>
  <c r="Y15" i="8"/>
  <c r="H15" i="8"/>
  <c r="AT14" i="8"/>
  <c r="AU14" i="8" s="1"/>
  <c r="AS14" i="8"/>
  <c r="Y14" i="8"/>
  <c r="H14" i="8"/>
  <c r="AT13" i="8"/>
  <c r="AS13" i="8"/>
  <c r="Y13" i="8"/>
  <c r="H13" i="8"/>
  <c r="BI12" i="8"/>
  <c r="BH12" i="8"/>
  <c r="BG12" i="8"/>
  <c r="BF12" i="8"/>
  <c r="BE12" i="8"/>
  <c r="BD12" i="8"/>
  <c r="BC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X12" i="8"/>
  <c r="W12" i="8"/>
  <c r="V12" i="8"/>
  <c r="U12" i="8"/>
  <c r="T12" i="8"/>
  <c r="S12" i="8"/>
  <c r="P12" i="8"/>
  <c r="O12" i="8"/>
  <c r="I12" i="8"/>
  <c r="G12" i="8"/>
  <c r="F12" i="8"/>
  <c r="J12" i="8" s="1"/>
  <c r="E12" i="8"/>
  <c r="D12" i="8"/>
  <c r="C12" i="8"/>
  <c r="AU11" i="8"/>
  <c r="L12" i="14" s="1"/>
  <c r="AT11" i="8"/>
  <c r="AT12" i="8" s="1"/>
  <c r="AS11" i="8"/>
  <c r="Z11" i="8"/>
  <c r="Y11" i="8"/>
  <c r="J11" i="8"/>
  <c r="H11" i="8"/>
  <c r="BJ10" i="8"/>
  <c r="AT10" i="8"/>
  <c r="AS10" i="8"/>
  <c r="Z10" i="8"/>
  <c r="Y10" i="8"/>
  <c r="J10" i="8"/>
  <c r="H10" i="8"/>
  <c r="BM9" i="8"/>
  <c r="BL9" i="8"/>
  <c r="BK9" i="8"/>
  <c r="BJ9" i="8"/>
  <c r="BI9" i="8"/>
  <c r="BH9" i="8"/>
  <c r="BG9" i="8"/>
  <c r="BF9" i="8"/>
  <c r="BE9" i="8"/>
  <c r="BD9" i="8"/>
  <c r="BC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X9" i="8"/>
  <c r="W9" i="8"/>
  <c r="V9" i="8"/>
  <c r="V89" i="8" s="1"/>
  <c r="U9" i="8"/>
  <c r="T9" i="8"/>
  <c r="S9" i="8"/>
  <c r="P9" i="8"/>
  <c r="O9" i="8"/>
  <c r="N9" i="8"/>
  <c r="M9" i="8"/>
  <c r="J9" i="8"/>
  <c r="I9" i="8"/>
  <c r="G9" i="8"/>
  <c r="H9" i="8" s="1"/>
  <c r="F9" i="8"/>
  <c r="E9" i="8"/>
  <c r="D9" i="8"/>
  <c r="C9" i="8"/>
  <c r="AT8" i="8"/>
  <c r="AU8" i="8" s="1"/>
  <c r="L9" i="14" s="1"/>
  <c r="AS8" i="8"/>
  <c r="Y8" i="8"/>
  <c r="H8" i="8"/>
  <c r="AT7" i="8"/>
  <c r="AS7" i="8"/>
  <c r="Y7" i="8"/>
  <c r="R7" i="8"/>
  <c r="R7" i="10" s="1"/>
  <c r="R7" i="12" s="1"/>
  <c r="R7" i="16" s="1"/>
  <c r="R7" i="18" s="1"/>
  <c r="H7" i="8"/>
  <c r="AU6" i="8"/>
  <c r="L7" i="14" s="1"/>
  <c r="AT6" i="8"/>
  <c r="AS6" i="8"/>
  <c r="Y6" i="8"/>
  <c r="H6" i="8"/>
  <c r="AT5" i="8"/>
  <c r="AU5" i="8" s="1"/>
  <c r="L6" i="14" s="1"/>
  <c r="AS5" i="8"/>
  <c r="Y5" i="8"/>
  <c r="H5" i="8"/>
  <c r="AT4" i="8"/>
  <c r="AS4" i="8"/>
  <c r="Y4" i="8"/>
  <c r="H4" i="8"/>
  <c r="AI90" i="7"/>
  <c r="AH90" i="7"/>
  <c r="X89" i="7"/>
  <c r="W89" i="7"/>
  <c r="V89" i="7"/>
  <c r="U89" i="7"/>
  <c r="T89" i="7"/>
  <c r="S89" i="7"/>
  <c r="R89" i="7"/>
  <c r="Q89" i="7"/>
  <c r="J89" i="7"/>
  <c r="K88" i="7"/>
  <c r="G88" i="7"/>
  <c r="F88" i="7"/>
  <c r="E88" i="7"/>
  <c r="H88" i="7" s="1"/>
  <c r="C88" i="7"/>
  <c r="D88" i="7" s="1"/>
  <c r="K87" i="7"/>
  <c r="K89" i="7" s="1"/>
  <c r="G87" i="7"/>
  <c r="G89" i="7" s="1"/>
  <c r="F87" i="7"/>
  <c r="F89" i="7" s="1"/>
  <c r="E87" i="7"/>
  <c r="E89" i="7" s="1"/>
  <c r="C87" i="7"/>
  <c r="Y86" i="7"/>
  <c r="X86" i="7"/>
  <c r="Q86" i="7"/>
  <c r="J86" i="7"/>
  <c r="K85" i="7"/>
  <c r="G85" i="7"/>
  <c r="F85" i="7"/>
  <c r="E85" i="7"/>
  <c r="C85" i="7"/>
  <c r="D85" i="7" s="1"/>
  <c r="K84" i="7"/>
  <c r="G84" i="7"/>
  <c r="F84" i="7"/>
  <c r="E84" i="7"/>
  <c r="D84" i="7"/>
  <c r="C84" i="7"/>
  <c r="K83" i="7"/>
  <c r="G83" i="7"/>
  <c r="G86" i="7" s="1"/>
  <c r="F83" i="7"/>
  <c r="E83" i="7"/>
  <c r="C83" i="7"/>
  <c r="D83" i="7" s="1"/>
  <c r="AB82" i="7"/>
  <c r="AB86" i="7" s="1"/>
  <c r="AA82" i="7"/>
  <c r="AA86" i="7" s="1"/>
  <c r="Y82" i="7"/>
  <c r="K82" i="7"/>
  <c r="G82" i="7"/>
  <c r="F82" i="7"/>
  <c r="E82" i="7"/>
  <c r="H82" i="7" s="1"/>
  <c r="I82" i="7" s="1"/>
  <c r="D82" i="7"/>
  <c r="C82" i="7"/>
  <c r="Q81" i="7"/>
  <c r="J81" i="7"/>
  <c r="C81" i="7"/>
  <c r="K80" i="7"/>
  <c r="G80" i="7"/>
  <c r="F80" i="7"/>
  <c r="E80" i="7"/>
  <c r="C80" i="7"/>
  <c r="D80" i="7" s="1"/>
  <c r="K79" i="7"/>
  <c r="G79" i="7"/>
  <c r="F79" i="7"/>
  <c r="E79" i="7"/>
  <c r="C79" i="7"/>
  <c r="D79" i="7" s="1"/>
  <c r="K78" i="7"/>
  <c r="G78" i="7"/>
  <c r="F78" i="7"/>
  <c r="E78" i="7"/>
  <c r="C78" i="7"/>
  <c r="D78" i="7" s="1"/>
  <c r="Q77" i="7"/>
  <c r="J77" i="7"/>
  <c r="K76" i="7"/>
  <c r="G76" i="7"/>
  <c r="F76" i="7"/>
  <c r="E76" i="7"/>
  <c r="C76" i="7"/>
  <c r="D76" i="7" s="1"/>
  <c r="K75" i="7"/>
  <c r="G75" i="7"/>
  <c r="F75" i="7"/>
  <c r="E75" i="7"/>
  <c r="C75" i="7"/>
  <c r="D75" i="7" s="1"/>
  <c r="N74" i="7"/>
  <c r="K74" i="7"/>
  <c r="G74" i="7"/>
  <c r="G77" i="7" s="1"/>
  <c r="F74" i="7"/>
  <c r="E74" i="7"/>
  <c r="C74" i="7"/>
  <c r="U73" i="7"/>
  <c r="U77" i="7" s="1"/>
  <c r="R73" i="7"/>
  <c r="R77" i="7" s="1"/>
  <c r="K73" i="7"/>
  <c r="G73" i="7"/>
  <c r="F73" i="7"/>
  <c r="E73" i="7"/>
  <c r="C73" i="7"/>
  <c r="D73" i="7" s="1"/>
  <c r="AB72" i="7"/>
  <c r="AA72" i="7"/>
  <c r="X72" i="7"/>
  <c r="J72" i="7"/>
  <c r="K71" i="7"/>
  <c r="G71" i="7"/>
  <c r="F71" i="7"/>
  <c r="E71" i="7"/>
  <c r="C71" i="7"/>
  <c r="D71" i="7" s="1"/>
  <c r="K70" i="7"/>
  <c r="G70" i="7"/>
  <c r="F70" i="7"/>
  <c r="E70" i="7"/>
  <c r="C70" i="7"/>
  <c r="D70" i="7" s="1"/>
  <c r="AB69" i="7"/>
  <c r="AA69" i="7"/>
  <c r="Y69" i="7"/>
  <c r="Y72" i="7" s="1"/>
  <c r="K69" i="7"/>
  <c r="G69" i="7"/>
  <c r="G72" i="7" s="1"/>
  <c r="F69" i="7"/>
  <c r="E69" i="7"/>
  <c r="C69" i="7"/>
  <c r="Q68" i="7"/>
  <c r="J68" i="7"/>
  <c r="K67" i="7"/>
  <c r="G67" i="7"/>
  <c r="F67" i="7"/>
  <c r="E67" i="7"/>
  <c r="C67" i="7"/>
  <c r="D67" i="7" s="1"/>
  <c r="K66" i="7"/>
  <c r="G66" i="7"/>
  <c r="F66" i="7"/>
  <c r="E66" i="7"/>
  <c r="C66" i="7"/>
  <c r="D66" i="7" s="1"/>
  <c r="R65" i="7"/>
  <c r="R68" i="7" s="1"/>
  <c r="K65" i="7"/>
  <c r="K68" i="7" s="1"/>
  <c r="G65" i="7"/>
  <c r="F65" i="7"/>
  <c r="E65" i="7"/>
  <c r="C65" i="7"/>
  <c r="X64" i="7"/>
  <c r="Q64" i="7"/>
  <c r="J64" i="7"/>
  <c r="K63" i="7"/>
  <c r="G63" i="7"/>
  <c r="F63" i="7"/>
  <c r="E63" i="7"/>
  <c r="C63" i="7"/>
  <c r="D63" i="7" s="1"/>
  <c r="K62" i="7"/>
  <c r="G62" i="7"/>
  <c r="F62" i="7"/>
  <c r="E62" i="7"/>
  <c r="C62" i="7"/>
  <c r="D62" i="7" s="1"/>
  <c r="K61" i="7"/>
  <c r="G61" i="7"/>
  <c r="F61" i="7"/>
  <c r="E61" i="7"/>
  <c r="C61" i="7"/>
  <c r="D61" i="7" s="1"/>
  <c r="K60" i="7"/>
  <c r="G60" i="7"/>
  <c r="F60" i="7"/>
  <c r="E60" i="7"/>
  <c r="C60" i="7"/>
  <c r="D60" i="7" s="1"/>
  <c r="AB59" i="7"/>
  <c r="AB64" i="7" s="1"/>
  <c r="AA59" i="7"/>
  <c r="AA64" i="7" s="1"/>
  <c r="Y59" i="7"/>
  <c r="Y64" i="7" s="1"/>
  <c r="U59" i="7"/>
  <c r="U64" i="7" s="1"/>
  <c r="R59" i="7"/>
  <c r="R64" i="7" s="1"/>
  <c r="K59" i="7"/>
  <c r="G59" i="7"/>
  <c r="F59" i="7"/>
  <c r="E59" i="7"/>
  <c r="C59" i="7"/>
  <c r="X58" i="7"/>
  <c r="Q58" i="7"/>
  <c r="J58" i="7"/>
  <c r="K57" i="7"/>
  <c r="G57" i="7"/>
  <c r="F57" i="7"/>
  <c r="E57" i="7"/>
  <c r="H57" i="7" s="1"/>
  <c r="C57" i="7"/>
  <c r="AB56" i="7"/>
  <c r="AB58" i="7" s="1"/>
  <c r="AA56" i="7"/>
  <c r="AA58" i="7" s="1"/>
  <c r="Z56" i="7"/>
  <c r="Y56" i="7"/>
  <c r="Y58" i="7" s="1"/>
  <c r="K56" i="7"/>
  <c r="K58" i="7" s="1"/>
  <c r="G56" i="7"/>
  <c r="G58" i="7" s="1"/>
  <c r="F56" i="7"/>
  <c r="F58" i="7" s="1"/>
  <c r="E56" i="7"/>
  <c r="C56" i="7"/>
  <c r="D56" i="7" s="1"/>
  <c r="Q55" i="7"/>
  <c r="J55" i="7"/>
  <c r="K54" i="7"/>
  <c r="G54" i="7"/>
  <c r="F54" i="7"/>
  <c r="E54" i="7"/>
  <c r="C54" i="7"/>
  <c r="D54" i="7" s="1"/>
  <c r="U53" i="7"/>
  <c r="U55" i="7" s="1"/>
  <c r="R53" i="7"/>
  <c r="R55" i="7" s="1"/>
  <c r="K53" i="7"/>
  <c r="G53" i="7"/>
  <c r="G55" i="7" s="1"/>
  <c r="F53" i="7"/>
  <c r="E53" i="7"/>
  <c r="C53" i="7"/>
  <c r="D53" i="7" s="1"/>
  <c r="U52" i="7"/>
  <c r="Q52" i="7"/>
  <c r="J52" i="7"/>
  <c r="K51" i="7"/>
  <c r="G51" i="7"/>
  <c r="F51" i="7"/>
  <c r="E51" i="7"/>
  <c r="C51" i="7"/>
  <c r="D51" i="7" s="1"/>
  <c r="K50" i="7"/>
  <c r="G50" i="7"/>
  <c r="F50" i="7"/>
  <c r="E50" i="7"/>
  <c r="C50" i="7"/>
  <c r="D50" i="7" s="1"/>
  <c r="K49" i="7"/>
  <c r="G49" i="7"/>
  <c r="F49" i="7"/>
  <c r="E49" i="7"/>
  <c r="H49" i="7" s="1"/>
  <c r="I49" i="7" s="1"/>
  <c r="C49" i="7"/>
  <c r="D49" i="7" s="1"/>
  <c r="U48" i="7"/>
  <c r="R48" i="7"/>
  <c r="K48" i="7"/>
  <c r="G48" i="7"/>
  <c r="F48" i="7"/>
  <c r="E48" i="7"/>
  <c r="D48" i="7"/>
  <c r="C48" i="7"/>
  <c r="U47" i="7"/>
  <c r="R47" i="7"/>
  <c r="K47" i="7"/>
  <c r="G47" i="7"/>
  <c r="F47" i="7"/>
  <c r="E47" i="7"/>
  <c r="C47" i="7"/>
  <c r="X46" i="7"/>
  <c r="J46" i="7"/>
  <c r="J90" i="7" s="1"/>
  <c r="K45" i="7"/>
  <c r="G45" i="7"/>
  <c r="F45" i="7"/>
  <c r="F46" i="7" s="1"/>
  <c r="E45" i="7"/>
  <c r="C45" i="7"/>
  <c r="D45" i="7" s="1"/>
  <c r="K44" i="7"/>
  <c r="G44" i="7"/>
  <c r="F44" i="7"/>
  <c r="E44" i="7"/>
  <c r="C44" i="7"/>
  <c r="D44" i="7" s="1"/>
  <c r="K43" i="7"/>
  <c r="G43" i="7"/>
  <c r="F43" i="7"/>
  <c r="E43" i="7"/>
  <c r="C43" i="7"/>
  <c r="AB42" i="7"/>
  <c r="AB46" i="7" s="1"/>
  <c r="AA42" i="7"/>
  <c r="AA46" i="7" s="1"/>
  <c r="Y42" i="7"/>
  <c r="Y46" i="7" s="1"/>
  <c r="K42" i="7"/>
  <c r="K46" i="7" s="1"/>
  <c r="G42" i="7"/>
  <c r="F42" i="7"/>
  <c r="E42" i="7"/>
  <c r="D42" i="7"/>
  <c r="C42" i="7"/>
  <c r="K41" i="7"/>
  <c r="G41" i="7"/>
  <c r="F41" i="7"/>
  <c r="E41" i="7"/>
  <c r="C41" i="7"/>
  <c r="D41" i="7" s="1"/>
  <c r="K40" i="7"/>
  <c r="G40" i="7"/>
  <c r="F40" i="7"/>
  <c r="E40" i="7"/>
  <c r="D40" i="7"/>
  <c r="C40" i="7"/>
  <c r="K39" i="7"/>
  <c r="G39" i="7"/>
  <c r="F39" i="7"/>
  <c r="E39" i="7"/>
  <c r="D39" i="7"/>
  <c r="C39" i="7"/>
  <c r="Q38" i="7"/>
  <c r="J38" i="7"/>
  <c r="K37" i="7"/>
  <c r="G37" i="7"/>
  <c r="F37" i="7"/>
  <c r="E37" i="7"/>
  <c r="C37" i="7"/>
  <c r="D37" i="7" s="1"/>
  <c r="K36" i="7"/>
  <c r="G36" i="7"/>
  <c r="F36" i="7"/>
  <c r="E36" i="7"/>
  <c r="C36" i="7"/>
  <c r="D36" i="7" s="1"/>
  <c r="U35" i="7"/>
  <c r="U38" i="7" s="1"/>
  <c r="R35" i="7"/>
  <c r="R38" i="7" s="1"/>
  <c r="K35" i="7"/>
  <c r="G35" i="7"/>
  <c r="G38" i="7" s="1"/>
  <c r="F35" i="7"/>
  <c r="E35" i="7"/>
  <c r="C35" i="7"/>
  <c r="X34" i="7"/>
  <c r="U34" i="7"/>
  <c r="Q34" i="7"/>
  <c r="J34" i="7"/>
  <c r="K33" i="7"/>
  <c r="G33" i="7"/>
  <c r="F33" i="7"/>
  <c r="E33" i="7"/>
  <c r="C33" i="7"/>
  <c r="D33" i="7" s="1"/>
  <c r="K32" i="7"/>
  <c r="G32" i="7"/>
  <c r="F32" i="7"/>
  <c r="E32" i="7"/>
  <c r="H32" i="7" s="1"/>
  <c r="I32" i="7" s="1"/>
  <c r="C32" i="7"/>
  <c r="D32" i="7" s="1"/>
  <c r="AB31" i="7"/>
  <c r="AB34" i="7" s="1"/>
  <c r="AA31" i="7"/>
  <c r="AA34" i="7" s="1"/>
  <c r="Y31" i="7"/>
  <c r="Y34" i="7" s="1"/>
  <c r="U31" i="7"/>
  <c r="R31" i="7"/>
  <c r="R34" i="7" s="1"/>
  <c r="K31" i="7"/>
  <c r="K34" i="7" s="1"/>
  <c r="G31" i="7"/>
  <c r="F31" i="7"/>
  <c r="E31" i="7"/>
  <c r="C31" i="7"/>
  <c r="D31" i="7" s="1"/>
  <c r="J30" i="7"/>
  <c r="K29" i="7"/>
  <c r="G29" i="7"/>
  <c r="F29" i="7"/>
  <c r="E29" i="7"/>
  <c r="C29" i="7"/>
  <c r="D29" i="7" s="1"/>
  <c r="K28" i="7"/>
  <c r="K30" i="7" s="1"/>
  <c r="G28" i="7"/>
  <c r="G30" i="7" s="1"/>
  <c r="F28" i="7"/>
  <c r="F30" i="7" s="1"/>
  <c r="E28" i="7"/>
  <c r="E30" i="7" s="1"/>
  <c r="C28" i="7"/>
  <c r="J27" i="7"/>
  <c r="C27" i="7"/>
  <c r="K26" i="7"/>
  <c r="G26" i="7"/>
  <c r="F26" i="7"/>
  <c r="E26" i="7"/>
  <c r="C26" i="7"/>
  <c r="D26" i="7" s="1"/>
  <c r="K25" i="7"/>
  <c r="G25" i="7"/>
  <c r="F25" i="7"/>
  <c r="E25" i="7"/>
  <c r="C25" i="7"/>
  <c r="D25" i="7" s="1"/>
  <c r="D27" i="7" s="1"/>
  <c r="J24" i="7"/>
  <c r="K23" i="7"/>
  <c r="G23" i="7"/>
  <c r="F23" i="7"/>
  <c r="E23" i="7"/>
  <c r="D23" i="7"/>
  <c r="C23" i="7"/>
  <c r="K22" i="7"/>
  <c r="G22" i="7"/>
  <c r="F22" i="7"/>
  <c r="E22" i="7"/>
  <c r="C22" i="7"/>
  <c r="K21" i="7"/>
  <c r="G21" i="7"/>
  <c r="F21" i="7"/>
  <c r="E21" i="7"/>
  <c r="C21" i="7"/>
  <c r="D21" i="7" s="1"/>
  <c r="AB20" i="7"/>
  <c r="AA20" i="7"/>
  <c r="Y20" i="7"/>
  <c r="X20" i="7"/>
  <c r="J20" i="7"/>
  <c r="K19" i="7"/>
  <c r="G19" i="7"/>
  <c r="F19" i="7"/>
  <c r="E19" i="7"/>
  <c r="D19" i="7"/>
  <c r="C19" i="7"/>
  <c r="K18" i="7"/>
  <c r="G18" i="7"/>
  <c r="F18" i="7"/>
  <c r="E18" i="7"/>
  <c r="H18" i="7" s="1"/>
  <c r="I18" i="7" s="1"/>
  <c r="C18" i="7"/>
  <c r="D18" i="7" s="1"/>
  <c r="K17" i="7"/>
  <c r="G17" i="7"/>
  <c r="F17" i="7"/>
  <c r="E17" i="7"/>
  <c r="C17" i="7"/>
  <c r="D17" i="7" s="1"/>
  <c r="K16" i="7"/>
  <c r="G16" i="7"/>
  <c r="F16" i="7"/>
  <c r="E16" i="7"/>
  <c r="C16" i="7"/>
  <c r="D16" i="7" s="1"/>
  <c r="AB15" i="7"/>
  <c r="AA15" i="7"/>
  <c r="Y15" i="7"/>
  <c r="K15" i="7"/>
  <c r="G15" i="7"/>
  <c r="F15" i="7"/>
  <c r="E15" i="7"/>
  <c r="C15" i="7"/>
  <c r="K14" i="7"/>
  <c r="G14" i="7"/>
  <c r="F14" i="7"/>
  <c r="E14" i="7"/>
  <c r="D14" i="7"/>
  <c r="C14" i="7"/>
  <c r="AJ13" i="7"/>
  <c r="AJ90" i="7" s="1"/>
  <c r="AI13" i="7"/>
  <c r="AH13" i="7"/>
  <c r="AG13" i="7"/>
  <c r="AG90" i="7" s="1"/>
  <c r="AF13" i="7"/>
  <c r="AF90" i="7" s="1"/>
  <c r="AE13" i="7"/>
  <c r="AE90" i="7" s="1"/>
  <c r="Q13" i="7"/>
  <c r="J13" i="7"/>
  <c r="K12" i="7"/>
  <c r="G12" i="7"/>
  <c r="F12" i="7"/>
  <c r="E12" i="7"/>
  <c r="C12" i="7"/>
  <c r="D12" i="7" s="1"/>
  <c r="D13" i="7" s="1"/>
  <c r="AJ11" i="7"/>
  <c r="AK11" i="7" s="1"/>
  <c r="R11" i="7"/>
  <c r="R13" i="7" s="1"/>
  <c r="K11" i="7"/>
  <c r="K13" i="7" s="1"/>
  <c r="G11" i="7"/>
  <c r="F11" i="7"/>
  <c r="F13" i="7" s="1"/>
  <c r="E11" i="7"/>
  <c r="D11" i="7"/>
  <c r="C11" i="7"/>
  <c r="J10" i="7"/>
  <c r="K9" i="7"/>
  <c r="G9" i="7"/>
  <c r="F9" i="7"/>
  <c r="E9" i="7"/>
  <c r="C9" i="7"/>
  <c r="D9" i="7" s="1"/>
  <c r="K8" i="7"/>
  <c r="G8" i="7"/>
  <c r="F8" i="7"/>
  <c r="E8" i="7"/>
  <c r="C8" i="7"/>
  <c r="D8" i="7" s="1"/>
  <c r="K7" i="7"/>
  <c r="K10" i="7" s="1"/>
  <c r="G7" i="7"/>
  <c r="F7" i="7"/>
  <c r="E7" i="7"/>
  <c r="C7" i="7"/>
  <c r="D7" i="7" s="1"/>
  <c r="K6" i="7"/>
  <c r="G6" i="7"/>
  <c r="F6" i="7"/>
  <c r="E6" i="7"/>
  <c r="C6" i="7"/>
  <c r="D6" i="7" s="1"/>
  <c r="K5" i="7"/>
  <c r="G5" i="7"/>
  <c r="F5" i="7"/>
  <c r="E5" i="7"/>
  <c r="C5" i="7"/>
  <c r="D5" i="7" s="1"/>
  <c r="G94" i="6"/>
  <c r="F94" i="6"/>
  <c r="E94" i="6"/>
  <c r="H93" i="6"/>
  <c r="H92" i="6"/>
  <c r="H91" i="6"/>
  <c r="H94" i="6" s="1"/>
  <c r="J25" i="6"/>
  <c r="J25" i="9" s="1"/>
  <c r="H23" i="6"/>
  <c r="G23" i="6"/>
  <c r="H19" i="6"/>
  <c r="G19" i="6"/>
  <c r="BL88" i="5"/>
  <c r="BK88" i="5"/>
  <c r="BJ88" i="5"/>
  <c r="BI88" i="5"/>
  <c r="BH88" i="5"/>
  <c r="BG88" i="5"/>
  <c r="BF88" i="5"/>
  <c r="BE88" i="5"/>
  <c r="BD88" i="5"/>
  <c r="BC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X88" i="5"/>
  <c r="W88" i="5"/>
  <c r="Y88" i="5" s="1"/>
  <c r="V88" i="5"/>
  <c r="U88" i="5"/>
  <c r="T88" i="5"/>
  <c r="S88" i="5"/>
  <c r="P88" i="5"/>
  <c r="O88" i="5"/>
  <c r="N88" i="5"/>
  <c r="J88" i="5"/>
  <c r="I88" i="5"/>
  <c r="G88" i="5"/>
  <c r="F88" i="5"/>
  <c r="E88" i="5"/>
  <c r="D88" i="5"/>
  <c r="C88" i="5"/>
  <c r="BM87" i="5"/>
  <c r="AT87" i="5"/>
  <c r="AU87" i="5" s="1"/>
  <c r="N88" i="7" s="1"/>
  <c r="AS87" i="5"/>
  <c r="Y87" i="5"/>
  <c r="H87" i="5"/>
  <c r="BM86" i="5"/>
  <c r="AT86" i="5"/>
  <c r="AS86" i="5"/>
  <c r="Y86" i="5"/>
  <c r="H86" i="5"/>
  <c r="BL85" i="5"/>
  <c r="BK85" i="5"/>
  <c r="BJ85" i="5"/>
  <c r="BI85" i="5"/>
  <c r="BH85" i="5"/>
  <c r="BG85" i="5"/>
  <c r="BD85" i="5"/>
  <c r="BC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X85" i="5"/>
  <c r="W85" i="5"/>
  <c r="Y85" i="5" s="1"/>
  <c r="V85" i="5"/>
  <c r="U85" i="5"/>
  <c r="T85" i="5"/>
  <c r="S85" i="5"/>
  <c r="P85" i="5"/>
  <c r="O85" i="5"/>
  <c r="N85" i="5"/>
  <c r="J85" i="5"/>
  <c r="I85" i="5"/>
  <c r="G85" i="5"/>
  <c r="F85" i="5"/>
  <c r="E85" i="5"/>
  <c r="D85" i="5"/>
  <c r="C85" i="5"/>
  <c r="BM84" i="5"/>
  <c r="AT84" i="5"/>
  <c r="AS84" i="5"/>
  <c r="AU84" i="5" s="1"/>
  <c r="N85" i="7" s="1"/>
  <c r="Y84" i="5"/>
  <c r="H84" i="5"/>
  <c r="BM83" i="5"/>
  <c r="AT83" i="5"/>
  <c r="AS83" i="5"/>
  <c r="Y83" i="5"/>
  <c r="H83" i="5"/>
  <c r="BM82" i="5"/>
  <c r="AU82" i="5"/>
  <c r="N83" i="7" s="1"/>
  <c r="AT82" i="5"/>
  <c r="AS82" i="5"/>
  <c r="Y82" i="5"/>
  <c r="H82" i="5"/>
  <c r="BM81" i="5"/>
  <c r="AT81" i="5"/>
  <c r="AS81" i="5"/>
  <c r="Y81" i="5"/>
  <c r="H81" i="5"/>
  <c r="BL80" i="5"/>
  <c r="BK80" i="5"/>
  <c r="BJ80" i="5"/>
  <c r="BI80" i="5"/>
  <c r="BH80" i="5"/>
  <c r="BG80" i="5"/>
  <c r="BF80" i="5"/>
  <c r="BE80" i="5"/>
  <c r="BD80" i="5"/>
  <c r="BC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X80" i="5"/>
  <c r="W80" i="5"/>
  <c r="Y80" i="5" s="1"/>
  <c r="V80" i="5"/>
  <c r="U80" i="5"/>
  <c r="T80" i="5"/>
  <c r="S80" i="5"/>
  <c r="P80" i="5"/>
  <c r="O80" i="5"/>
  <c r="N80" i="5"/>
  <c r="J80" i="5"/>
  <c r="I80" i="5"/>
  <c r="G80" i="5"/>
  <c r="F80" i="5"/>
  <c r="E80" i="5"/>
  <c r="D80" i="5"/>
  <c r="C80" i="5"/>
  <c r="BM79" i="5"/>
  <c r="AT79" i="5"/>
  <c r="AS79" i="5"/>
  <c r="AU79" i="5" s="1"/>
  <c r="N80" i="7" s="1"/>
  <c r="Y79" i="5"/>
  <c r="H79" i="5"/>
  <c r="BM78" i="5"/>
  <c r="AT78" i="5"/>
  <c r="AS78" i="5"/>
  <c r="Y78" i="5"/>
  <c r="H78" i="5"/>
  <c r="BM77" i="5"/>
  <c r="AT77" i="5"/>
  <c r="AS77" i="5"/>
  <c r="AS80" i="5" s="1"/>
  <c r="Y77" i="5"/>
  <c r="H77" i="5"/>
  <c r="BJ76" i="5"/>
  <c r="BI76" i="5"/>
  <c r="BH76" i="5"/>
  <c r="BG76" i="5"/>
  <c r="BF76" i="5"/>
  <c r="BE76" i="5"/>
  <c r="BD76" i="5"/>
  <c r="BC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X76" i="5"/>
  <c r="W76" i="5"/>
  <c r="Y76" i="5" s="1"/>
  <c r="V76" i="5"/>
  <c r="U76" i="5"/>
  <c r="T76" i="5"/>
  <c r="S76" i="5"/>
  <c r="P76" i="5"/>
  <c r="O76" i="5"/>
  <c r="I76" i="5"/>
  <c r="G76" i="5"/>
  <c r="F76" i="5"/>
  <c r="E76" i="5"/>
  <c r="D76" i="5"/>
  <c r="C76" i="5"/>
  <c r="BM75" i="5"/>
  <c r="AU75" i="5"/>
  <c r="N76" i="7" s="1"/>
  <c r="AT75" i="5"/>
  <c r="AS75" i="5"/>
  <c r="Y75" i="5"/>
  <c r="H75" i="5"/>
  <c r="BM74" i="5"/>
  <c r="AT74" i="5"/>
  <c r="AS74" i="5"/>
  <c r="Z74" i="5"/>
  <c r="Y74" i="5"/>
  <c r="J74" i="5"/>
  <c r="H74" i="5"/>
  <c r="BM73" i="5"/>
  <c r="AT73" i="5"/>
  <c r="AU73" i="5" s="1"/>
  <c r="AS73" i="5"/>
  <c r="Z73" i="5"/>
  <c r="Y73" i="5"/>
  <c r="J73" i="5"/>
  <c r="H73" i="5"/>
  <c r="AT72" i="5"/>
  <c r="AT76" i="5" s="1"/>
  <c r="AS72" i="5"/>
  <c r="Z72" i="5"/>
  <c r="Y72" i="5"/>
  <c r="J72" i="5"/>
  <c r="H72" i="5"/>
  <c r="BM71" i="5"/>
  <c r="BL71" i="5"/>
  <c r="BK71" i="5"/>
  <c r="BJ71" i="5"/>
  <c r="BI71" i="5"/>
  <c r="BH71" i="5"/>
  <c r="BG71" i="5"/>
  <c r="BD71" i="5"/>
  <c r="BC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X71" i="5"/>
  <c r="W71" i="5"/>
  <c r="Y71" i="5" s="1"/>
  <c r="V71" i="5"/>
  <c r="U71" i="5"/>
  <c r="T71" i="5"/>
  <c r="S71" i="5"/>
  <c r="P71" i="5"/>
  <c r="O71" i="5"/>
  <c r="N71" i="5"/>
  <c r="J71" i="5"/>
  <c r="I71" i="5"/>
  <c r="G71" i="5"/>
  <c r="F71" i="5"/>
  <c r="E71" i="5"/>
  <c r="D71" i="5"/>
  <c r="C71" i="5"/>
  <c r="BM70" i="5"/>
  <c r="AT70" i="5"/>
  <c r="AS70" i="5"/>
  <c r="AU70" i="5" s="1"/>
  <c r="N71" i="7" s="1"/>
  <c r="Y70" i="5"/>
  <c r="H70" i="5"/>
  <c r="BM69" i="5"/>
  <c r="AT69" i="5"/>
  <c r="AT71" i="5" s="1"/>
  <c r="AS69" i="5"/>
  <c r="Y69" i="5"/>
  <c r="H69" i="5"/>
  <c r="BM68" i="5"/>
  <c r="AT68" i="5"/>
  <c r="AS68" i="5"/>
  <c r="Y68" i="5"/>
  <c r="H68" i="5"/>
  <c r="BI67" i="5"/>
  <c r="BH67" i="5"/>
  <c r="BG67" i="5"/>
  <c r="BF67" i="5"/>
  <c r="BE67" i="5"/>
  <c r="BD67" i="5"/>
  <c r="BC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X67" i="5"/>
  <c r="W67" i="5"/>
  <c r="Y67" i="5" s="1"/>
  <c r="V67" i="5"/>
  <c r="U67" i="5"/>
  <c r="T67" i="5"/>
  <c r="S67" i="5"/>
  <c r="P67" i="5"/>
  <c r="O67" i="5"/>
  <c r="I67" i="5"/>
  <c r="J67" i="5" s="1"/>
  <c r="G67" i="5"/>
  <c r="F67" i="5"/>
  <c r="E67" i="5"/>
  <c r="D67" i="5"/>
  <c r="C67" i="5"/>
  <c r="BM66" i="5"/>
  <c r="AT66" i="5"/>
  <c r="AS66" i="5"/>
  <c r="Z66" i="5"/>
  <c r="Y66" i="5"/>
  <c r="J66" i="5"/>
  <c r="H66" i="5"/>
  <c r="BM65" i="5"/>
  <c r="AT65" i="5"/>
  <c r="AU65" i="5" s="1"/>
  <c r="N66" i="7" s="1"/>
  <c r="AS65" i="5"/>
  <c r="Z65" i="5"/>
  <c r="Y65" i="5"/>
  <c r="J65" i="5"/>
  <c r="H65" i="5"/>
  <c r="BJ64" i="5"/>
  <c r="AU64" i="5"/>
  <c r="AT64" i="5"/>
  <c r="AS64" i="5"/>
  <c r="AS67" i="5" s="1"/>
  <c r="Z64" i="5"/>
  <c r="Y64" i="5"/>
  <c r="J64" i="5"/>
  <c r="H64" i="5"/>
  <c r="BJ63" i="5"/>
  <c r="BI63" i="5"/>
  <c r="BH63" i="5"/>
  <c r="BG63" i="5"/>
  <c r="BD63" i="5"/>
  <c r="BC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X63" i="5"/>
  <c r="W63" i="5"/>
  <c r="V63" i="5"/>
  <c r="U63" i="5"/>
  <c r="T63" i="5"/>
  <c r="S63" i="5"/>
  <c r="P63" i="5"/>
  <c r="O63" i="5"/>
  <c r="I63" i="5"/>
  <c r="G63" i="5"/>
  <c r="H63" i="5" s="1"/>
  <c r="F63" i="5"/>
  <c r="E63" i="5"/>
  <c r="D63" i="5"/>
  <c r="C63" i="5"/>
  <c r="AT62" i="5"/>
  <c r="AS62" i="5"/>
  <c r="AU62" i="5" s="1"/>
  <c r="N63" i="7" s="1"/>
  <c r="Z62" i="5"/>
  <c r="Y62" i="5"/>
  <c r="J62" i="5"/>
  <c r="H62" i="5"/>
  <c r="AU61" i="5"/>
  <c r="N62" i="7" s="1"/>
  <c r="AT61" i="5"/>
  <c r="AS61" i="5"/>
  <c r="Y61" i="5"/>
  <c r="H61" i="5"/>
  <c r="AT60" i="5"/>
  <c r="AS60" i="5"/>
  <c r="AU60" i="5" s="1"/>
  <c r="N61" i="7" s="1"/>
  <c r="Z60" i="5"/>
  <c r="Y60" i="5"/>
  <c r="J60" i="5"/>
  <c r="H60" i="5"/>
  <c r="AT59" i="5"/>
  <c r="AS59" i="5"/>
  <c r="Z59" i="5"/>
  <c r="Y59" i="5"/>
  <c r="J59" i="5"/>
  <c r="H59" i="5"/>
  <c r="AT58" i="5"/>
  <c r="AT63" i="5" s="1"/>
  <c r="AS58" i="5"/>
  <c r="Z58" i="5"/>
  <c r="Y58" i="5"/>
  <c r="J58" i="5"/>
  <c r="H58" i="5"/>
  <c r="BM57" i="5"/>
  <c r="BL57" i="5"/>
  <c r="BK57" i="5"/>
  <c r="BJ57" i="5"/>
  <c r="BI57" i="5"/>
  <c r="BH57" i="5"/>
  <c r="BG57" i="5"/>
  <c r="BF57" i="5"/>
  <c r="BE57" i="5"/>
  <c r="BD57" i="5"/>
  <c r="BC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X57" i="5"/>
  <c r="W57" i="5"/>
  <c r="V57" i="5"/>
  <c r="U57" i="5"/>
  <c r="T57" i="5"/>
  <c r="S57" i="5"/>
  <c r="P57" i="5"/>
  <c r="O57" i="5"/>
  <c r="N57" i="5"/>
  <c r="J57" i="5"/>
  <c r="I57" i="5"/>
  <c r="G57" i="5"/>
  <c r="F57" i="5"/>
  <c r="E57" i="5"/>
  <c r="D57" i="5"/>
  <c r="C57" i="5"/>
  <c r="AT56" i="5"/>
  <c r="AS56" i="5"/>
  <c r="Y56" i="5"/>
  <c r="H56" i="5"/>
  <c r="AT55" i="5"/>
  <c r="AS55" i="5"/>
  <c r="Y55" i="5"/>
  <c r="H55" i="5"/>
  <c r="BI54" i="5"/>
  <c r="BH54" i="5"/>
  <c r="BG54" i="5"/>
  <c r="BF54" i="5"/>
  <c r="BE54" i="5"/>
  <c r="BD54" i="5"/>
  <c r="BC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X54" i="5"/>
  <c r="W54" i="5"/>
  <c r="V54" i="5"/>
  <c r="U54" i="5"/>
  <c r="T54" i="5"/>
  <c r="S54" i="5"/>
  <c r="P54" i="5"/>
  <c r="O54" i="5"/>
  <c r="I54" i="5"/>
  <c r="J54" i="5" s="1"/>
  <c r="G54" i="5"/>
  <c r="F54" i="5"/>
  <c r="E54" i="5"/>
  <c r="D54" i="5"/>
  <c r="C54" i="5"/>
  <c r="AT53" i="5"/>
  <c r="AS53" i="5"/>
  <c r="AU53" i="5" s="1"/>
  <c r="N54" i="7" s="1"/>
  <c r="Z53" i="5"/>
  <c r="Y53" i="5"/>
  <c r="J53" i="5"/>
  <c r="H53" i="5"/>
  <c r="BJ52" i="5"/>
  <c r="BJ54" i="5" s="1"/>
  <c r="AT52" i="5"/>
  <c r="AS52" i="5"/>
  <c r="Z52" i="5"/>
  <c r="Y52" i="5"/>
  <c r="J52" i="5"/>
  <c r="H52" i="5"/>
  <c r="BJ51" i="5"/>
  <c r="BI51" i="5"/>
  <c r="BH51" i="5"/>
  <c r="BG51" i="5"/>
  <c r="BF51" i="5"/>
  <c r="BE51" i="5"/>
  <c r="BD51" i="5"/>
  <c r="BC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X51" i="5"/>
  <c r="W51" i="5"/>
  <c r="V51" i="5"/>
  <c r="U51" i="5"/>
  <c r="T51" i="5"/>
  <c r="S51" i="5"/>
  <c r="P51" i="5"/>
  <c r="O51" i="5"/>
  <c r="I51" i="5"/>
  <c r="J51" i="5" s="1"/>
  <c r="G51" i="5"/>
  <c r="H51" i="5" s="1"/>
  <c r="F51" i="5"/>
  <c r="E51" i="5"/>
  <c r="D51" i="5"/>
  <c r="C51" i="5"/>
  <c r="AT50" i="5"/>
  <c r="AS50" i="5"/>
  <c r="Z50" i="5"/>
  <c r="Y50" i="5"/>
  <c r="J50" i="5"/>
  <c r="H50" i="5"/>
  <c r="AT49" i="5"/>
  <c r="AU49" i="5" s="1"/>
  <c r="N50" i="7" s="1"/>
  <c r="AS49" i="5"/>
  <c r="Z49" i="5"/>
  <c r="Y49" i="5"/>
  <c r="J49" i="5"/>
  <c r="H49" i="5"/>
  <c r="AT48" i="5"/>
  <c r="AU48" i="5" s="1"/>
  <c r="N49" i="7" s="1"/>
  <c r="AS48" i="5"/>
  <c r="Z48" i="5"/>
  <c r="Y48" i="5"/>
  <c r="J48" i="5"/>
  <c r="H48" i="5"/>
  <c r="AT47" i="5"/>
  <c r="AS47" i="5"/>
  <c r="K47" i="5"/>
  <c r="K47" i="8" s="1"/>
  <c r="AT46" i="5"/>
  <c r="AS46" i="5"/>
  <c r="AU46" i="5" s="1"/>
  <c r="Z46" i="5"/>
  <c r="Y46" i="5"/>
  <c r="J46" i="5"/>
  <c r="H46" i="5"/>
  <c r="BM45" i="5"/>
  <c r="BL45" i="5"/>
  <c r="BK45" i="5"/>
  <c r="BJ45" i="5"/>
  <c r="BI45" i="5"/>
  <c r="BH45" i="5"/>
  <c r="BG45" i="5"/>
  <c r="BD45" i="5"/>
  <c r="BC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X45" i="5"/>
  <c r="W45" i="5"/>
  <c r="V45" i="5"/>
  <c r="U45" i="5"/>
  <c r="T45" i="5"/>
  <c r="S45" i="5"/>
  <c r="P45" i="5"/>
  <c r="O45" i="5"/>
  <c r="N45" i="5"/>
  <c r="J45" i="5"/>
  <c r="I45" i="5"/>
  <c r="G45" i="5"/>
  <c r="F45" i="5"/>
  <c r="E45" i="5"/>
  <c r="D45" i="5"/>
  <c r="C45" i="5"/>
  <c r="AT44" i="5"/>
  <c r="AS44" i="5"/>
  <c r="Y44" i="5"/>
  <c r="H44" i="5"/>
  <c r="AT43" i="5"/>
  <c r="AU43" i="5" s="1"/>
  <c r="AS43" i="5"/>
  <c r="Y43" i="5"/>
  <c r="H43" i="5"/>
  <c r="AT42" i="5"/>
  <c r="AS42" i="5"/>
  <c r="Y42" i="5"/>
  <c r="H42" i="5"/>
  <c r="AT41" i="5"/>
  <c r="AT45" i="5" s="1"/>
  <c r="AS41" i="5"/>
  <c r="Y41" i="5"/>
  <c r="H41" i="5"/>
  <c r="AT40" i="5"/>
  <c r="AU40" i="5" s="1"/>
  <c r="N41" i="7" s="1"/>
  <c r="AS40" i="5"/>
  <c r="Y40" i="5"/>
  <c r="H40" i="5"/>
  <c r="AT39" i="5"/>
  <c r="AS39" i="5"/>
  <c r="AU39" i="5" s="1"/>
  <c r="N40" i="7" s="1"/>
  <c r="Y39" i="5"/>
  <c r="H39" i="5"/>
  <c r="AT38" i="5"/>
  <c r="AS38" i="5"/>
  <c r="Y38" i="5"/>
  <c r="H38" i="5"/>
  <c r="BJ37" i="5"/>
  <c r="BI37" i="5"/>
  <c r="BH37" i="5"/>
  <c r="BG37" i="5"/>
  <c r="BF37" i="5"/>
  <c r="BE37" i="5"/>
  <c r="BD37" i="5"/>
  <c r="BC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X37" i="5"/>
  <c r="W37" i="5"/>
  <c r="V37" i="5"/>
  <c r="U37" i="5"/>
  <c r="T37" i="5"/>
  <c r="S37" i="5"/>
  <c r="P37" i="5"/>
  <c r="O37" i="5"/>
  <c r="I37" i="5"/>
  <c r="J37" i="5" s="1"/>
  <c r="G37" i="5"/>
  <c r="H37" i="5" s="1"/>
  <c r="F37" i="5"/>
  <c r="E37" i="5"/>
  <c r="D37" i="5"/>
  <c r="C37" i="5"/>
  <c r="AT36" i="5"/>
  <c r="AU36" i="5" s="1"/>
  <c r="N37" i="7" s="1"/>
  <c r="AS36" i="5"/>
  <c r="Y36" i="5"/>
  <c r="H36" i="5"/>
  <c r="AT35" i="5"/>
  <c r="AS35" i="5"/>
  <c r="AU35" i="5" s="1"/>
  <c r="N36" i="7" s="1"/>
  <c r="Z35" i="5"/>
  <c r="Y35" i="5"/>
  <c r="J35" i="5"/>
  <c r="H35" i="5"/>
  <c r="AX34" i="5"/>
  <c r="AT34" i="5"/>
  <c r="AS34" i="5"/>
  <c r="AS37" i="5" s="1"/>
  <c r="Z34" i="5"/>
  <c r="Y34" i="5"/>
  <c r="J34" i="5"/>
  <c r="H34" i="5"/>
  <c r="BJ33" i="5"/>
  <c r="BI33" i="5"/>
  <c r="BH33" i="5"/>
  <c r="BG33" i="5"/>
  <c r="BD33" i="5"/>
  <c r="BC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X33" i="5"/>
  <c r="W33" i="5"/>
  <c r="V33" i="5"/>
  <c r="U33" i="5"/>
  <c r="T33" i="5"/>
  <c r="S33" i="5"/>
  <c r="P33" i="5"/>
  <c r="O33" i="5"/>
  <c r="I33" i="5"/>
  <c r="J33" i="5" s="1"/>
  <c r="H33" i="5"/>
  <c r="G33" i="5"/>
  <c r="F33" i="5"/>
  <c r="E33" i="5"/>
  <c r="D33" i="5"/>
  <c r="C33" i="5"/>
  <c r="AT32" i="5"/>
  <c r="AS32" i="5"/>
  <c r="AU32" i="5" s="1"/>
  <c r="N33" i="7" s="1"/>
  <c r="Y32" i="5"/>
  <c r="H32" i="5"/>
  <c r="AT31" i="5"/>
  <c r="AT33" i="5" s="1"/>
  <c r="AS31" i="5"/>
  <c r="Y31" i="5"/>
  <c r="M31" i="5"/>
  <c r="M31" i="8" s="1"/>
  <c r="M31" i="10" s="1"/>
  <c r="H31" i="5"/>
  <c r="AT30" i="5"/>
  <c r="AS30" i="5"/>
  <c r="Z30" i="5"/>
  <c r="Y30" i="5"/>
  <c r="J30" i="5"/>
  <c r="H30" i="5"/>
  <c r="BM29" i="5"/>
  <c r="BL29" i="5"/>
  <c r="BK29" i="5"/>
  <c r="BJ29" i="5"/>
  <c r="BI29" i="5"/>
  <c r="BH29" i="5"/>
  <c r="BG29" i="5"/>
  <c r="BF29" i="5"/>
  <c r="BE29" i="5"/>
  <c r="BD29" i="5"/>
  <c r="BC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X29" i="5"/>
  <c r="W29" i="5"/>
  <c r="Y29" i="5" s="1"/>
  <c r="V29" i="5"/>
  <c r="U29" i="5"/>
  <c r="T29" i="5"/>
  <c r="S29" i="5"/>
  <c r="P29" i="5"/>
  <c r="O29" i="5"/>
  <c r="N29" i="5"/>
  <c r="J29" i="5"/>
  <c r="I29" i="5"/>
  <c r="G29" i="5"/>
  <c r="F29" i="5"/>
  <c r="E29" i="5"/>
  <c r="D29" i="5"/>
  <c r="C29" i="5"/>
  <c r="AT28" i="5"/>
  <c r="AS28" i="5"/>
  <c r="Y28" i="5"/>
  <c r="H28" i="5"/>
  <c r="AT27" i="5"/>
  <c r="AS27" i="5"/>
  <c r="Y27" i="5"/>
  <c r="H27" i="5"/>
  <c r="BM26" i="5"/>
  <c r="BL26" i="5"/>
  <c r="BK26" i="5"/>
  <c r="BJ26" i="5"/>
  <c r="BI26" i="5"/>
  <c r="BH26" i="5"/>
  <c r="BG26" i="5"/>
  <c r="BF26" i="5"/>
  <c r="BE26" i="5"/>
  <c r="BD26" i="5"/>
  <c r="BC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X26" i="5"/>
  <c r="W26" i="5"/>
  <c r="V26" i="5"/>
  <c r="U26" i="5"/>
  <c r="Y26" i="5" s="1"/>
  <c r="T26" i="5"/>
  <c r="S26" i="5"/>
  <c r="P26" i="5"/>
  <c r="O26" i="5"/>
  <c r="N26" i="5"/>
  <c r="J26" i="5"/>
  <c r="I26" i="5"/>
  <c r="G26" i="5"/>
  <c r="F26" i="5"/>
  <c r="E26" i="5"/>
  <c r="D26" i="5"/>
  <c r="C26" i="5"/>
  <c r="AT25" i="5"/>
  <c r="AU25" i="5" s="1"/>
  <c r="N26" i="7" s="1"/>
  <c r="AS25" i="5"/>
  <c r="Y25" i="5"/>
  <c r="H25" i="5"/>
  <c r="AU24" i="5"/>
  <c r="AT24" i="5"/>
  <c r="AT26" i="5" s="1"/>
  <c r="AS24" i="5"/>
  <c r="Y24" i="5"/>
  <c r="H24" i="5"/>
  <c r="BM23" i="5"/>
  <c r="BL23" i="5"/>
  <c r="BK23" i="5"/>
  <c r="BJ23" i="5"/>
  <c r="BI23" i="5"/>
  <c r="BH23" i="5"/>
  <c r="BG23" i="5"/>
  <c r="BF23" i="5"/>
  <c r="BE23" i="5"/>
  <c r="BD23" i="5"/>
  <c r="BC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X23" i="5"/>
  <c r="W23" i="5"/>
  <c r="Y23" i="5" s="1"/>
  <c r="V23" i="5"/>
  <c r="U23" i="5"/>
  <c r="T23" i="5"/>
  <c r="S23" i="5"/>
  <c r="P23" i="5"/>
  <c r="O23" i="5"/>
  <c r="N23" i="5"/>
  <c r="J23" i="5"/>
  <c r="I23" i="5"/>
  <c r="G23" i="5"/>
  <c r="H23" i="5" s="1"/>
  <c r="F23" i="5"/>
  <c r="E23" i="5"/>
  <c r="D23" i="5"/>
  <c r="C23" i="5"/>
  <c r="AT22" i="5"/>
  <c r="AS22" i="5"/>
  <c r="Y22" i="5"/>
  <c r="H22" i="5"/>
  <c r="AT21" i="5"/>
  <c r="AS21" i="5"/>
  <c r="AU21" i="5" s="1"/>
  <c r="N22" i="7" s="1"/>
  <c r="Y21" i="5"/>
  <c r="H21" i="5"/>
  <c r="AT20" i="5"/>
  <c r="AT23" i="5" s="1"/>
  <c r="AS20" i="5"/>
  <c r="Y20" i="5"/>
  <c r="H20" i="5"/>
  <c r="BM19" i="5"/>
  <c r="BL19" i="5"/>
  <c r="BK19" i="5"/>
  <c r="BJ19" i="5"/>
  <c r="BI19" i="5"/>
  <c r="BH19" i="5"/>
  <c r="BG19" i="5"/>
  <c r="BD19" i="5"/>
  <c r="BC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X19" i="5"/>
  <c r="W19" i="5"/>
  <c r="Y19" i="5" s="1"/>
  <c r="V19" i="5"/>
  <c r="U19" i="5"/>
  <c r="T19" i="5"/>
  <c r="S19" i="5"/>
  <c r="P19" i="5"/>
  <c r="O19" i="5"/>
  <c r="N19" i="5"/>
  <c r="J19" i="5"/>
  <c r="I19" i="5"/>
  <c r="G19" i="5"/>
  <c r="F19" i="5"/>
  <c r="E19" i="5"/>
  <c r="D19" i="5"/>
  <c r="C19" i="5"/>
  <c r="AT18" i="5"/>
  <c r="AS18" i="5"/>
  <c r="AU18" i="5" s="1"/>
  <c r="N19" i="7" s="1"/>
  <c r="Y18" i="5"/>
  <c r="H18" i="5"/>
  <c r="AT17" i="5"/>
  <c r="AS17" i="5"/>
  <c r="AU17" i="5" s="1"/>
  <c r="N18" i="7" s="1"/>
  <c r="Y17" i="5"/>
  <c r="H17" i="5"/>
  <c r="AT16" i="5"/>
  <c r="AS16" i="5"/>
  <c r="Y16" i="5"/>
  <c r="H16" i="5"/>
  <c r="AT15" i="5"/>
  <c r="AS15" i="5"/>
  <c r="Y15" i="5"/>
  <c r="H15" i="5"/>
  <c r="AT14" i="5"/>
  <c r="AS14" i="5"/>
  <c r="Y14" i="5"/>
  <c r="H14" i="5"/>
  <c r="AT13" i="5"/>
  <c r="AS13" i="5"/>
  <c r="Y13" i="5"/>
  <c r="H13" i="5"/>
  <c r="BI12" i="5"/>
  <c r="BH12" i="5"/>
  <c r="BG12" i="5"/>
  <c r="BF12" i="5"/>
  <c r="BE12" i="5"/>
  <c r="BD12" i="5"/>
  <c r="BC12" i="5"/>
  <c r="AT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X12" i="5"/>
  <c r="W12" i="5"/>
  <c r="V12" i="5"/>
  <c r="U12" i="5"/>
  <c r="T12" i="5"/>
  <c r="S12" i="5"/>
  <c r="P12" i="5"/>
  <c r="O12" i="5"/>
  <c r="I12" i="5"/>
  <c r="G12" i="5"/>
  <c r="F12" i="5"/>
  <c r="E12" i="5"/>
  <c r="D12" i="5"/>
  <c r="C12" i="5"/>
  <c r="AT11" i="5"/>
  <c r="AS11" i="5"/>
  <c r="Z11" i="5"/>
  <c r="Y11" i="5"/>
  <c r="J11" i="5"/>
  <c r="H11" i="5"/>
  <c r="BJ10" i="5"/>
  <c r="AT10" i="5"/>
  <c r="AS10" i="5"/>
  <c r="Z10" i="5"/>
  <c r="Y10" i="5"/>
  <c r="J10" i="5"/>
  <c r="H10" i="5"/>
  <c r="BM9" i="5"/>
  <c r="BL9" i="5"/>
  <c r="BK9" i="5"/>
  <c r="BJ9" i="5"/>
  <c r="BI9" i="5"/>
  <c r="BH9" i="5"/>
  <c r="BG9" i="5"/>
  <c r="BF9" i="5"/>
  <c r="BE9" i="5"/>
  <c r="BD9" i="5"/>
  <c r="BC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X9" i="5"/>
  <c r="W9" i="5"/>
  <c r="V9" i="5"/>
  <c r="V89" i="5" s="1"/>
  <c r="U9" i="5"/>
  <c r="T9" i="5"/>
  <c r="S9" i="5"/>
  <c r="P9" i="5"/>
  <c r="O9" i="5"/>
  <c r="N9" i="5"/>
  <c r="M9" i="5"/>
  <c r="J9" i="5"/>
  <c r="I9" i="5"/>
  <c r="G9" i="5"/>
  <c r="F9" i="5"/>
  <c r="E9" i="5"/>
  <c r="D9" i="5"/>
  <c r="C9" i="5"/>
  <c r="AT8" i="5"/>
  <c r="AS8" i="5"/>
  <c r="Y8" i="5"/>
  <c r="H8" i="5"/>
  <c r="AT7" i="5"/>
  <c r="AS7" i="5"/>
  <c r="Y7" i="5"/>
  <c r="H7" i="5"/>
  <c r="AT6" i="5"/>
  <c r="AS6" i="5"/>
  <c r="Y6" i="5"/>
  <c r="H6" i="5"/>
  <c r="AT5" i="5"/>
  <c r="AS5" i="5"/>
  <c r="Y5" i="5"/>
  <c r="H5" i="5"/>
  <c r="AT4" i="5"/>
  <c r="AS4" i="5"/>
  <c r="Y4" i="5"/>
  <c r="H4" i="5"/>
  <c r="H32" i="4"/>
  <c r="H23" i="4"/>
  <c r="G23" i="4"/>
  <c r="H19" i="4"/>
  <c r="G19" i="4"/>
  <c r="BM88" i="3"/>
  <c r="BL88" i="3"/>
  <c r="BK88" i="3"/>
  <c r="BJ88" i="3"/>
  <c r="BI88" i="3"/>
  <c r="BH88" i="3"/>
  <c r="BG88" i="3"/>
  <c r="BF88" i="3"/>
  <c r="BE88" i="3"/>
  <c r="BD88" i="3"/>
  <c r="BC88" i="3"/>
  <c r="AR88" i="3"/>
  <c r="AY88" i="3" s="1"/>
  <c r="AQ88" i="3"/>
  <c r="AX88" i="3" s="1"/>
  <c r="AP88" i="3"/>
  <c r="AO88" i="3"/>
  <c r="AV88" i="3" s="1"/>
  <c r="AZ88" i="3" s="1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X88" i="3"/>
  <c r="W88" i="3"/>
  <c r="Y88" i="3" s="1"/>
  <c r="V88" i="3"/>
  <c r="U88" i="3"/>
  <c r="T88" i="3"/>
  <c r="S88" i="3"/>
  <c r="P88" i="3"/>
  <c r="R88" i="3" s="1"/>
  <c r="O88" i="3"/>
  <c r="Q88" i="3" s="1"/>
  <c r="I88" i="3"/>
  <c r="M88" i="3" s="1"/>
  <c r="G88" i="3"/>
  <c r="F88" i="3"/>
  <c r="E88" i="3"/>
  <c r="D88" i="3"/>
  <c r="C88" i="3"/>
  <c r="AT87" i="3"/>
  <c r="AS87" i="3"/>
  <c r="AU87" i="3" s="1"/>
  <c r="M88" i="7" s="1"/>
  <c r="Y87" i="3"/>
  <c r="H87" i="3"/>
  <c r="AX86" i="3"/>
  <c r="AX86" i="5" s="1"/>
  <c r="AT86" i="3"/>
  <c r="AS86" i="3"/>
  <c r="AU86" i="3" s="1"/>
  <c r="M87" i="7" s="1"/>
  <c r="Y86" i="3"/>
  <c r="H86" i="3"/>
  <c r="BM85" i="3"/>
  <c r="BL85" i="3"/>
  <c r="BK85" i="3"/>
  <c r="BJ85" i="3"/>
  <c r="BI85" i="3"/>
  <c r="BH85" i="3"/>
  <c r="BG85" i="3"/>
  <c r="BD85" i="3"/>
  <c r="BC85" i="3"/>
  <c r="AR85" i="3"/>
  <c r="AY85" i="3" s="1"/>
  <c r="AQ85" i="3"/>
  <c r="AX85" i="3" s="1"/>
  <c r="AP85" i="3"/>
  <c r="AO85" i="3"/>
  <c r="AV85" i="3" s="1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X85" i="3"/>
  <c r="W85" i="3"/>
  <c r="V85" i="3"/>
  <c r="U85" i="3"/>
  <c r="T85" i="3"/>
  <c r="S85" i="3"/>
  <c r="P85" i="3"/>
  <c r="R85" i="3" s="1"/>
  <c r="O85" i="3"/>
  <c r="Q85" i="3" s="1"/>
  <c r="M85" i="3"/>
  <c r="I85" i="3"/>
  <c r="G85" i="3"/>
  <c r="F85" i="3"/>
  <c r="E85" i="3"/>
  <c r="D85" i="3"/>
  <c r="C85" i="3"/>
  <c r="AT84" i="3"/>
  <c r="AS84" i="3"/>
  <c r="Y84" i="3"/>
  <c r="H84" i="3"/>
  <c r="AT83" i="3"/>
  <c r="AS83" i="3"/>
  <c r="Y83" i="3"/>
  <c r="H83" i="3"/>
  <c r="AT82" i="3"/>
  <c r="AS82" i="3"/>
  <c r="AU82" i="3" s="1"/>
  <c r="M83" i="7" s="1"/>
  <c r="Y82" i="3"/>
  <c r="H82" i="3"/>
  <c r="AT81" i="3"/>
  <c r="AS81" i="3"/>
  <c r="Y81" i="3"/>
  <c r="H81" i="3"/>
  <c r="BM80" i="3"/>
  <c r="BL80" i="3"/>
  <c r="BK80" i="3"/>
  <c r="BJ80" i="3"/>
  <c r="BI80" i="3"/>
  <c r="BH80" i="3"/>
  <c r="BG80" i="3"/>
  <c r="BF80" i="3"/>
  <c r="BE80" i="3"/>
  <c r="BD80" i="3"/>
  <c r="BC80" i="3"/>
  <c r="AW80" i="3"/>
  <c r="AV80" i="3"/>
  <c r="AZ80" i="3" s="1"/>
  <c r="AS80" i="3"/>
  <c r="AR80" i="3"/>
  <c r="AY80" i="3" s="1"/>
  <c r="AQ80" i="3"/>
  <c r="AX80" i="3" s="1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X80" i="3"/>
  <c r="W80" i="3"/>
  <c r="V80" i="3"/>
  <c r="U80" i="3"/>
  <c r="T80" i="3"/>
  <c r="S80" i="3"/>
  <c r="P80" i="3"/>
  <c r="R80" i="3" s="1"/>
  <c r="O80" i="3"/>
  <c r="Q80" i="3" s="1"/>
  <c r="I80" i="3"/>
  <c r="M80" i="3" s="1"/>
  <c r="G80" i="3"/>
  <c r="F80" i="3"/>
  <c r="E80" i="3"/>
  <c r="D80" i="3"/>
  <c r="C80" i="3"/>
  <c r="AT79" i="3"/>
  <c r="AS79" i="3"/>
  <c r="AU79" i="3" s="1"/>
  <c r="M80" i="7" s="1"/>
  <c r="Y79" i="3"/>
  <c r="H79" i="3"/>
  <c r="AT78" i="3"/>
  <c r="AU78" i="3" s="1"/>
  <c r="M79" i="7" s="1"/>
  <c r="AS78" i="3"/>
  <c r="Y78" i="3"/>
  <c r="H78" i="3"/>
  <c r="AT77" i="3"/>
  <c r="AU77" i="3" s="1"/>
  <c r="M78" i="7" s="1"/>
  <c r="AS77" i="3"/>
  <c r="Y77" i="3"/>
  <c r="H77" i="3"/>
  <c r="BI76" i="3"/>
  <c r="BH76" i="3"/>
  <c r="BG76" i="3"/>
  <c r="BF76" i="3"/>
  <c r="BE76" i="3"/>
  <c r="BD76" i="3"/>
  <c r="BC76" i="3"/>
  <c r="AX76" i="3"/>
  <c r="AR76" i="3"/>
  <c r="AY76" i="3" s="1"/>
  <c r="AQ76" i="3"/>
  <c r="AP76" i="3"/>
  <c r="AO76" i="3"/>
  <c r="AV76" i="3" s="1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X76" i="3"/>
  <c r="W76" i="3"/>
  <c r="Y76" i="3" s="1"/>
  <c r="V76" i="3"/>
  <c r="U76" i="3"/>
  <c r="T76" i="3"/>
  <c r="S76" i="3"/>
  <c r="P76" i="3"/>
  <c r="R76" i="3" s="1"/>
  <c r="O76" i="3"/>
  <c r="Q76" i="3" s="1"/>
  <c r="I76" i="3"/>
  <c r="M76" i="3" s="1"/>
  <c r="G76" i="3"/>
  <c r="F76" i="3"/>
  <c r="E76" i="3"/>
  <c r="D76" i="3"/>
  <c r="C76" i="3"/>
  <c r="AT75" i="3"/>
  <c r="AS75" i="3"/>
  <c r="AU75" i="3" s="1"/>
  <c r="M76" i="7" s="1"/>
  <c r="Y75" i="3"/>
  <c r="H75" i="3"/>
  <c r="AT74" i="3"/>
  <c r="AS74" i="3"/>
  <c r="Z74" i="3"/>
  <c r="Y74" i="3"/>
  <c r="J74" i="3"/>
  <c r="H74" i="3"/>
  <c r="AT73" i="3"/>
  <c r="AS73" i="3"/>
  <c r="Z73" i="3"/>
  <c r="Y73" i="3"/>
  <c r="M73" i="3"/>
  <c r="J73" i="3"/>
  <c r="H73" i="3"/>
  <c r="BJ72" i="3"/>
  <c r="T73" i="7" s="1"/>
  <c r="T77" i="7" s="1"/>
  <c r="AT72" i="3"/>
  <c r="AS72" i="3"/>
  <c r="Z72" i="3"/>
  <c r="Y72" i="3"/>
  <c r="J72" i="3"/>
  <c r="H72" i="3"/>
  <c r="BM71" i="3"/>
  <c r="BL71" i="3"/>
  <c r="BK71" i="3"/>
  <c r="BJ71" i="3"/>
  <c r="BI71" i="3"/>
  <c r="BH71" i="3"/>
  <c r="BG71" i="3"/>
  <c r="BD71" i="3"/>
  <c r="BC71" i="3"/>
  <c r="AR71" i="3"/>
  <c r="AY71" i="3" s="1"/>
  <c r="AQ71" i="3"/>
  <c r="AX71" i="3" s="1"/>
  <c r="AP71" i="3"/>
  <c r="AT71" i="3" s="1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X71" i="3"/>
  <c r="W71" i="3"/>
  <c r="V71" i="3"/>
  <c r="U71" i="3"/>
  <c r="T71" i="3"/>
  <c r="S71" i="3"/>
  <c r="P71" i="3"/>
  <c r="R71" i="3" s="1"/>
  <c r="O71" i="3"/>
  <c r="Q71" i="3" s="1"/>
  <c r="I71" i="3"/>
  <c r="M71" i="3" s="1"/>
  <c r="G71" i="3"/>
  <c r="F71" i="3"/>
  <c r="E71" i="3"/>
  <c r="D71" i="3"/>
  <c r="C71" i="3"/>
  <c r="AT70" i="3"/>
  <c r="AS70" i="3"/>
  <c r="Y70" i="3"/>
  <c r="H70" i="3"/>
  <c r="AT69" i="3"/>
  <c r="AS69" i="3"/>
  <c r="Y69" i="3"/>
  <c r="H69" i="3"/>
  <c r="AT68" i="3"/>
  <c r="AS68" i="3"/>
  <c r="AU68" i="3" s="1"/>
  <c r="M69" i="7" s="1"/>
  <c r="Y68" i="3"/>
  <c r="R68" i="3"/>
  <c r="R68" i="5" s="1"/>
  <c r="R68" i="8" s="1"/>
  <c r="H68" i="3"/>
  <c r="BI67" i="3"/>
  <c r="BH67" i="3"/>
  <c r="BG67" i="3"/>
  <c r="BD67" i="3"/>
  <c r="BC67" i="3"/>
  <c r="AR67" i="3"/>
  <c r="AY67" i="3" s="1"/>
  <c r="AQ67" i="3"/>
  <c r="AX67" i="3" s="1"/>
  <c r="AP67" i="3"/>
  <c r="AW67" i="3" s="1"/>
  <c r="AO67" i="3"/>
  <c r="AV67" i="3" s="1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X67" i="3"/>
  <c r="W67" i="3"/>
  <c r="V67" i="3"/>
  <c r="U67" i="3"/>
  <c r="Y67" i="3" s="1"/>
  <c r="T67" i="3"/>
  <c r="S67" i="3"/>
  <c r="P67" i="3"/>
  <c r="R67" i="3" s="1"/>
  <c r="O67" i="3"/>
  <c r="Q67" i="3" s="1"/>
  <c r="I67" i="3"/>
  <c r="G67" i="3"/>
  <c r="H67" i="3" s="1"/>
  <c r="F67" i="3"/>
  <c r="E67" i="3"/>
  <c r="D67" i="3"/>
  <c r="C67" i="3"/>
  <c r="AT66" i="3"/>
  <c r="AS66" i="3"/>
  <c r="AU66" i="3" s="1"/>
  <c r="M67" i="7" s="1"/>
  <c r="Z66" i="3"/>
  <c r="Y66" i="3"/>
  <c r="J66" i="3"/>
  <c r="H66" i="3"/>
  <c r="AT65" i="3"/>
  <c r="AS65" i="3"/>
  <c r="AU65" i="3" s="1"/>
  <c r="M66" i="7" s="1"/>
  <c r="Z65" i="3"/>
  <c r="Y65" i="3"/>
  <c r="J65" i="3"/>
  <c r="H65" i="3"/>
  <c r="BJ64" i="3"/>
  <c r="AV64" i="3"/>
  <c r="AV64" i="5" s="1"/>
  <c r="AT64" i="3"/>
  <c r="AU64" i="3" s="1"/>
  <c r="M65" i="7" s="1"/>
  <c r="AS64" i="3"/>
  <c r="Z64" i="3"/>
  <c r="Y64" i="3"/>
  <c r="J64" i="3"/>
  <c r="H64" i="3"/>
  <c r="BL63" i="3"/>
  <c r="BI63" i="3"/>
  <c r="BH63" i="3"/>
  <c r="BG63" i="3"/>
  <c r="BD63" i="3"/>
  <c r="BC63" i="3"/>
  <c r="AR63" i="3"/>
  <c r="AY63" i="3" s="1"/>
  <c r="AQ63" i="3"/>
  <c r="AP63" i="3"/>
  <c r="AO63" i="3"/>
  <c r="AV63" i="3" s="1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X63" i="3"/>
  <c r="W63" i="3"/>
  <c r="V63" i="3"/>
  <c r="U63" i="3"/>
  <c r="T63" i="3"/>
  <c r="S63" i="3"/>
  <c r="P63" i="3"/>
  <c r="R63" i="3" s="1"/>
  <c r="O63" i="3"/>
  <c r="Q63" i="3" s="1"/>
  <c r="I63" i="3"/>
  <c r="M63" i="3" s="1"/>
  <c r="G63" i="3"/>
  <c r="F63" i="3"/>
  <c r="E63" i="3"/>
  <c r="D63" i="3"/>
  <c r="C63" i="3"/>
  <c r="AT62" i="3"/>
  <c r="AS62" i="3"/>
  <c r="Z62" i="3"/>
  <c r="Y62" i="3"/>
  <c r="R62" i="3"/>
  <c r="R62" i="5" s="1"/>
  <c r="R62" i="8" s="1"/>
  <c r="R62" i="10" s="1"/>
  <c r="R62" i="12" s="1"/>
  <c r="R62" i="16" s="1"/>
  <c r="R62" i="18" s="1"/>
  <c r="J62" i="3"/>
  <c r="H62" i="3"/>
  <c r="AT61" i="3"/>
  <c r="AS61" i="3"/>
  <c r="Y61" i="3"/>
  <c r="H61" i="3"/>
  <c r="AT60" i="3"/>
  <c r="AS60" i="3"/>
  <c r="AU60" i="3" s="1"/>
  <c r="M61" i="7" s="1"/>
  <c r="Z60" i="3"/>
  <c r="Y60" i="3"/>
  <c r="R60" i="3"/>
  <c r="R60" i="5" s="1"/>
  <c r="R60" i="8" s="1"/>
  <c r="R60" i="10" s="1"/>
  <c r="R60" i="12" s="1"/>
  <c r="R60" i="16" s="1"/>
  <c r="R60" i="18" s="1"/>
  <c r="J60" i="3"/>
  <c r="H60" i="3"/>
  <c r="AT59" i="3"/>
  <c r="AS59" i="3"/>
  <c r="AU59" i="3" s="1"/>
  <c r="M60" i="7" s="1"/>
  <c r="Z59" i="3"/>
  <c r="Y59" i="3"/>
  <c r="J59" i="3"/>
  <c r="H59" i="3"/>
  <c r="BL58" i="3"/>
  <c r="BL58" i="5" s="1"/>
  <c r="BK58" i="3"/>
  <c r="BK58" i="5" s="1"/>
  <c r="BJ58" i="3"/>
  <c r="AT58" i="3"/>
  <c r="AS58" i="3"/>
  <c r="Z58" i="3"/>
  <c r="Y58" i="3"/>
  <c r="J58" i="3"/>
  <c r="H58" i="3"/>
  <c r="BM57" i="3"/>
  <c r="BL57" i="3"/>
  <c r="BK57" i="3"/>
  <c r="BJ57" i="3"/>
  <c r="BI57" i="3"/>
  <c r="BH57" i="3"/>
  <c r="BG57" i="3"/>
  <c r="BF57" i="3"/>
  <c r="BE57" i="3"/>
  <c r="BD57" i="3"/>
  <c r="BC57" i="3"/>
  <c r="AR57" i="3"/>
  <c r="AY57" i="3" s="1"/>
  <c r="AQ57" i="3"/>
  <c r="AX57" i="3" s="1"/>
  <c r="AP57" i="3"/>
  <c r="AW57" i="3" s="1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X57" i="3"/>
  <c r="W57" i="3"/>
  <c r="V57" i="3"/>
  <c r="U57" i="3"/>
  <c r="T57" i="3"/>
  <c r="S57" i="3"/>
  <c r="P57" i="3"/>
  <c r="R57" i="3" s="1"/>
  <c r="O57" i="3"/>
  <c r="Q57" i="3" s="1"/>
  <c r="M57" i="3"/>
  <c r="I57" i="3"/>
  <c r="G57" i="3"/>
  <c r="F57" i="3"/>
  <c r="E57" i="3"/>
  <c r="D57" i="3"/>
  <c r="C57" i="3"/>
  <c r="AT56" i="3"/>
  <c r="AS56" i="3"/>
  <c r="Y56" i="3"/>
  <c r="H56" i="3"/>
  <c r="AT55" i="3"/>
  <c r="AS55" i="3"/>
  <c r="Y55" i="3"/>
  <c r="H55" i="3"/>
  <c r="BI54" i="3"/>
  <c r="BH54" i="3"/>
  <c r="BG54" i="3"/>
  <c r="BF54" i="3"/>
  <c r="BE54" i="3"/>
  <c r="BD54" i="3"/>
  <c r="BC54" i="3"/>
  <c r="AR54" i="3"/>
  <c r="AY54" i="3" s="1"/>
  <c r="AQ54" i="3"/>
  <c r="AX54" i="3" s="1"/>
  <c r="AP54" i="3"/>
  <c r="AW54" i="3" s="1"/>
  <c r="AO54" i="3"/>
  <c r="AV54" i="3" s="1"/>
  <c r="AZ54" i="3" s="1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X54" i="3"/>
  <c r="W54" i="3"/>
  <c r="V54" i="3"/>
  <c r="U54" i="3"/>
  <c r="T54" i="3"/>
  <c r="S54" i="3"/>
  <c r="P54" i="3"/>
  <c r="R54" i="3" s="1"/>
  <c r="O54" i="3"/>
  <c r="Q54" i="3" s="1"/>
  <c r="I54" i="3"/>
  <c r="M54" i="3" s="1"/>
  <c r="G54" i="3"/>
  <c r="F54" i="3"/>
  <c r="E54" i="3"/>
  <c r="D54" i="3"/>
  <c r="C54" i="3"/>
  <c r="AT53" i="3"/>
  <c r="AS53" i="3"/>
  <c r="AU53" i="3" s="1"/>
  <c r="M54" i="7" s="1"/>
  <c r="Z53" i="3"/>
  <c r="Y53" i="3"/>
  <c r="K53" i="3"/>
  <c r="K53" i="5" s="1"/>
  <c r="J53" i="3"/>
  <c r="H53" i="3"/>
  <c r="BJ52" i="3"/>
  <c r="AW52" i="3"/>
  <c r="AW52" i="5" s="1"/>
  <c r="AT52" i="3"/>
  <c r="AS52" i="3"/>
  <c r="Z52" i="3"/>
  <c r="Y52" i="3"/>
  <c r="J52" i="3"/>
  <c r="H52" i="3"/>
  <c r="BI51" i="3"/>
  <c r="BH51" i="3"/>
  <c r="BG51" i="3"/>
  <c r="BF51" i="3"/>
  <c r="BE51" i="3"/>
  <c r="BD51" i="3"/>
  <c r="BC51" i="3"/>
  <c r="AX51" i="3"/>
  <c r="AR51" i="3"/>
  <c r="AY51" i="3" s="1"/>
  <c r="AQ51" i="3"/>
  <c r="AP51" i="3"/>
  <c r="AW51" i="3" s="1"/>
  <c r="AO51" i="3"/>
  <c r="AS51" i="3" s="1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X51" i="3"/>
  <c r="W51" i="3"/>
  <c r="V51" i="3"/>
  <c r="U51" i="3"/>
  <c r="T51" i="3"/>
  <c r="S51" i="3"/>
  <c r="P51" i="3"/>
  <c r="R51" i="3" s="1"/>
  <c r="O51" i="3"/>
  <c r="Q51" i="3" s="1"/>
  <c r="I51" i="3"/>
  <c r="G51" i="3"/>
  <c r="F51" i="3"/>
  <c r="E51" i="3"/>
  <c r="D51" i="3"/>
  <c r="C51" i="3"/>
  <c r="AT50" i="3"/>
  <c r="AU50" i="3" s="1"/>
  <c r="M51" i="7" s="1"/>
  <c r="AS50" i="3"/>
  <c r="Z50" i="3"/>
  <c r="Y50" i="3"/>
  <c r="J50" i="3"/>
  <c r="H50" i="3"/>
  <c r="AT49" i="3"/>
  <c r="AS49" i="3"/>
  <c r="Z49" i="3"/>
  <c r="Y49" i="3"/>
  <c r="J49" i="3"/>
  <c r="H49" i="3"/>
  <c r="AT48" i="3"/>
  <c r="AS48" i="3"/>
  <c r="AU48" i="3" s="1"/>
  <c r="M49" i="7" s="1"/>
  <c r="Z48" i="3"/>
  <c r="Y48" i="3"/>
  <c r="J48" i="3"/>
  <c r="H48" i="3"/>
  <c r="BJ47" i="3"/>
  <c r="T48" i="7" s="1"/>
  <c r="AT47" i="3"/>
  <c r="AS47" i="3"/>
  <c r="R47" i="3"/>
  <c r="R47" i="5" s="1"/>
  <c r="R47" i="8" s="1"/>
  <c r="R47" i="10" s="1"/>
  <c r="R47" i="12" s="1"/>
  <c r="R47" i="16" s="1"/>
  <c r="R47" i="18" s="1"/>
  <c r="M47" i="3"/>
  <c r="M47" i="5" s="1"/>
  <c r="BL46" i="3"/>
  <c r="BJ46" i="3"/>
  <c r="AT46" i="3"/>
  <c r="AS46" i="3"/>
  <c r="AU46" i="3" s="1"/>
  <c r="M47" i="7" s="1"/>
  <c r="Z46" i="3"/>
  <c r="Y46" i="3"/>
  <c r="R46" i="3"/>
  <c r="R46" i="5" s="1"/>
  <c r="J46" i="3"/>
  <c r="H46" i="3"/>
  <c r="BM45" i="3"/>
  <c r="BL45" i="3"/>
  <c r="BK45" i="3"/>
  <c r="BJ45" i="3"/>
  <c r="BI45" i="3"/>
  <c r="BH45" i="3"/>
  <c r="BG45" i="3"/>
  <c r="BD45" i="3"/>
  <c r="BC45" i="3"/>
  <c r="AR45" i="3"/>
  <c r="AY45" i="3" s="1"/>
  <c r="BA45" i="3" s="1"/>
  <c r="AQ45" i="3"/>
  <c r="AP45" i="3"/>
  <c r="AW45" i="3" s="1"/>
  <c r="AO45" i="3"/>
  <c r="AV45" i="3" s="1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X45" i="3"/>
  <c r="W45" i="3"/>
  <c r="V45" i="3"/>
  <c r="U45" i="3"/>
  <c r="Y45" i="3" s="1"/>
  <c r="T45" i="3"/>
  <c r="S45" i="3"/>
  <c r="P45" i="3"/>
  <c r="R45" i="3" s="1"/>
  <c r="O45" i="3"/>
  <c r="Q45" i="3" s="1"/>
  <c r="I45" i="3"/>
  <c r="M45" i="3" s="1"/>
  <c r="G45" i="3"/>
  <c r="F45" i="3"/>
  <c r="E45" i="3"/>
  <c r="D45" i="3"/>
  <c r="C45" i="3"/>
  <c r="AY44" i="3"/>
  <c r="AY44" i="5" s="1"/>
  <c r="AY44" i="8" s="1"/>
  <c r="AY44" i="10" s="1"/>
  <c r="AY44" i="12" s="1"/>
  <c r="AY44" i="16" s="1"/>
  <c r="AY44" i="18" s="1"/>
  <c r="AY44" i="19" s="1"/>
  <c r="AY44" i="22" s="1"/>
  <c r="AY44" i="25" s="1"/>
  <c r="AY44" i="27" s="1"/>
  <c r="AT44" i="3"/>
  <c r="AS44" i="3"/>
  <c r="AU44" i="3" s="1"/>
  <c r="M45" i="7" s="1"/>
  <c r="Y44" i="3"/>
  <c r="R44" i="3"/>
  <c r="R44" i="5" s="1"/>
  <c r="R44" i="8" s="1"/>
  <c r="R44" i="10" s="1"/>
  <c r="R44" i="12" s="1"/>
  <c r="R44" i="16" s="1"/>
  <c r="R44" i="18" s="1"/>
  <c r="H44" i="3"/>
  <c r="AT43" i="3"/>
  <c r="AS43" i="3"/>
  <c r="Y43" i="3"/>
  <c r="H43" i="3"/>
  <c r="AT42" i="3"/>
  <c r="AS42" i="3"/>
  <c r="AU42" i="3" s="1"/>
  <c r="M43" i="7" s="1"/>
  <c r="Y42" i="3"/>
  <c r="H42" i="3"/>
  <c r="AT41" i="3"/>
  <c r="AS41" i="3"/>
  <c r="AU41" i="3" s="1"/>
  <c r="M42" i="7" s="1"/>
  <c r="Y41" i="3"/>
  <c r="H41" i="3"/>
  <c r="AT40" i="3"/>
  <c r="AS40" i="3"/>
  <c r="Y40" i="3"/>
  <c r="H40" i="3"/>
  <c r="AT39" i="3"/>
  <c r="AS39" i="3"/>
  <c r="AU39" i="3" s="1"/>
  <c r="M40" i="7" s="1"/>
  <c r="Y39" i="3"/>
  <c r="H39" i="3"/>
  <c r="AT38" i="3"/>
  <c r="AS38" i="3"/>
  <c r="Y38" i="3"/>
  <c r="M38" i="3"/>
  <c r="M38" i="5" s="1"/>
  <c r="M38" i="8" s="1"/>
  <c r="M38" i="10" s="1"/>
  <c r="H38" i="3"/>
  <c r="BJ37" i="3"/>
  <c r="BI37" i="3"/>
  <c r="BH37" i="3"/>
  <c r="BG37" i="3"/>
  <c r="BF37" i="3"/>
  <c r="BE37" i="3"/>
  <c r="BD37" i="3"/>
  <c r="BC37" i="3"/>
  <c r="AR37" i="3"/>
  <c r="AY37" i="3" s="1"/>
  <c r="AQ37" i="3"/>
  <c r="AX37" i="3" s="1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X37" i="3"/>
  <c r="W37" i="3"/>
  <c r="V37" i="3"/>
  <c r="U37" i="3"/>
  <c r="T37" i="3"/>
  <c r="S37" i="3"/>
  <c r="P37" i="3"/>
  <c r="R37" i="3" s="1"/>
  <c r="O37" i="3"/>
  <c r="Q37" i="3" s="1"/>
  <c r="I37" i="3"/>
  <c r="M37" i="3" s="1"/>
  <c r="N37" i="3" s="1"/>
  <c r="G37" i="3"/>
  <c r="F37" i="3"/>
  <c r="J37" i="3" s="1"/>
  <c r="E37" i="3"/>
  <c r="D37" i="3"/>
  <c r="C37" i="3"/>
  <c r="AT36" i="3"/>
  <c r="AS36" i="3"/>
  <c r="AU36" i="3" s="1"/>
  <c r="M37" i="7" s="1"/>
  <c r="Y36" i="3"/>
  <c r="H36" i="3"/>
  <c r="AT35" i="3"/>
  <c r="AS35" i="3"/>
  <c r="AU35" i="3" s="1"/>
  <c r="M36" i="7" s="1"/>
  <c r="Z35" i="3"/>
  <c r="Y35" i="3"/>
  <c r="J35" i="3"/>
  <c r="H35" i="3"/>
  <c r="BJ34" i="3"/>
  <c r="T35" i="7" s="1"/>
  <c r="T38" i="7" s="1"/>
  <c r="AW34" i="3"/>
  <c r="AV34" i="3"/>
  <c r="AT34" i="3"/>
  <c r="AS34" i="3"/>
  <c r="AU34" i="3" s="1"/>
  <c r="M35" i="7" s="1"/>
  <c r="Z34" i="3"/>
  <c r="Y34" i="3"/>
  <c r="J34" i="3"/>
  <c r="H34" i="3"/>
  <c r="BI33" i="3"/>
  <c r="BH33" i="3"/>
  <c r="BG33" i="3"/>
  <c r="BD33" i="3"/>
  <c r="BC33" i="3"/>
  <c r="AR33" i="3"/>
  <c r="AY33" i="3" s="1"/>
  <c r="AQ33" i="3"/>
  <c r="AX33" i="3" s="1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X33" i="3"/>
  <c r="W33" i="3"/>
  <c r="V33" i="3"/>
  <c r="U33" i="3"/>
  <c r="T33" i="3"/>
  <c r="S33" i="3"/>
  <c r="P33" i="3"/>
  <c r="R33" i="3" s="1"/>
  <c r="O33" i="3"/>
  <c r="Q33" i="3" s="1"/>
  <c r="I33" i="3"/>
  <c r="M33" i="3" s="1"/>
  <c r="G33" i="3"/>
  <c r="F33" i="3"/>
  <c r="E33" i="3"/>
  <c r="D33" i="3"/>
  <c r="C33" i="3"/>
  <c r="AY32" i="3"/>
  <c r="AX32" i="3"/>
  <c r="AX32" i="5" s="1"/>
  <c r="AX32" i="8" s="1"/>
  <c r="AX32" i="10" s="1"/>
  <c r="AX32" i="12" s="1"/>
  <c r="AX32" i="16" s="1"/>
  <c r="AX32" i="18" s="1"/>
  <c r="AX32" i="19" s="1"/>
  <c r="AX32" i="22" s="1"/>
  <c r="AX32" i="25" s="1"/>
  <c r="AX32" i="27" s="1"/>
  <c r="AT32" i="3"/>
  <c r="AS32" i="3"/>
  <c r="AU32" i="3" s="1"/>
  <c r="M33" i="7" s="1"/>
  <c r="Y32" i="3"/>
  <c r="H32" i="3"/>
  <c r="AT31" i="3"/>
  <c r="AS31" i="3"/>
  <c r="Y31" i="3"/>
  <c r="H31" i="3"/>
  <c r="BJ30" i="3"/>
  <c r="AT30" i="3"/>
  <c r="AS30" i="3"/>
  <c r="AU30" i="3" s="1"/>
  <c r="M31" i="7" s="1"/>
  <c r="Z30" i="3"/>
  <c r="Y30" i="3"/>
  <c r="M30" i="3"/>
  <c r="N30" i="3" s="1"/>
  <c r="J30" i="3"/>
  <c r="H30" i="3"/>
  <c r="BM29" i="3"/>
  <c r="BL29" i="3"/>
  <c r="BK29" i="3"/>
  <c r="BJ29" i="3"/>
  <c r="BI29" i="3"/>
  <c r="BH29" i="3"/>
  <c r="BG29" i="3"/>
  <c r="BD29" i="3"/>
  <c r="BC29" i="3"/>
  <c r="AR29" i="3"/>
  <c r="AY29" i="3" s="1"/>
  <c r="AQ29" i="3"/>
  <c r="AX29" i="3" s="1"/>
  <c r="AP29" i="3"/>
  <c r="AO29" i="3"/>
  <c r="AV29" i="3" s="1"/>
  <c r="AZ29" i="3" s="1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X29" i="3"/>
  <c r="W29" i="3"/>
  <c r="V29" i="3"/>
  <c r="U29" i="3"/>
  <c r="T29" i="3"/>
  <c r="S29" i="3"/>
  <c r="P29" i="3"/>
  <c r="R29" i="3" s="1"/>
  <c r="O29" i="3"/>
  <c r="Q29" i="3" s="1"/>
  <c r="I29" i="3"/>
  <c r="M29" i="3" s="1"/>
  <c r="G29" i="3"/>
  <c r="F29" i="3"/>
  <c r="E29" i="3"/>
  <c r="H29" i="3" s="1"/>
  <c r="D29" i="3"/>
  <c r="C29" i="3"/>
  <c r="AT28" i="3"/>
  <c r="AS28" i="3"/>
  <c r="AU28" i="3" s="1"/>
  <c r="M29" i="7" s="1"/>
  <c r="Y28" i="3"/>
  <c r="M28" i="3"/>
  <c r="M28" i="5" s="1"/>
  <c r="H28" i="3"/>
  <c r="AT27" i="3"/>
  <c r="AS27" i="3"/>
  <c r="Y27" i="3"/>
  <c r="R27" i="3"/>
  <c r="R27" i="5" s="1"/>
  <c r="M27" i="3"/>
  <c r="M27" i="5" s="1"/>
  <c r="M29" i="5" s="1"/>
  <c r="H27" i="3"/>
  <c r="BM26" i="3"/>
  <c r="BL26" i="3"/>
  <c r="BK26" i="3"/>
  <c r="BJ26" i="3"/>
  <c r="BI26" i="3"/>
  <c r="BH26" i="3"/>
  <c r="BG26" i="3"/>
  <c r="BF26" i="3"/>
  <c r="BE26" i="3"/>
  <c r="BD26" i="3"/>
  <c r="BC26" i="3"/>
  <c r="AV26" i="3"/>
  <c r="AR26" i="3"/>
  <c r="AQ26" i="3"/>
  <c r="AX26" i="3" s="1"/>
  <c r="AP26" i="3"/>
  <c r="AW26" i="3" s="1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Y26" i="3"/>
  <c r="X26" i="3"/>
  <c r="W26" i="3"/>
  <c r="V26" i="3"/>
  <c r="U26" i="3"/>
  <c r="T26" i="3"/>
  <c r="S26" i="3"/>
  <c r="P26" i="3"/>
  <c r="R26" i="3" s="1"/>
  <c r="O26" i="3"/>
  <c r="Q26" i="3" s="1"/>
  <c r="I26" i="3"/>
  <c r="M26" i="3" s="1"/>
  <c r="G26" i="3"/>
  <c r="F26" i="3"/>
  <c r="E26" i="3"/>
  <c r="D26" i="3"/>
  <c r="C26" i="3"/>
  <c r="AT25" i="3"/>
  <c r="AS25" i="3"/>
  <c r="AU25" i="3" s="1"/>
  <c r="M26" i="7" s="1"/>
  <c r="Y25" i="3"/>
  <c r="M25" i="3"/>
  <c r="M25" i="5" s="1"/>
  <c r="M25" i="8" s="1"/>
  <c r="H25" i="3"/>
  <c r="AT24" i="3"/>
  <c r="AS24" i="3"/>
  <c r="Y24" i="3"/>
  <c r="M24" i="3"/>
  <c r="M24" i="5" s="1"/>
  <c r="M24" i="10" s="1"/>
  <c r="H24" i="3"/>
  <c r="BM23" i="3"/>
  <c r="BL23" i="3"/>
  <c r="BK23" i="3"/>
  <c r="BJ23" i="3"/>
  <c r="BI23" i="3"/>
  <c r="BH23" i="3"/>
  <c r="BG23" i="3"/>
  <c r="BF23" i="3"/>
  <c r="BE23" i="3"/>
  <c r="BD23" i="3"/>
  <c r="BC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X23" i="3"/>
  <c r="W23" i="3"/>
  <c r="V23" i="3"/>
  <c r="U23" i="3"/>
  <c r="T23" i="3"/>
  <c r="S23" i="3"/>
  <c r="P23" i="3"/>
  <c r="O23" i="3"/>
  <c r="N23" i="3"/>
  <c r="J23" i="3"/>
  <c r="I23" i="3"/>
  <c r="G23" i="3"/>
  <c r="F23" i="3"/>
  <c r="E23" i="3"/>
  <c r="D23" i="3"/>
  <c r="C23" i="3"/>
  <c r="AT22" i="3"/>
  <c r="AS22" i="3"/>
  <c r="AU22" i="3" s="1"/>
  <c r="M23" i="7" s="1"/>
  <c r="Y22" i="3"/>
  <c r="M22" i="3"/>
  <c r="M22" i="5" s="1"/>
  <c r="M22" i="10" s="1"/>
  <c r="H22" i="3"/>
  <c r="AT21" i="3"/>
  <c r="AS21" i="3"/>
  <c r="AU21" i="3" s="1"/>
  <c r="M22" i="7" s="1"/>
  <c r="Y21" i="3"/>
  <c r="R21" i="3"/>
  <c r="R21" i="5" s="1"/>
  <c r="R21" i="8" s="1"/>
  <c r="R21" i="10" s="1"/>
  <c r="R21" i="12" s="1"/>
  <c r="R21" i="16" s="1"/>
  <c r="R21" i="18" s="1"/>
  <c r="M21" i="3"/>
  <c r="M21" i="5" s="1"/>
  <c r="M21" i="8" s="1"/>
  <c r="H21" i="3"/>
  <c r="AY20" i="3"/>
  <c r="AY20" i="5" s="1"/>
  <c r="AT20" i="3"/>
  <c r="AS20" i="3"/>
  <c r="Y20" i="3"/>
  <c r="M20" i="3"/>
  <c r="M20" i="5" s="1"/>
  <c r="H20" i="3"/>
  <c r="BM19" i="3"/>
  <c r="BL19" i="3"/>
  <c r="BK19" i="3"/>
  <c r="BJ19" i="3"/>
  <c r="BI19" i="3"/>
  <c r="BH19" i="3"/>
  <c r="BG19" i="3"/>
  <c r="BD19" i="3"/>
  <c r="BC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X19" i="3"/>
  <c r="W19" i="3"/>
  <c r="V19" i="3"/>
  <c r="U19" i="3"/>
  <c r="T19" i="3"/>
  <c r="S19" i="3"/>
  <c r="P19" i="3"/>
  <c r="O19" i="3"/>
  <c r="N19" i="3"/>
  <c r="J19" i="3"/>
  <c r="I19" i="3"/>
  <c r="G19" i="3"/>
  <c r="F19" i="3"/>
  <c r="E19" i="3"/>
  <c r="D19" i="3"/>
  <c r="C19" i="3"/>
  <c r="AY18" i="3"/>
  <c r="AY18" i="5" s="1"/>
  <c r="AY18" i="8" s="1"/>
  <c r="AY18" i="10" s="1"/>
  <c r="AY18" i="12" s="1"/>
  <c r="AY18" i="16" s="1"/>
  <c r="AY18" i="18" s="1"/>
  <c r="AY18" i="19" s="1"/>
  <c r="AY18" i="22" s="1"/>
  <c r="AY18" i="25" s="1"/>
  <c r="AY18" i="27" s="1"/>
  <c r="AT18" i="3"/>
  <c r="AS18" i="3"/>
  <c r="Y18" i="3"/>
  <c r="M18" i="3"/>
  <c r="M18" i="5" s="1"/>
  <c r="M18" i="10" s="1"/>
  <c r="H18" i="3"/>
  <c r="AT17" i="3"/>
  <c r="AS17" i="3"/>
  <c r="Y17" i="3"/>
  <c r="M17" i="3"/>
  <c r="M17" i="5" s="1"/>
  <c r="H17" i="3"/>
  <c r="AT16" i="3"/>
  <c r="AS16" i="3"/>
  <c r="AU16" i="3" s="1"/>
  <c r="M17" i="7" s="1"/>
  <c r="Y16" i="3"/>
  <c r="M16" i="3"/>
  <c r="M16" i="5" s="1"/>
  <c r="H16" i="3"/>
  <c r="AY15" i="3"/>
  <c r="AY15" i="5" s="1"/>
  <c r="AY15" i="8" s="1"/>
  <c r="AY15" i="10" s="1"/>
  <c r="AY15" i="12" s="1"/>
  <c r="AY15" i="16" s="1"/>
  <c r="AY15" i="18" s="1"/>
  <c r="AY15" i="19" s="1"/>
  <c r="AY15" i="22" s="1"/>
  <c r="AY15" i="25" s="1"/>
  <c r="AY15" i="27" s="1"/>
  <c r="AT15" i="3"/>
  <c r="AS15" i="3"/>
  <c r="AU15" i="3" s="1"/>
  <c r="M16" i="7" s="1"/>
  <c r="Y15" i="3"/>
  <c r="M15" i="3"/>
  <c r="M15" i="5" s="1"/>
  <c r="M15" i="10" s="1"/>
  <c r="H15" i="3"/>
  <c r="AT14" i="3"/>
  <c r="AS14" i="3"/>
  <c r="Y14" i="3"/>
  <c r="R14" i="3"/>
  <c r="M14" i="3"/>
  <c r="M14" i="5" s="1"/>
  <c r="H14" i="3"/>
  <c r="AT13" i="3"/>
  <c r="AS13" i="3"/>
  <c r="AU13" i="3" s="1"/>
  <c r="M14" i="7" s="1"/>
  <c r="Y13" i="3"/>
  <c r="M13" i="3"/>
  <c r="M13" i="5" s="1"/>
  <c r="K13" i="3"/>
  <c r="K13" i="5" s="1"/>
  <c r="H13" i="3"/>
  <c r="BI12" i="3"/>
  <c r="BH12" i="3"/>
  <c r="BG12" i="3"/>
  <c r="BF12" i="3"/>
  <c r="BE12" i="3"/>
  <c r="BD12" i="3"/>
  <c r="BC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X12" i="3"/>
  <c r="W12" i="3"/>
  <c r="V12" i="3"/>
  <c r="U12" i="3"/>
  <c r="T12" i="3"/>
  <c r="S12" i="3"/>
  <c r="P12" i="3"/>
  <c r="O12" i="3"/>
  <c r="I12" i="3"/>
  <c r="J12" i="3" s="1"/>
  <c r="G12" i="3"/>
  <c r="F12" i="3"/>
  <c r="E12" i="3"/>
  <c r="D12" i="3"/>
  <c r="C12" i="3"/>
  <c r="AT11" i="3"/>
  <c r="AS11" i="3"/>
  <c r="AU11" i="3" s="1"/>
  <c r="M12" i="7" s="1"/>
  <c r="Z11" i="3"/>
  <c r="Y11" i="3"/>
  <c r="J11" i="3"/>
  <c r="H11" i="3"/>
  <c r="BJ10" i="3"/>
  <c r="AT10" i="3"/>
  <c r="AT12" i="3" s="1"/>
  <c r="AS10" i="3"/>
  <c r="Z10" i="3"/>
  <c r="Y10" i="3"/>
  <c r="Y12" i="3" s="1"/>
  <c r="J10" i="3"/>
  <c r="H10" i="3"/>
  <c r="BM9" i="3"/>
  <c r="BL9" i="3"/>
  <c r="BK9" i="3"/>
  <c r="BJ9" i="3"/>
  <c r="BI9" i="3"/>
  <c r="BH9" i="3"/>
  <c r="BG9" i="3"/>
  <c r="BF9" i="3"/>
  <c r="BE9" i="3"/>
  <c r="BD9" i="3"/>
  <c r="BC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X9" i="3"/>
  <c r="W9" i="3"/>
  <c r="V9" i="3"/>
  <c r="U9" i="3"/>
  <c r="T9" i="3"/>
  <c r="S9" i="3"/>
  <c r="P9" i="3"/>
  <c r="O9" i="3"/>
  <c r="N9" i="3"/>
  <c r="J9" i="3"/>
  <c r="I9" i="3"/>
  <c r="G9" i="3"/>
  <c r="F9" i="3"/>
  <c r="E9" i="3"/>
  <c r="D9" i="3"/>
  <c r="C9" i="3"/>
  <c r="AT8" i="3"/>
  <c r="AS8" i="3"/>
  <c r="AU8" i="3" s="1"/>
  <c r="M9" i="7" s="1"/>
  <c r="Q8" i="3"/>
  <c r="Q8" i="5" s="1"/>
  <c r="Q8" i="8" s="1"/>
  <c r="Q8" i="10" s="1"/>
  <c r="Q8" i="12" s="1"/>
  <c r="Q8" i="16" s="1"/>
  <c r="Q8" i="18" s="1"/>
  <c r="M8" i="3"/>
  <c r="H8" i="3"/>
  <c r="AX7" i="3"/>
  <c r="AX7" i="5" s="1"/>
  <c r="AX7" i="8" s="1"/>
  <c r="AX7" i="10" s="1"/>
  <c r="AX7" i="12" s="1"/>
  <c r="AX7" i="16" s="1"/>
  <c r="AX7" i="18" s="1"/>
  <c r="AX7" i="19" s="1"/>
  <c r="AX7" i="22" s="1"/>
  <c r="AX7" i="25" s="1"/>
  <c r="AX7" i="27" s="1"/>
  <c r="AT7" i="3"/>
  <c r="AS7" i="3"/>
  <c r="M7" i="3"/>
  <c r="H7" i="3"/>
  <c r="AT6" i="3"/>
  <c r="AS6" i="3"/>
  <c r="AU6" i="3" s="1"/>
  <c r="M7" i="7" s="1"/>
  <c r="R6" i="3"/>
  <c r="R6" i="5" s="1"/>
  <c r="R6" i="8" s="1"/>
  <c r="R6" i="10" s="1"/>
  <c r="R6" i="12" s="1"/>
  <c r="R6" i="16" s="1"/>
  <c r="R6" i="18" s="1"/>
  <c r="M6" i="3"/>
  <c r="H6" i="3"/>
  <c r="AT5" i="3"/>
  <c r="AS5" i="3"/>
  <c r="M5" i="3"/>
  <c r="H5" i="3"/>
  <c r="AT4" i="3"/>
  <c r="AS4" i="3"/>
  <c r="M4" i="3"/>
  <c r="H4" i="3"/>
  <c r="H23" i="2"/>
  <c r="G23" i="2"/>
  <c r="H19" i="2"/>
  <c r="G19" i="2"/>
  <c r="BM88" i="1"/>
  <c r="BL88" i="1"/>
  <c r="BK88" i="1"/>
  <c r="BJ88" i="1"/>
  <c r="BI88" i="1"/>
  <c r="BH88" i="1"/>
  <c r="BG88" i="1"/>
  <c r="BF88" i="1"/>
  <c r="BE88" i="1"/>
  <c r="BD88" i="1"/>
  <c r="BC88" i="1"/>
  <c r="AR88" i="1"/>
  <c r="AY88" i="1" s="1"/>
  <c r="AQ88" i="1"/>
  <c r="AX88" i="1" s="1"/>
  <c r="AP88" i="1"/>
  <c r="AO88" i="1"/>
  <c r="AV88" i="1" s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X88" i="1"/>
  <c r="W88" i="1"/>
  <c r="Y88" i="1" s="1"/>
  <c r="V88" i="1"/>
  <c r="U88" i="1"/>
  <c r="T88" i="1"/>
  <c r="S88" i="1"/>
  <c r="P88" i="1"/>
  <c r="R88" i="1" s="1"/>
  <c r="O88" i="1"/>
  <c r="Q88" i="1" s="1"/>
  <c r="I88" i="1"/>
  <c r="M88" i="1" s="1"/>
  <c r="G88" i="1"/>
  <c r="K88" i="1" s="1"/>
  <c r="F88" i="1"/>
  <c r="E88" i="1"/>
  <c r="D88" i="1"/>
  <c r="C88" i="1"/>
  <c r="AY87" i="1"/>
  <c r="AY87" i="3" s="1"/>
  <c r="AY87" i="5" s="1"/>
  <c r="AY87" i="8" s="1"/>
  <c r="AY87" i="10" s="1"/>
  <c r="AY87" i="12" s="1"/>
  <c r="AY87" i="16" s="1"/>
  <c r="AY87" i="18" s="1"/>
  <c r="AY87" i="19" s="1"/>
  <c r="AY87" i="22" s="1"/>
  <c r="AY87" i="25" s="1"/>
  <c r="AY87" i="27" s="1"/>
  <c r="AX87" i="3"/>
  <c r="AX87" i="5" s="1"/>
  <c r="AX87" i="8" s="1"/>
  <c r="AX87" i="10" s="1"/>
  <c r="AX87" i="12" s="1"/>
  <c r="AX87" i="16" s="1"/>
  <c r="AX87" i="18" s="1"/>
  <c r="AX87" i="19" s="1"/>
  <c r="AX87" i="22" s="1"/>
  <c r="AX87" i="25" s="1"/>
  <c r="AX87" i="27" s="1"/>
  <c r="AW87" i="1"/>
  <c r="AW87" i="3" s="1"/>
  <c r="AV87" i="1"/>
  <c r="AT87" i="1"/>
  <c r="AS87" i="1"/>
  <c r="Y87" i="1"/>
  <c r="R87" i="1"/>
  <c r="R87" i="3" s="1"/>
  <c r="R87" i="5" s="1"/>
  <c r="R87" i="8" s="1"/>
  <c r="R87" i="10" s="1"/>
  <c r="R87" i="12" s="1"/>
  <c r="R87" i="16" s="1"/>
  <c r="R87" i="18" s="1"/>
  <c r="Q87" i="1"/>
  <c r="Q87" i="3" s="1"/>
  <c r="Q87" i="5" s="1"/>
  <c r="Q87" i="8" s="1"/>
  <c r="Q87" i="10" s="1"/>
  <c r="Q87" i="12" s="1"/>
  <c r="Q87" i="16" s="1"/>
  <c r="Q87" i="18" s="1"/>
  <c r="M87" i="1"/>
  <c r="M87" i="3" s="1"/>
  <c r="M87" i="5" s="1"/>
  <c r="M87" i="8" s="1"/>
  <c r="M87" i="10" s="1"/>
  <c r="K87" i="1"/>
  <c r="L87" i="1" s="1"/>
  <c r="H87" i="1"/>
  <c r="AY86" i="1"/>
  <c r="AW86" i="1"/>
  <c r="AW86" i="3" s="1"/>
  <c r="AW86" i="5" s="1"/>
  <c r="AW86" i="8" s="1"/>
  <c r="AV86" i="1"/>
  <c r="AV86" i="3" s="1"/>
  <c r="AT86" i="1"/>
  <c r="AS86" i="1"/>
  <c r="AU86" i="1" s="1"/>
  <c r="L87" i="7" s="1"/>
  <c r="Y86" i="1"/>
  <c r="R86" i="1"/>
  <c r="R86" i="3" s="1"/>
  <c r="R86" i="5" s="1"/>
  <c r="Q86" i="1"/>
  <c r="Q86" i="3" s="1"/>
  <c r="Q86" i="5" s="1"/>
  <c r="M86" i="1"/>
  <c r="M86" i="3" s="1"/>
  <c r="M86" i="5" s="1"/>
  <c r="K86" i="1"/>
  <c r="K86" i="3" s="1"/>
  <c r="H86" i="1"/>
  <c r="BM85" i="1"/>
  <c r="BL85" i="1"/>
  <c r="BK85" i="1"/>
  <c r="BJ85" i="1"/>
  <c r="BI85" i="1"/>
  <c r="BH85" i="1"/>
  <c r="BG85" i="1"/>
  <c r="BD85" i="1"/>
  <c r="BC85" i="1"/>
  <c r="AW85" i="1"/>
  <c r="AR85" i="1"/>
  <c r="AY85" i="1" s="1"/>
  <c r="AQ85" i="1"/>
  <c r="AX85" i="1" s="1"/>
  <c r="AP85" i="1"/>
  <c r="AO85" i="1"/>
  <c r="AV85" i="1" s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X85" i="1"/>
  <c r="W85" i="1"/>
  <c r="V85" i="1"/>
  <c r="U85" i="1"/>
  <c r="T85" i="1"/>
  <c r="S85" i="1"/>
  <c r="P85" i="1"/>
  <c r="R85" i="1" s="1"/>
  <c r="O85" i="1"/>
  <c r="Q85" i="1" s="1"/>
  <c r="I85" i="1"/>
  <c r="M85" i="1" s="1"/>
  <c r="G85" i="1"/>
  <c r="F85" i="1"/>
  <c r="E85" i="1"/>
  <c r="D85" i="1"/>
  <c r="C85" i="1"/>
  <c r="AY84" i="1"/>
  <c r="AY84" i="3" s="1"/>
  <c r="AY84" i="5" s="1"/>
  <c r="AY84" i="8" s="1"/>
  <c r="AY84" i="10" s="1"/>
  <c r="AY84" i="12" s="1"/>
  <c r="AY84" i="16" s="1"/>
  <c r="AY84" i="18" s="1"/>
  <c r="AY84" i="19" s="1"/>
  <c r="AY84" i="22" s="1"/>
  <c r="AY84" i="25" s="1"/>
  <c r="AY84" i="27" s="1"/>
  <c r="AX84" i="1"/>
  <c r="AW84" i="1"/>
  <c r="AW84" i="3" s="1"/>
  <c r="AV84" i="1"/>
  <c r="AV84" i="3" s="1"/>
  <c r="AT84" i="1"/>
  <c r="AS84" i="1"/>
  <c r="Y84" i="1"/>
  <c r="R84" i="1"/>
  <c r="R84" i="3" s="1"/>
  <c r="R84" i="5" s="1"/>
  <c r="R84" i="8" s="1"/>
  <c r="R84" i="10" s="1"/>
  <c r="R84" i="12" s="1"/>
  <c r="R84" i="16" s="1"/>
  <c r="R84" i="18" s="1"/>
  <c r="Q84" i="1"/>
  <c r="Q84" i="3" s="1"/>
  <c r="Q84" i="5" s="1"/>
  <c r="Q84" i="8" s="1"/>
  <c r="Q84" i="10" s="1"/>
  <c r="Q84" i="12" s="1"/>
  <c r="Q84" i="16" s="1"/>
  <c r="Q84" i="18" s="1"/>
  <c r="M84" i="1"/>
  <c r="M84" i="3" s="1"/>
  <c r="M84" i="5" s="1"/>
  <c r="M84" i="8" s="1"/>
  <c r="M84" i="10" s="1"/>
  <c r="K84" i="1"/>
  <c r="K84" i="3" s="1"/>
  <c r="H84" i="1"/>
  <c r="AY83" i="1"/>
  <c r="AY83" i="3" s="1"/>
  <c r="AY83" i="5" s="1"/>
  <c r="AY83" i="8" s="1"/>
  <c r="AY83" i="10" s="1"/>
  <c r="AY83" i="12" s="1"/>
  <c r="AY83" i="16" s="1"/>
  <c r="AY83" i="18" s="1"/>
  <c r="AY83" i="19" s="1"/>
  <c r="AY83" i="22" s="1"/>
  <c r="AY83" i="25" s="1"/>
  <c r="AY83" i="27" s="1"/>
  <c r="AX83" i="1"/>
  <c r="AX83" i="3" s="1"/>
  <c r="AX83" i="5" s="1"/>
  <c r="AX83" i="8" s="1"/>
  <c r="AX83" i="10" s="1"/>
  <c r="AX83" i="12" s="1"/>
  <c r="AX83" i="16" s="1"/>
  <c r="AX83" i="18" s="1"/>
  <c r="AX83" i="19" s="1"/>
  <c r="AX83" i="22" s="1"/>
  <c r="AX83" i="25" s="1"/>
  <c r="AX83" i="27" s="1"/>
  <c r="AW83" i="1"/>
  <c r="AW83" i="3" s="1"/>
  <c r="AW83" i="5" s="1"/>
  <c r="AV83" i="1"/>
  <c r="AV83" i="3" s="1"/>
  <c r="AT83" i="1"/>
  <c r="AS83" i="1"/>
  <c r="Y83" i="1"/>
  <c r="R83" i="1"/>
  <c r="R83" i="3" s="1"/>
  <c r="R83" i="5" s="1"/>
  <c r="R83" i="8" s="1"/>
  <c r="R83" i="10" s="1"/>
  <c r="R83" i="12" s="1"/>
  <c r="R83" i="16" s="1"/>
  <c r="R83" i="18" s="1"/>
  <c r="Q83" i="1"/>
  <c r="Q83" i="3" s="1"/>
  <c r="Q83" i="5" s="1"/>
  <c r="Q83" i="8" s="1"/>
  <c r="Q83" i="10" s="1"/>
  <c r="Q83" i="12" s="1"/>
  <c r="Q83" i="16" s="1"/>
  <c r="Q83" i="18" s="1"/>
  <c r="M83" i="1"/>
  <c r="M83" i="3" s="1"/>
  <c r="M83" i="5" s="1"/>
  <c r="M83" i="8" s="1"/>
  <c r="M83" i="10" s="1"/>
  <c r="K83" i="1"/>
  <c r="H83" i="1"/>
  <c r="AY82" i="1"/>
  <c r="AY82" i="3" s="1"/>
  <c r="AY82" i="5" s="1"/>
  <c r="AY82" i="8" s="1"/>
  <c r="AY82" i="10" s="1"/>
  <c r="AY82" i="12" s="1"/>
  <c r="AY82" i="16" s="1"/>
  <c r="AY82" i="18" s="1"/>
  <c r="AY82" i="19" s="1"/>
  <c r="AY82" i="22" s="1"/>
  <c r="AY82" i="25" s="1"/>
  <c r="AY82" i="27" s="1"/>
  <c r="AX82" i="1"/>
  <c r="AW82" i="1"/>
  <c r="AW82" i="3" s="1"/>
  <c r="AV82" i="1"/>
  <c r="AV82" i="3" s="1"/>
  <c r="AT82" i="1"/>
  <c r="AS82" i="1"/>
  <c r="AU82" i="1" s="1"/>
  <c r="L83" i="7" s="1"/>
  <c r="Y82" i="1"/>
  <c r="R82" i="1"/>
  <c r="R82" i="3" s="1"/>
  <c r="R82" i="5" s="1"/>
  <c r="R82" i="8" s="1"/>
  <c r="R82" i="10" s="1"/>
  <c r="R82" i="12" s="1"/>
  <c r="R82" i="16" s="1"/>
  <c r="R82" i="18" s="1"/>
  <c r="Q82" i="1"/>
  <c r="Q82" i="3" s="1"/>
  <c r="Q82" i="5" s="1"/>
  <c r="Q82" i="8" s="1"/>
  <c r="Q82" i="10" s="1"/>
  <c r="Q82" i="12" s="1"/>
  <c r="Q82" i="16" s="1"/>
  <c r="Q82" i="18" s="1"/>
  <c r="M82" i="1"/>
  <c r="M82" i="3" s="1"/>
  <c r="M82" i="5" s="1"/>
  <c r="M82" i="8" s="1"/>
  <c r="M82" i="10" s="1"/>
  <c r="K82" i="1"/>
  <c r="K82" i="3" s="1"/>
  <c r="H82" i="1"/>
  <c r="BF81" i="1"/>
  <c r="BF85" i="1" s="1"/>
  <c r="BE81" i="1"/>
  <c r="AY81" i="1"/>
  <c r="AY81" i="3" s="1"/>
  <c r="AY81" i="5" s="1"/>
  <c r="AX81" i="1"/>
  <c r="AX81" i="3" s="1"/>
  <c r="AW81" i="1"/>
  <c r="AW81" i="3" s="1"/>
  <c r="AV81" i="1"/>
  <c r="AV81" i="3" s="1"/>
  <c r="AV81" i="5" s="1"/>
  <c r="AT81" i="1"/>
  <c r="AS81" i="1"/>
  <c r="Y81" i="1"/>
  <c r="R81" i="1"/>
  <c r="R81" i="3" s="1"/>
  <c r="R81" i="5" s="1"/>
  <c r="Q81" i="1"/>
  <c r="Q81" i="3" s="1"/>
  <c r="Q81" i="5" s="1"/>
  <c r="M81" i="1"/>
  <c r="M81" i="3" s="1"/>
  <c r="M81" i="5" s="1"/>
  <c r="K81" i="1"/>
  <c r="L81" i="1" s="1"/>
  <c r="H81" i="1"/>
  <c r="BM80" i="1"/>
  <c r="BL80" i="1"/>
  <c r="BK80" i="1"/>
  <c r="BJ80" i="1"/>
  <c r="BI80" i="1"/>
  <c r="BH80" i="1"/>
  <c r="BG80" i="1"/>
  <c r="BF80" i="1"/>
  <c r="BE80" i="1"/>
  <c r="BD80" i="1"/>
  <c r="BC80" i="1"/>
  <c r="AR80" i="1"/>
  <c r="AQ80" i="1"/>
  <c r="AX80" i="1" s="1"/>
  <c r="AP80" i="1"/>
  <c r="AW80" i="1" s="1"/>
  <c r="AO80" i="1"/>
  <c r="AV80" i="1" s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X80" i="1"/>
  <c r="W80" i="1"/>
  <c r="V80" i="1"/>
  <c r="U80" i="1"/>
  <c r="T80" i="1"/>
  <c r="S80" i="1"/>
  <c r="P80" i="1"/>
  <c r="R80" i="1" s="1"/>
  <c r="O80" i="1"/>
  <c r="Q80" i="1" s="1"/>
  <c r="I80" i="1"/>
  <c r="M80" i="1" s="1"/>
  <c r="G80" i="1"/>
  <c r="K80" i="1" s="1"/>
  <c r="F80" i="1"/>
  <c r="E80" i="1"/>
  <c r="D80" i="1"/>
  <c r="C80" i="1"/>
  <c r="AY79" i="1"/>
  <c r="AY79" i="3" s="1"/>
  <c r="AY79" i="5" s="1"/>
  <c r="AY79" i="8" s="1"/>
  <c r="AY79" i="10" s="1"/>
  <c r="AY79" i="12" s="1"/>
  <c r="AY79" i="16" s="1"/>
  <c r="AY79" i="18" s="1"/>
  <c r="AY79" i="19" s="1"/>
  <c r="AY79" i="22" s="1"/>
  <c r="AY79" i="25" s="1"/>
  <c r="AY79" i="27" s="1"/>
  <c r="AX79" i="1"/>
  <c r="AX79" i="3" s="1"/>
  <c r="AX79" i="5" s="1"/>
  <c r="AX79" i="8" s="1"/>
  <c r="AX79" i="10" s="1"/>
  <c r="AX79" i="12" s="1"/>
  <c r="AX79" i="16" s="1"/>
  <c r="AX79" i="18" s="1"/>
  <c r="AX79" i="19" s="1"/>
  <c r="AX79" i="22" s="1"/>
  <c r="AX79" i="25" s="1"/>
  <c r="AX79" i="27" s="1"/>
  <c r="AW79" i="1"/>
  <c r="AW79" i="3" s="1"/>
  <c r="AV79" i="1"/>
  <c r="AT79" i="1"/>
  <c r="AS79" i="1"/>
  <c r="Y79" i="1"/>
  <c r="R79" i="1"/>
  <c r="R79" i="3" s="1"/>
  <c r="R79" i="5" s="1"/>
  <c r="R79" i="8" s="1"/>
  <c r="R79" i="10" s="1"/>
  <c r="R79" i="12" s="1"/>
  <c r="R79" i="16" s="1"/>
  <c r="R79" i="18" s="1"/>
  <c r="Q79" i="1"/>
  <c r="Q79" i="3" s="1"/>
  <c r="Q79" i="5" s="1"/>
  <c r="Q79" i="8" s="1"/>
  <c r="Q79" i="10" s="1"/>
  <c r="Q79" i="12" s="1"/>
  <c r="Q79" i="16" s="1"/>
  <c r="Q79" i="18" s="1"/>
  <c r="M79" i="1"/>
  <c r="M79" i="3" s="1"/>
  <c r="M79" i="5" s="1"/>
  <c r="M79" i="8" s="1"/>
  <c r="M79" i="10" s="1"/>
  <c r="K79" i="1"/>
  <c r="H79" i="1"/>
  <c r="AY78" i="1"/>
  <c r="AX78" i="1"/>
  <c r="AX78" i="3" s="1"/>
  <c r="AX78" i="5" s="1"/>
  <c r="AX78" i="8" s="1"/>
  <c r="AX78" i="10" s="1"/>
  <c r="AX78" i="12" s="1"/>
  <c r="AX78" i="16" s="1"/>
  <c r="AX78" i="18" s="1"/>
  <c r="AX78" i="19" s="1"/>
  <c r="AX78" i="22" s="1"/>
  <c r="AX78" i="25" s="1"/>
  <c r="AX78" i="27" s="1"/>
  <c r="AW78" i="1"/>
  <c r="AW78" i="3" s="1"/>
  <c r="AV78" i="1"/>
  <c r="AT78" i="1"/>
  <c r="AS78" i="1"/>
  <c r="AU78" i="1" s="1"/>
  <c r="L79" i="7" s="1"/>
  <c r="Y78" i="1"/>
  <c r="R78" i="1"/>
  <c r="R78" i="3" s="1"/>
  <c r="R78" i="5" s="1"/>
  <c r="R78" i="8" s="1"/>
  <c r="R78" i="10" s="1"/>
  <c r="R78" i="12" s="1"/>
  <c r="R78" i="16" s="1"/>
  <c r="R78" i="18" s="1"/>
  <c r="Q78" i="1"/>
  <c r="Q78" i="3" s="1"/>
  <c r="Q78" i="5" s="1"/>
  <c r="Q78" i="8" s="1"/>
  <c r="Q78" i="10" s="1"/>
  <c r="Q78" i="12" s="1"/>
  <c r="Q78" i="16" s="1"/>
  <c r="Q78" i="18" s="1"/>
  <c r="M78" i="1"/>
  <c r="M78" i="3" s="1"/>
  <c r="M78" i="5" s="1"/>
  <c r="M78" i="8" s="1"/>
  <c r="M78" i="10" s="1"/>
  <c r="K78" i="1"/>
  <c r="L78" i="1" s="1"/>
  <c r="H78" i="1"/>
  <c r="AY77" i="1"/>
  <c r="AY77" i="3" s="1"/>
  <c r="AY77" i="5" s="1"/>
  <c r="AX77" i="1"/>
  <c r="AW77" i="1"/>
  <c r="AW77" i="3" s="1"/>
  <c r="AW77" i="5" s="1"/>
  <c r="BA77" i="5" s="1"/>
  <c r="AV77" i="1"/>
  <c r="AV77" i="3" s="1"/>
  <c r="AT77" i="1"/>
  <c r="AS77" i="1"/>
  <c r="AU77" i="1" s="1"/>
  <c r="L78" i="7" s="1"/>
  <c r="Y77" i="1"/>
  <c r="R77" i="1"/>
  <c r="R77" i="3" s="1"/>
  <c r="R77" i="5" s="1"/>
  <c r="Q77" i="1"/>
  <c r="Q77" i="3" s="1"/>
  <c r="Q77" i="5" s="1"/>
  <c r="M77" i="1"/>
  <c r="M77" i="3" s="1"/>
  <c r="M77" i="5" s="1"/>
  <c r="K77" i="1"/>
  <c r="L77" i="1" s="1"/>
  <c r="H77" i="1"/>
  <c r="BI76" i="1"/>
  <c r="BH76" i="1"/>
  <c r="BG76" i="1"/>
  <c r="BF76" i="1"/>
  <c r="BE76" i="1"/>
  <c r="BD76" i="1"/>
  <c r="BC76" i="1"/>
  <c r="AR76" i="1"/>
  <c r="AY76" i="1" s="1"/>
  <c r="AQ76" i="1"/>
  <c r="AX76" i="1" s="1"/>
  <c r="AP76" i="1"/>
  <c r="AO76" i="1"/>
  <c r="AV76" i="1" s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X76" i="1"/>
  <c r="W76" i="1"/>
  <c r="V76" i="1"/>
  <c r="U76" i="1"/>
  <c r="T76" i="1"/>
  <c r="S76" i="1"/>
  <c r="P76" i="1"/>
  <c r="R76" i="1" s="1"/>
  <c r="O76" i="1"/>
  <c r="Q76" i="1" s="1"/>
  <c r="I76" i="1"/>
  <c r="M76" i="1" s="1"/>
  <c r="G76" i="1"/>
  <c r="K76" i="1" s="1"/>
  <c r="F76" i="1"/>
  <c r="E76" i="1"/>
  <c r="D76" i="1"/>
  <c r="C76" i="1"/>
  <c r="AY75" i="1"/>
  <c r="AY75" i="3" s="1"/>
  <c r="AY75" i="5" s="1"/>
  <c r="AY75" i="8" s="1"/>
  <c r="AY75" i="10" s="1"/>
  <c r="AY75" i="12" s="1"/>
  <c r="AY75" i="16" s="1"/>
  <c r="AY75" i="18" s="1"/>
  <c r="AY75" i="19" s="1"/>
  <c r="AY75" i="22" s="1"/>
  <c r="AY75" i="25" s="1"/>
  <c r="AY75" i="27" s="1"/>
  <c r="AX75" i="1"/>
  <c r="AX75" i="3" s="1"/>
  <c r="AX75" i="5" s="1"/>
  <c r="AX75" i="8" s="1"/>
  <c r="AX75" i="10" s="1"/>
  <c r="AX75" i="12" s="1"/>
  <c r="AX75" i="16" s="1"/>
  <c r="AX75" i="18" s="1"/>
  <c r="AX75" i="19" s="1"/>
  <c r="AX75" i="22" s="1"/>
  <c r="AX75" i="25" s="1"/>
  <c r="AX75" i="27" s="1"/>
  <c r="AW75" i="1"/>
  <c r="AW75" i="3" s="1"/>
  <c r="AV75" i="1"/>
  <c r="AT75" i="1"/>
  <c r="AS75" i="1"/>
  <c r="AU75" i="1" s="1"/>
  <c r="L76" i="7" s="1"/>
  <c r="Y75" i="1"/>
  <c r="R75" i="1"/>
  <c r="R75" i="3" s="1"/>
  <c r="R75" i="5" s="1"/>
  <c r="R75" i="8" s="1"/>
  <c r="R75" i="10" s="1"/>
  <c r="R75" i="12" s="1"/>
  <c r="R75" i="16" s="1"/>
  <c r="R75" i="18" s="1"/>
  <c r="Q75" i="1"/>
  <c r="Q75" i="3" s="1"/>
  <c r="Q75" i="5" s="1"/>
  <c r="Q75" i="8" s="1"/>
  <c r="Q75" i="10" s="1"/>
  <c r="Q75" i="12" s="1"/>
  <c r="Q75" i="16" s="1"/>
  <c r="Q75" i="18" s="1"/>
  <c r="M75" i="1"/>
  <c r="M75" i="3" s="1"/>
  <c r="M75" i="5" s="1"/>
  <c r="M75" i="8" s="1"/>
  <c r="M75" i="10" s="1"/>
  <c r="M75" i="12" s="1"/>
  <c r="M75" i="16" s="1"/>
  <c r="M75" i="18" s="1"/>
  <c r="M75" i="19" s="1"/>
  <c r="M75" i="22" s="1"/>
  <c r="M75" i="25" s="1"/>
  <c r="M75" i="27" s="1"/>
  <c r="K75" i="1"/>
  <c r="K75" i="3" s="1"/>
  <c r="H75" i="1"/>
  <c r="AY74" i="1"/>
  <c r="AY74" i="3" s="1"/>
  <c r="AY74" i="5" s="1"/>
  <c r="AY74" i="8" s="1"/>
  <c r="AY74" i="10" s="1"/>
  <c r="AY74" i="12" s="1"/>
  <c r="AY74" i="16" s="1"/>
  <c r="AY74" i="18" s="1"/>
  <c r="AY74" i="19" s="1"/>
  <c r="AY74" i="22" s="1"/>
  <c r="AY74" i="25" s="1"/>
  <c r="AY74" i="27" s="1"/>
  <c r="AX74" i="1"/>
  <c r="AX74" i="3" s="1"/>
  <c r="AX74" i="5" s="1"/>
  <c r="AX74" i="8" s="1"/>
  <c r="AX74" i="10" s="1"/>
  <c r="AX74" i="12" s="1"/>
  <c r="AX74" i="16" s="1"/>
  <c r="AX74" i="18" s="1"/>
  <c r="AX74" i="19" s="1"/>
  <c r="AX74" i="22" s="1"/>
  <c r="AX74" i="25" s="1"/>
  <c r="AX74" i="27" s="1"/>
  <c r="AW74" i="1"/>
  <c r="AV74" i="1"/>
  <c r="AT74" i="1"/>
  <c r="AS74" i="1"/>
  <c r="AU74" i="1" s="1"/>
  <c r="L75" i="7" s="1"/>
  <c r="Z74" i="1"/>
  <c r="Y74" i="1"/>
  <c r="R74" i="1"/>
  <c r="R74" i="3" s="1"/>
  <c r="R74" i="5" s="1"/>
  <c r="R74" i="8" s="1"/>
  <c r="R74" i="10" s="1"/>
  <c r="R74" i="12" s="1"/>
  <c r="R74" i="16" s="1"/>
  <c r="R74" i="18" s="1"/>
  <c r="Q74" i="1"/>
  <c r="Q74" i="3" s="1"/>
  <c r="Q74" i="5" s="1"/>
  <c r="Q74" i="8" s="1"/>
  <c r="Q74" i="10" s="1"/>
  <c r="Q74" i="12" s="1"/>
  <c r="Q74" i="16" s="1"/>
  <c r="Q74" i="18" s="1"/>
  <c r="M74" i="1"/>
  <c r="K74" i="1"/>
  <c r="K74" i="3" s="1"/>
  <c r="J74" i="1"/>
  <c r="H74" i="1"/>
  <c r="AY73" i="1"/>
  <c r="AY73" i="3" s="1"/>
  <c r="AY73" i="5" s="1"/>
  <c r="AY73" i="8" s="1"/>
  <c r="AY73" i="10" s="1"/>
  <c r="AY73" i="12" s="1"/>
  <c r="AY73" i="16" s="1"/>
  <c r="AY73" i="18" s="1"/>
  <c r="AY73" i="19" s="1"/>
  <c r="AY73" i="22" s="1"/>
  <c r="AY73" i="25" s="1"/>
  <c r="AY73" i="27" s="1"/>
  <c r="AX73" i="1"/>
  <c r="AX73" i="3" s="1"/>
  <c r="AX73" i="5" s="1"/>
  <c r="AX73" i="8" s="1"/>
  <c r="AX73" i="10" s="1"/>
  <c r="AX73" i="12" s="1"/>
  <c r="AX73" i="16" s="1"/>
  <c r="AX73" i="18" s="1"/>
  <c r="AX73" i="19" s="1"/>
  <c r="AX73" i="22" s="1"/>
  <c r="AX73" i="25" s="1"/>
  <c r="AX73" i="27" s="1"/>
  <c r="AW73" i="1"/>
  <c r="AV73" i="1"/>
  <c r="AV73" i="3" s="1"/>
  <c r="AT73" i="1"/>
  <c r="AS73" i="1"/>
  <c r="AU73" i="1" s="1"/>
  <c r="L74" i="7" s="1"/>
  <c r="Z73" i="1"/>
  <c r="Y73" i="1"/>
  <c r="R73" i="1"/>
  <c r="R73" i="3" s="1"/>
  <c r="R73" i="5" s="1"/>
  <c r="R73" i="8" s="1"/>
  <c r="R73" i="10" s="1"/>
  <c r="R73" i="12" s="1"/>
  <c r="R73" i="16" s="1"/>
  <c r="R73" i="18" s="1"/>
  <c r="Q73" i="1"/>
  <c r="Q73" i="3" s="1"/>
  <c r="Q73" i="5" s="1"/>
  <c r="Q73" i="8" s="1"/>
  <c r="Q73" i="10" s="1"/>
  <c r="Q73" i="12" s="1"/>
  <c r="Q73" i="16" s="1"/>
  <c r="Q73" i="18" s="1"/>
  <c r="M73" i="1"/>
  <c r="N73" i="1" s="1"/>
  <c r="K73" i="1"/>
  <c r="L73" i="1" s="1"/>
  <c r="J73" i="1"/>
  <c r="H73" i="1"/>
  <c r="BL72" i="1"/>
  <c r="BL72" i="3" s="1"/>
  <c r="BL72" i="5" s="1"/>
  <c r="BK72" i="1"/>
  <c r="BK76" i="1" s="1"/>
  <c r="BJ72" i="1"/>
  <c r="S73" i="7" s="1"/>
  <c r="AY72" i="1"/>
  <c r="AY72" i="3" s="1"/>
  <c r="AY72" i="5" s="1"/>
  <c r="AX72" i="1"/>
  <c r="AX72" i="3" s="1"/>
  <c r="AX72" i="5" s="1"/>
  <c r="AW72" i="1"/>
  <c r="AW72" i="3" s="1"/>
  <c r="AV72" i="1"/>
  <c r="AV72" i="3" s="1"/>
  <c r="AT72" i="1"/>
  <c r="AS72" i="1"/>
  <c r="Z72" i="1"/>
  <c r="Y72" i="1"/>
  <c r="R72" i="1"/>
  <c r="R72" i="3" s="1"/>
  <c r="R72" i="5" s="1"/>
  <c r="Q72" i="1"/>
  <c r="Q72" i="3" s="1"/>
  <c r="Q72" i="5" s="1"/>
  <c r="Q72" i="8" s="1"/>
  <c r="Q72" i="10" s="1"/>
  <c r="M72" i="1"/>
  <c r="M72" i="3" s="1"/>
  <c r="K72" i="1"/>
  <c r="K72" i="3" s="1"/>
  <c r="J72" i="1"/>
  <c r="H72" i="1"/>
  <c r="BM71" i="1"/>
  <c r="BL71" i="1"/>
  <c r="BK71" i="1"/>
  <c r="BJ71" i="1"/>
  <c r="BI71" i="1"/>
  <c r="BH71" i="1"/>
  <c r="BG71" i="1"/>
  <c r="BD71" i="1"/>
  <c r="BC71" i="1"/>
  <c r="AR71" i="1"/>
  <c r="AY71" i="1" s="1"/>
  <c r="AQ71" i="1"/>
  <c r="AX71" i="1" s="1"/>
  <c r="AP71" i="1"/>
  <c r="AW71" i="1" s="1"/>
  <c r="AO71" i="1"/>
  <c r="AV71" i="1" s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X71" i="1"/>
  <c r="W71" i="1"/>
  <c r="V71" i="1"/>
  <c r="U71" i="1"/>
  <c r="T71" i="1"/>
  <c r="S71" i="1"/>
  <c r="P71" i="1"/>
  <c r="R71" i="1" s="1"/>
  <c r="O71" i="1"/>
  <c r="Q71" i="1" s="1"/>
  <c r="I71" i="1"/>
  <c r="M71" i="1" s="1"/>
  <c r="G71" i="1"/>
  <c r="K71" i="1" s="1"/>
  <c r="F71" i="1"/>
  <c r="E71" i="1"/>
  <c r="D71" i="1"/>
  <c r="C71" i="1"/>
  <c r="AY70" i="1"/>
  <c r="AY70" i="3" s="1"/>
  <c r="AY70" i="5" s="1"/>
  <c r="AY70" i="8" s="1"/>
  <c r="AY70" i="10" s="1"/>
  <c r="AY70" i="12" s="1"/>
  <c r="AY70" i="16" s="1"/>
  <c r="AY70" i="18" s="1"/>
  <c r="AY70" i="19" s="1"/>
  <c r="AY70" i="22" s="1"/>
  <c r="AY70" i="25" s="1"/>
  <c r="AY70" i="27" s="1"/>
  <c r="AX70" i="1"/>
  <c r="AX70" i="3" s="1"/>
  <c r="AX70" i="5" s="1"/>
  <c r="AX70" i="8" s="1"/>
  <c r="AX70" i="10" s="1"/>
  <c r="AX70" i="12" s="1"/>
  <c r="AX70" i="16" s="1"/>
  <c r="AX70" i="18" s="1"/>
  <c r="AX70" i="19" s="1"/>
  <c r="AX70" i="22" s="1"/>
  <c r="AX70" i="25" s="1"/>
  <c r="AX70" i="27" s="1"/>
  <c r="AW70" i="1"/>
  <c r="AV70" i="1"/>
  <c r="AT70" i="1"/>
  <c r="AS70" i="1"/>
  <c r="Y70" i="1"/>
  <c r="R70" i="1"/>
  <c r="R70" i="3" s="1"/>
  <c r="R70" i="5" s="1"/>
  <c r="R70" i="8" s="1"/>
  <c r="R70" i="10" s="1"/>
  <c r="R70" i="12" s="1"/>
  <c r="R70" i="16" s="1"/>
  <c r="R70" i="18" s="1"/>
  <c r="Q70" i="1"/>
  <c r="Q70" i="3" s="1"/>
  <c r="Q70" i="5" s="1"/>
  <c r="Q70" i="8" s="1"/>
  <c r="Q70" i="10" s="1"/>
  <c r="Q70" i="12" s="1"/>
  <c r="Q70" i="16" s="1"/>
  <c r="Q70" i="18" s="1"/>
  <c r="M70" i="1"/>
  <c r="M70" i="3" s="1"/>
  <c r="M70" i="5" s="1"/>
  <c r="K70" i="1"/>
  <c r="K70" i="3" s="1"/>
  <c r="H70" i="1"/>
  <c r="AY69" i="1"/>
  <c r="AY69" i="3" s="1"/>
  <c r="AY69" i="5" s="1"/>
  <c r="AY69" i="8" s="1"/>
  <c r="AY69" i="10" s="1"/>
  <c r="AY69" i="12" s="1"/>
  <c r="AY69" i="16" s="1"/>
  <c r="AY69" i="18" s="1"/>
  <c r="AY69" i="19" s="1"/>
  <c r="AY69" i="22" s="1"/>
  <c r="AY69" i="25" s="1"/>
  <c r="AY69" i="27" s="1"/>
  <c r="AX69" i="1"/>
  <c r="AX69" i="3" s="1"/>
  <c r="AX69" i="5" s="1"/>
  <c r="AX69" i="8" s="1"/>
  <c r="AX69" i="10" s="1"/>
  <c r="AX69" i="12" s="1"/>
  <c r="AX69" i="16" s="1"/>
  <c r="AX69" i="18" s="1"/>
  <c r="AX69" i="19" s="1"/>
  <c r="AX69" i="22" s="1"/>
  <c r="AX69" i="25" s="1"/>
  <c r="AX69" i="27" s="1"/>
  <c r="AW69" i="1"/>
  <c r="AW69" i="3" s="1"/>
  <c r="AV69" i="1"/>
  <c r="AT69" i="1"/>
  <c r="AS69" i="1"/>
  <c r="AU69" i="1" s="1"/>
  <c r="L70" i="7" s="1"/>
  <c r="Y69" i="1"/>
  <c r="R69" i="1"/>
  <c r="R69" i="3" s="1"/>
  <c r="R69" i="5" s="1"/>
  <c r="R69" i="8" s="1"/>
  <c r="R69" i="10" s="1"/>
  <c r="R69" i="12" s="1"/>
  <c r="R69" i="16" s="1"/>
  <c r="R69" i="18" s="1"/>
  <c r="Q69" i="1"/>
  <c r="Q69" i="3" s="1"/>
  <c r="Q69" i="5" s="1"/>
  <c r="Q69" i="8" s="1"/>
  <c r="Q69" i="10" s="1"/>
  <c r="Q69" i="12" s="1"/>
  <c r="Q69" i="16" s="1"/>
  <c r="Q69" i="18" s="1"/>
  <c r="M69" i="1"/>
  <c r="M69" i="3" s="1"/>
  <c r="M69" i="5" s="1"/>
  <c r="K69" i="1"/>
  <c r="K69" i="3" s="1"/>
  <c r="H69" i="1"/>
  <c r="BF68" i="1"/>
  <c r="BE68" i="1"/>
  <c r="AY68" i="1"/>
  <c r="AY68" i="3" s="1"/>
  <c r="AY68" i="5" s="1"/>
  <c r="AX68" i="1"/>
  <c r="AX68" i="3" s="1"/>
  <c r="AX68" i="5" s="1"/>
  <c r="AW68" i="1"/>
  <c r="AV68" i="1"/>
  <c r="AT68" i="1"/>
  <c r="AS68" i="1"/>
  <c r="Y68" i="1"/>
  <c r="R68" i="1"/>
  <c r="Q68" i="1"/>
  <c r="Q68" i="3" s="1"/>
  <c r="Q68" i="5" s="1"/>
  <c r="M68" i="1"/>
  <c r="M68" i="3" s="1"/>
  <c r="M68" i="5" s="1"/>
  <c r="K68" i="1"/>
  <c r="L68" i="1" s="1"/>
  <c r="H68" i="1"/>
  <c r="BI67" i="1"/>
  <c r="BH67" i="1"/>
  <c r="BG67" i="1"/>
  <c r="BD67" i="1"/>
  <c r="BC67" i="1"/>
  <c r="AR67" i="1"/>
  <c r="AQ67" i="1"/>
  <c r="AX67" i="1" s="1"/>
  <c r="AP67" i="1"/>
  <c r="AW67" i="1" s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X67" i="1"/>
  <c r="W67" i="1"/>
  <c r="V67" i="1"/>
  <c r="U67" i="1"/>
  <c r="T67" i="1"/>
  <c r="S67" i="1"/>
  <c r="P67" i="1"/>
  <c r="R67" i="1" s="1"/>
  <c r="O67" i="1"/>
  <c r="Q67" i="1" s="1"/>
  <c r="I67" i="1"/>
  <c r="M67" i="1" s="1"/>
  <c r="G67" i="1"/>
  <c r="K67" i="1" s="1"/>
  <c r="F67" i="1"/>
  <c r="E67" i="1"/>
  <c r="D67" i="1"/>
  <c r="C67" i="1"/>
  <c r="AY66" i="1"/>
  <c r="AY66" i="3" s="1"/>
  <c r="AY66" i="5" s="1"/>
  <c r="AY66" i="8" s="1"/>
  <c r="AY66" i="10" s="1"/>
  <c r="AY66" i="12" s="1"/>
  <c r="AY66" i="16" s="1"/>
  <c r="AY66" i="18" s="1"/>
  <c r="AY66" i="19" s="1"/>
  <c r="AY66" i="22" s="1"/>
  <c r="AY66" i="25" s="1"/>
  <c r="AY66" i="27" s="1"/>
  <c r="AX66" i="1"/>
  <c r="AX66" i="3" s="1"/>
  <c r="AX66" i="5" s="1"/>
  <c r="AX66" i="8" s="1"/>
  <c r="AX66" i="10" s="1"/>
  <c r="AX66" i="12" s="1"/>
  <c r="AX66" i="16" s="1"/>
  <c r="AX66" i="18" s="1"/>
  <c r="AX66" i="19" s="1"/>
  <c r="AX66" i="22" s="1"/>
  <c r="AX66" i="25" s="1"/>
  <c r="AX66" i="27" s="1"/>
  <c r="AW66" i="1"/>
  <c r="AW66" i="3" s="1"/>
  <c r="AW66" i="5" s="1"/>
  <c r="AV66" i="1"/>
  <c r="AV66" i="3" s="1"/>
  <c r="AT66" i="1"/>
  <c r="AS66" i="1"/>
  <c r="Z66" i="1"/>
  <c r="Y66" i="1"/>
  <c r="R66" i="1"/>
  <c r="R66" i="3" s="1"/>
  <c r="R66" i="5" s="1"/>
  <c r="R66" i="8" s="1"/>
  <c r="R66" i="10" s="1"/>
  <c r="R66" i="12" s="1"/>
  <c r="R66" i="16" s="1"/>
  <c r="R66" i="18" s="1"/>
  <c r="Q66" i="1"/>
  <c r="Q66" i="3" s="1"/>
  <c r="Q66" i="5" s="1"/>
  <c r="Q66" i="8" s="1"/>
  <c r="Q66" i="10" s="1"/>
  <c r="Q66" i="12" s="1"/>
  <c r="Q66" i="16" s="1"/>
  <c r="Q66" i="18" s="1"/>
  <c r="M66" i="1"/>
  <c r="K66" i="1"/>
  <c r="K66" i="3" s="1"/>
  <c r="J66" i="1"/>
  <c r="H66" i="1"/>
  <c r="AY65" i="1"/>
  <c r="AY65" i="3" s="1"/>
  <c r="AY65" i="5" s="1"/>
  <c r="AY65" i="8" s="1"/>
  <c r="AY65" i="10" s="1"/>
  <c r="AY65" i="12" s="1"/>
  <c r="AY65" i="16" s="1"/>
  <c r="AY65" i="18" s="1"/>
  <c r="AY65" i="19" s="1"/>
  <c r="AY65" i="22" s="1"/>
  <c r="AY65" i="25" s="1"/>
  <c r="AY65" i="27" s="1"/>
  <c r="AX65" i="1"/>
  <c r="AX65" i="3" s="1"/>
  <c r="AX65" i="5" s="1"/>
  <c r="AX65" i="8" s="1"/>
  <c r="AX65" i="10" s="1"/>
  <c r="AX65" i="12" s="1"/>
  <c r="AX65" i="16" s="1"/>
  <c r="AX65" i="18" s="1"/>
  <c r="AX65" i="19" s="1"/>
  <c r="AX65" i="22" s="1"/>
  <c r="AX65" i="25" s="1"/>
  <c r="AX65" i="27" s="1"/>
  <c r="AW65" i="1"/>
  <c r="AV65" i="1"/>
  <c r="AV65" i="3" s="1"/>
  <c r="AT65" i="1"/>
  <c r="AS65" i="1"/>
  <c r="Z65" i="1"/>
  <c r="Y65" i="1"/>
  <c r="R65" i="1"/>
  <c r="R65" i="3" s="1"/>
  <c r="R65" i="5" s="1"/>
  <c r="R65" i="8" s="1"/>
  <c r="R65" i="10" s="1"/>
  <c r="R65" i="12" s="1"/>
  <c r="R65" i="16" s="1"/>
  <c r="R65" i="18" s="1"/>
  <c r="Q65" i="1"/>
  <c r="Q65" i="3" s="1"/>
  <c r="Q65" i="5" s="1"/>
  <c r="Q65" i="8" s="1"/>
  <c r="Q65" i="10" s="1"/>
  <c r="Q65" i="12" s="1"/>
  <c r="Q65" i="16" s="1"/>
  <c r="Q65" i="18" s="1"/>
  <c r="M65" i="1"/>
  <c r="M65" i="3" s="1"/>
  <c r="N65" i="3" s="1"/>
  <c r="K65" i="1"/>
  <c r="K65" i="3" s="1"/>
  <c r="L65" i="3" s="1"/>
  <c r="J65" i="1"/>
  <c r="H65" i="1"/>
  <c r="BL64" i="1"/>
  <c r="BL64" i="3" s="1"/>
  <c r="BK64" i="1"/>
  <c r="BJ64" i="1"/>
  <c r="AY64" i="1"/>
  <c r="AX64" i="1"/>
  <c r="AW64" i="1"/>
  <c r="AW64" i="3" s="1"/>
  <c r="AW64" i="5" s="1"/>
  <c r="AV64" i="1"/>
  <c r="AT64" i="1"/>
  <c r="AS64" i="1"/>
  <c r="Z64" i="1"/>
  <c r="Y64" i="1"/>
  <c r="R64" i="1"/>
  <c r="R64" i="3" s="1"/>
  <c r="R64" i="5" s="1"/>
  <c r="Q64" i="1"/>
  <c r="Q64" i="3" s="1"/>
  <c r="Q64" i="5" s="1"/>
  <c r="M64" i="1"/>
  <c r="K64" i="1"/>
  <c r="J64" i="1"/>
  <c r="H64" i="1"/>
  <c r="BL63" i="1"/>
  <c r="BI63" i="1"/>
  <c r="BH63" i="1"/>
  <c r="BG63" i="1"/>
  <c r="BD63" i="1"/>
  <c r="BC63" i="1"/>
  <c r="AR63" i="1"/>
  <c r="AY63" i="1" s="1"/>
  <c r="AQ63" i="1"/>
  <c r="AX63" i="1" s="1"/>
  <c r="AP63" i="1"/>
  <c r="AO63" i="1"/>
  <c r="AV63" i="1" s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X63" i="1"/>
  <c r="W63" i="1"/>
  <c r="V63" i="1"/>
  <c r="U63" i="1"/>
  <c r="T63" i="1"/>
  <c r="S63" i="1"/>
  <c r="P63" i="1"/>
  <c r="R63" i="1" s="1"/>
  <c r="O63" i="1"/>
  <c r="Q63" i="1" s="1"/>
  <c r="I63" i="1"/>
  <c r="M63" i="1" s="1"/>
  <c r="N63" i="1" s="1"/>
  <c r="G63" i="1"/>
  <c r="K63" i="1" s="1"/>
  <c r="L63" i="1" s="1"/>
  <c r="F63" i="1"/>
  <c r="E63" i="1"/>
  <c r="D63" i="1"/>
  <c r="C63" i="1"/>
  <c r="AY62" i="1"/>
  <c r="AY62" i="3" s="1"/>
  <c r="AY62" i="5" s="1"/>
  <c r="AY62" i="8" s="1"/>
  <c r="AY62" i="10" s="1"/>
  <c r="AY62" i="12" s="1"/>
  <c r="AY62" i="16" s="1"/>
  <c r="AY62" i="18" s="1"/>
  <c r="AY62" i="19" s="1"/>
  <c r="AY62" i="22" s="1"/>
  <c r="AY62" i="25" s="1"/>
  <c r="AY62" i="27" s="1"/>
  <c r="AX62" i="1"/>
  <c r="AW62" i="1"/>
  <c r="AW62" i="3" s="1"/>
  <c r="AV62" i="1"/>
  <c r="AV62" i="3" s="1"/>
  <c r="AT62" i="1"/>
  <c r="AS62" i="1"/>
  <c r="Z62" i="1"/>
  <c r="Y62" i="1"/>
  <c r="R62" i="1"/>
  <c r="Q62" i="1"/>
  <c r="Q62" i="3" s="1"/>
  <c r="Q62" i="5" s="1"/>
  <c r="Q62" i="8" s="1"/>
  <c r="Q62" i="10" s="1"/>
  <c r="Q62" i="12" s="1"/>
  <c r="Q62" i="16" s="1"/>
  <c r="Q62" i="18" s="1"/>
  <c r="M62" i="1"/>
  <c r="N62" i="1" s="1"/>
  <c r="K62" i="1"/>
  <c r="K62" i="3" s="1"/>
  <c r="J62" i="1"/>
  <c r="H62" i="1"/>
  <c r="AY61" i="1"/>
  <c r="AX61" i="1"/>
  <c r="AX61" i="3" s="1"/>
  <c r="AX61" i="5" s="1"/>
  <c r="AX61" i="8" s="1"/>
  <c r="AX61" i="10" s="1"/>
  <c r="AX61" i="12" s="1"/>
  <c r="AX61" i="16" s="1"/>
  <c r="AX61" i="18" s="1"/>
  <c r="AX61" i="19" s="1"/>
  <c r="AX61" i="22" s="1"/>
  <c r="AX61" i="25" s="1"/>
  <c r="AX61" i="27" s="1"/>
  <c r="AW61" i="1"/>
  <c r="AW61" i="3" s="1"/>
  <c r="AW61" i="5" s="1"/>
  <c r="AV61" i="1"/>
  <c r="AV61" i="3" s="1"/>
  <c r="AT61" i="1"/>
  <c r="AS61" i="1"/>
  <c r="Y61" i="1"/>
  <c r="R61" i="1"/>
  <c r="R61" i="3" s="1"/>
  <c r="R61" i="5" s="1"/>
  <c r="R61" i="8" s="1"/>
  <c r="R61" i="10" s="1"/>
  <c r="R61" i="12" s="1"/>
  <c r="R61" i="16" s="1"/>
  <c r="R61" i="18" s="1"/>
  <c r="Q61" i="1"/>
  <c r="Q61" i="3" s="1"/>
  <c r="Q61" i="5" s="1"/>
  <c r="Q61" i="8" s="1"/>
  <c r="Q61" i="10" s="1"/>
  <c r="Q61" i="12" s="1"/>
  <c r="Q61" i="16" s="1"/>
  <c r="Q61" i="18" s="1"/>
  <c r="M61" i="1"/>
  <c r="M61" i="3" s="1"/>
  <c r="M61" i="5" s="1"/>
  <c r="M61" i="8" s="1"/>
  <c r="M61" i="10" s="1"/>
  <c r="M61" i="12" s="1"/>
  <c r="M61" i="16" s="1"/>
  <c r="M61" i="18" s="1"/>
  <c r="M61" i="19" s="1"/>
  <c r="M61" i="22" s="1"/>
  <c r="M61" i="25" s="1"/>
  <c r="M61" i="27" s="1"/>
  <c r="K61" i="1"/>
  <c r="K61" i="3" s="1"/>
  <c r="L61" i="3" s="1"/>
  <c r="H61" i="1"/>
  <c r="AY60" i="1"/>
  <c r="AY60" i="3" s="1"/>
  <c r="AX60" i="1"/>
  <c r="AX60" i="3" s="1"/>
  <c r="AW60" i="1"/>
  <c r="AW60" i="3" s="1"/>
  <c r="AW60" i="5" s="1"/>
  <c r="AV60" i="1"/>
  <c r="AV60" i="3" s="1"/>
  <c r="AV60" i="5" s="1"/>
  <c r="AT60" i="1"/>
  <c r="AS60" i="1"/>
  <c r="Z60" i="1"/>
  <c r="Y60" i="1"/>
  <c r="R60" i="1"/>
  <c r="Q60" i="1"/>
  <c r="Q60" i="3" s="1"/>
  <c r="Q60" i="5" s="1"/>
  <c r="Q60" i="8" s="1"/>
  <c r="Q60" i="10" s="1"/>
  <c r="Q60" i="12" s="1"/>
  <c r="Q60" i="16" s="1"/>
  <c r="Q60" i="18" s="1"/>
  <c r="M60" i="1"/>
  <c r="M60" i="3" s="1"/>
  <c r="K60" i="1"/>
  <c r="K60" i="3" s="1"/>
  <c r="J60" i="1"/>
  <c r="H60" i="1"/>
  <c r="AY59" i="1"/>
  <c r="AY59" i="3" s="1"/>
  <c r="AX59" i="1"/>
  <c r="AX59" i="3" s="1"/>
  <c r="AX59" i="5" s="1"/>
  <c r="AX59" i="8" s="1"/>
  <c r="AX59" i="10" s="1"/>
  <c r="AX59" i="12" s="1"/>
  <c r="AX59" i="16" s="1"/>
  <c r="AX59" i="18" s="1"/>
  <c r="AX59" i="19" s="1"/>
  <c r="AX59" i="22" s="1"/>
  <c r="AX59" i="25" s="1"/>
  <c r="AX59" i="27" s="1"/>
  <c r="AW59" i="1"/>
  <c r="AW59" i="3" s="1"/>
  <c r="AW59" i="5" s="1"/>
  <c r="AV59" i="1"/>
  <c r="AV59" i="3" s="1"/>
  <c r="AT59" i="1"/>
  <c r="AS59" i="1"/>
  <c r="AU59" i="1" s="1"/>
  <c r="L60" i="7" s="1"/>
  <c r="Z59" i="1"/>
  <c r="Y59" i="1"/>
  <c r="R59" i="1"/>
  <c r="R59" i="3" s="1"/>
  <c r="R59" i="5" s="1"/>
  <c r="R59" i="8" s="1"/>
  <c r="R59" i="10" s="1"/>
  <c r="R59" i="12" s="1"/>
  <c r="R59" i="16" s="1"/>
  <c r="R59" i="18" s="1"/>
  <c r="Q59" i="1"/>
  <c r="Q59" i="3" s="1"/>
  <c r="Q59" i="5" s="1"/>
  <c r="Q59" i="8" s="1"/>
  <c r="Q59" i="10" s="1"/>
  <c r="Q59" i="12" s="1"/>
  <c r="Q59" i="16" s="1"/>
  <c r="Q59" i="18" s="1"/>
  <c r="M59" i="1"/>
  <c r="M59" i="3" s="1"/>
  <c r="K59" i="1"/>
  <c r="K59" i="3" s="1"/>
  <c r="J59" i="1"/>
  <c r="H59" i="1"/>
  <c r="BL58" i="1"/>
  <c r="BK58" i="1"/>
  <c r="BK63" i="1" s="1"/>
  <c r="BJ58" i="1"/>
  <c r="BF58" i="1"/>
  <c r="BE58" i="1"/>
  <c r="AY58" i="1"/>
  <c r="AY58" i="3" s="1"/>
  <c r="AY58" i="5" s="1"/>
  <c r="AX58" i="1"/>
  <c r="AX58" i="3" s="1"/>
  <c r="AX58" i="5" s="1"/>
  <c r="AW58" i="1"/>
  <c r="AV58" i="1"/>
  <c r="AT58" i="1"/>
  <c r="AS58" i="1"/>
  <c r="AU58" i="1" s="1"/>
  <c r="L59" i="7" s="1"/>
  <c r="Z58" i="1"/>
  <c r="Y58" i="1"/>
  <c r="R58" i="1"/>
  <c r="R58" i="3" s="1"/>
  <c r="R58" i="5" s="1"/>
  <c r="Q58" i="1"/>
  <c r="Q58" i="3" s="1"/>
  <c r="Q58" i="5" s="1"/>
  <c r="M58" i="1"/>
  <c r="K58" i="1"/>
  <c r="L58" i="1" s="1"/>
  <c r="J58" i="1"/>
  <c r="H58" i="1"/>
  <c r="BM57" i="1"/>
  <c r="BL57" i="1"/>
  <c r="BK57" i="1"/>
  <c r="BJ57" i="1"/>
  <c r="BI57" i="1"/>
  <c r="BH57" i="1"/>
  <c r="BG57" i="1"/>
  <c r="BF57" i="1"/>
  <c r="BE57" i="1"/>
  <c r="BD57" i="1"/>
  <c r="BC57" i="1"/>
  <c r="AR57" i="1"/>
  <c r="AY57" i="1" s="1"/>
  <c r="AQ57" i="1"/>
  <c r="AX57" i="1" s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X57" i="1"/>
  <c r="W57" i="1"/>
  <c r="V57" i="1"/>
  <c r="U57" i="1"/>
  <c r="T57" i="1"/>
  <c r="S57" i="1"/>
  <c r="P57" i="1"/>
  <c r="R57" i="1" s="1"/>
  <c r="O57" i="1"/>
  <c r="Q57" i="1" s="1"/>
  <c r="I57" i="1"/>
  <c r="M57" i="1" s="1"/>
  <c r="G57" i="1"/>
  <c r="K57" i="1" s="1"/>
  <c r="F57" i="1"/>
  <c r="E57" i="1"/>
  <c r="D57" i="1"/>
  <c r="C57" i="1"/>
  <c r="AY56" i="1"/>
  <c r="AY56" i="3" s="1"/>
  <c r="AY56" i="5" s="1"/>
  <c r="AY56" i="8" s="1"/>
  <c r="AY56" i="10" s="1"/>
  <c r="AY56" i="12" s="1"/>
  <c r="AY56" i="16" s="1"/>
  <c r="AY56" i="18" s="1"/>
  <c r="AY56" i="19" s="1"/>
  <c r="AY56" i="22" s="1"/>
  <c r="AY56" i="25" s="1"/>
  <c r="AY56" i="27" s="1"/>
  <c r="AX56" i="1"/>
  <c r="AX56" i="3" s="1"/>
  <c r="AX56" i="5" s="1"/>
  <c r="AX56" i="8" s="1"/>
  <c r="AX56" i="10" s="1"/>
  <c r="AX56" i="12" s="1"/>
  <c r="AX56" i="16" s="1"/>
  <c r="AX56" i="18" s="1"/>
  <c r="AX56" i="19" s="1"/>
  <c r="AX56" i="22" s="1"/>
  <c r="AX56" i="25" s="1"/>
  <c r="AX56" i="27" s="1"/>
  <c r="AW56" i="1"/>
  <c r="AW56" i="3" s="1"/>
  <c r="AV56" i="1"/>
  <c r="AV56" i="3" s="1"/>
  <c r="AV56" i="5" s="1"/>
  <c r="AT56" i="1"/>
  <c r="AS56" i="1"/>
  <c r="Y56" i="1"/>
  <c r="R56" i="1"/>
  <c r="R56" i="3" s="1"/>
  <c r="R56" i="5" s="1"/>
  <c r="R56" i="8" s="1"/>
  <c r="R56" i="10" s="1"/>
  <c r="R56" i="12" s="1"/>
  <c r="R56" i="16" s="1"/>
  <c r="R56" i="18" s="1"/>
  <c r="Q56" i="1"/>
  <c r="Q56" i="3" s="1"/>
  <c r="Q56" i="5" s="1"/>
  <c r="Q56" i="8" s="1"/>
  <c r="Q56" i="10" s="1"/>
  <c r="Q56" i="12" s="1"/>
  <c r="Q56" i="16" s="1"/>
  <c r="Q56" i="18" s="1"/>
  <c r="M56" i="1"/>
  <c r="M56" i="3" s="1"/>
  <c r="M56" i="8" s="1"/>
  <c r="K56" i="1"/>
  <c r="K56" i="3" s="1"/>
  <c r="L56" i="3" s="1"/>
  <c r="H56" i="1"/>
  <c r="AY55" i="1"/>
  <c r="AY55" i="3" s="1"/>
  <c r="AY55" i="5" s="1"/>
  <c r="AX55" i="1"/>
  <c r="AX55" i="3" s="1"/>
  <c r="AX55" i="5" s="1"/>
  <c r="AW55" i="1"/>
  <c r="AV55" i="1"/>
  <c r="AZ55" i="1" s="1"/>
  <c r="AT55" i="1"/>
  <c r="AS55" i="1"/>
  <c r="Y55" i="1"/>
  <c r="R55" i="1"/>
  <c r="R55" i="3" s="1"/>
  <c r="R55" i="5" s="1"/>
  <c r="Q55" i="1"/>
  <c r="Q55" i="3" s="1"/>
  <c r="Q55" i="5" s="1"/>
  <c r="M55" i="1"/>
  <c r="M55" i="3" s="1"/>
  <c r="K55" i="1"/>
  <c r="K55" i="3" s="1"/>
  <c r="K55" i="5" s="1"/>
  <c r="H55" i="1"/>
  <c r="BI54" i="1"/>
  <c r="BH54" i="1"/>
  <c r="BG54" i="1"/>
  <c r="BF54" i="1"/>
  <c r="BE54" i="1"/>
  <c r="BD54" i="1"/>
  <c r="BC54" i="1"/>
  <c r="AR54" i="1"/>
  <c r="AY54" i="1" s="1"/>
  <c r="AQ54" i="1"/>
  <c r="AX54" i="1" s="1"/>
  <c r="AP54" i="1"/>
  <c r="AT54" i="1" s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X54" i="1"/>
  <c r="W54" i="1"/>
  <c r="V54" i="1"/>
  <c r="U54" i="1"/>
  <c r="T54" i="1"/>
  <c r="S54" i="1"/>
  <c r="P54" i="1"/>
  <c r="R54" i="1" s="1"/>
  <c r="O54" i="1"/>
  <c r="Q54" i="1" s="1"/>
  <c r="I54" i="1"/>
  <c r="M54" i="1" s="1"/>
  <c r="G54" i="1"/>
  <c r="F54" i="1"/>
  <c r="E54" i="1"/>
  <c r="D54" i="1"/>
  <c r="C54" i="1"/>
  <c r="AY53" i="1"/>
  <c r="AY53" i="3" s="1"/>
  <c r="AY53" i="5" s="1"/>
  <c r="AY53" i="8" s="1"/>
  <c r="AY53" i="10" s="1"/>
  <c r="AY53" i="12" s="1"/>
  <c r="AY53" i="16" s="1"/>
  <c r="AY53" i="18" s="1"/>
  <c r="AY53" i="19" s="1"/>
  <c r="AY53" i="22" s="1"/>
  <c r="AY53" i="25" s="1"/>
  <c r="AY53" i="27" s="1"/>
  <c r="AX53" i="1"/>
  <c r="AX53" i="3" s="1"/>
  <c r="AX53" i="5" s="1"/>
  <c r="AX53" i="8" s="1"/>
  <c r="AX53" i="10" s="1"/>
  <c r="AX53" i="12" s="1"/>
  <c r="AX53" i="16" s="1"/>
  <c r="AX53" i="18" s="1"/>
  <c r="AX53" i="19" s="1"/>
  <c r="AX53" i="22" s="1"/>
  <c r="AX53" i="25" s="1"/>
  <c r="AX53" i="27" s="1"/>
  <c r="AW53" i="1"/>
  <c r="AW53" i="3" s="1"/>
  <c r="AV53" i="1"/>
  <c r="AT53" i="1"/>
  <c r="AS53" i="1"/>
  <c r="Z53" i="1"/>
  <c r="Y53" i="1"/>
  <c r="R53" i="1"/>
  <c r="R53" i="3" s="1"/>
  <c r="R53" i="5" s="1"/>
  <c r="R53" i="8" s="1"/>
  <c r="R53" i="10" s="1"/>
  <c r="R53" i="12" s="1"/>
  <c r="R53" i="16" s="1"/>
  <c r="R53" i="18" s="1"/>
  <c r="Q53" i="1"/>
  <c r="Q53" i="3" s="1"/>
  <c r="Q53" i="5" s="1"/>
  <c r="Q53" i="8" s="1"/>
  <c r="Q53" i="10" s="1"/>
  <c r="Q53" i="12" s="1"/>
  <c r="Q53" i="16" s="1"/>
  <c r="Q53" i="18" s="1"/>
  <c r="M53" i="1"/>
  <c r="M53" i="3" s="1"/>
  <c r="K53" i="1"/>
  <c r="L53" i="1" s="1"/>
  <c r="J53" i="1"/>
  <c r="H53" i="1"/>
  <c r="BL52" i="1"/>
  <c r="BK52" i="1"/>
  <c r="BK52" i="3" s="1"/>
  <c r="BJ52" i="1"/>
  <c r="BJ54" i="1" s="1"/>
  <c r="AY52" i="1"/>
  <c r="AX52" i="1"/>
  <c r="AX52" i="3" s="1"/>
  <c r="AX52" i="5" s="1"/>
  <c r="AW52" i="1"/>
  <c r="AV52" i="1"/>
  <c r="AV52" i="3" s="1"/>
  <c r="AT52" i="1"/>
  <c r="AS52" i="1"/>
  <c r="Z52" i="1"/>
  <c r="Y52" i="1"/>
  <c r="R52" i="1"/>
  <c r="R52" i="3" s="1"/>
  <c r="R52" i="5" s="1"/>
  <c r="Q52" i="1"/>
  <c r="Q52" i="3" s="1"/>
  <c r="Q52" i="5" s="1"/>
  <c r="M52" i="1"/>
  <c r="M52" i="3" s="1"/>
  <c r="K52" i="1"/>
  <c r="L52" i="1" s="1"/>
  <c r="J52" i="1"/>
  <c r="H52" i="1"/>
  <c r="BI51" i="1"/>
  <c r="BH51" i="1"/>
  <c r="BG51" i="1"/>
  <c r="BF51" i="1"/>
  <c r="BE51" i="1"/>
  <c r="BD51" i="1"/>
  <c r="BC51" i="1"/>
  <c r="AR51" i="1"/>
  <c r="AY51" i="1" s="1"/>
  <c r="AQ51" i="1"/>
  <c r="AX51" i="1" s="1"/>
  <c r="AP51" i="1"/>
  <c r="AW51" i="1" s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X51" i="1"/>
  <c r="W51" i="1"/>
  <c r="V51" i="1"/>
  <c r="U51" i="1"/>
  <c r="T51" i="1"/>
  <c r="S51" i="1"/>
  <c r="P51" i="1"/>
  <c r="R51" i="1" s="1"/>
  <c r="O51" i="1"/>
  <c r="Q51" i="1" s="1"/>
  <c r="I51" i="1"/>
  <c r="M51" i="1" s="1"/>
  <c r="N51" i="1" s="1"/>
  <c r="G51" i="1"/>
  <c r="F51" i="1"/>
  <c r="E51" i="1"/>
  <c r="D51" i="1"/>
  <c r="C51" i="1"/>
  <c r="AY50" i="1"/>
  <c r="AX50" i="1"/>
  <c r="AX50" i="3" s="1"/>
  <c r="AX50" i="5" s="1"/>
  <c r="AX50" i="8" s="1"/>
  <c r="AX50" i="10" s="1"/>
  <c r="AX50" i="12" s="1"/>
  <c r="AX50" i="16" s="1"/>
  <c r="AX50" i="18" s="1"/>
  <c r="AX50" i="19" s="1"/>
  <c r="AX50" i="22" s="1"/>
  <c r="AX50" i="25" s="1"/>
  <c r="AX50" i="27" s="1"/>
  <c r="AW50" i="1"/>
  <c r="AW50" i="3" s="1"/>
  <c r="AV50" i="1"/>
  <c r="AV50" i="3" s="1"/>
  <c r="AT50" i="1"/>
  <c r="AS50" i="1"/>
  <c r="AU50" i="1" s="1"/>
  <c r="L51" i="7" s="1"/>
  <c r="Z50" i="1"/>
  <c r="Y50" i="1"/>
  <c r="R50" i="1"/>
  <c r="R50" i="3" s="1"/>
  <c r="R50" i="5" s="1"/>
  <c r="R50" i="8" s="1"/>
  <c r="R50" i="10" s="1"/>
  <c r="R50" i="12" s="1"/>
  <c r="R50" i="16" s="1"/>
  <c r="R50" i="18" s="1"/>
  <c r="Q50" i="1"/>
  <c r="Q50" i="3" s="1"/>
  <c r="Q50" i="5" s="1"/>
  <c r="Q50" i="8" s="1"/>
  <c r="Q50" i="10" s="1"/>
  <c r="Q50" i="12" s="1"/>
  <c r="Q50" i="16" s="1"/>
  <c r="Q50" i="18" s="1"/>
  <c r="M50" i="1"/>
  <c r="N50" i="1" s="1"/>
  <c r="K50" i="1"/>
  <c r="L50" i="1" s="1"/>
  <c r="J50" i="1"/>
  <c r="H50" i="1"/>
  <c r="AY49" i="1"/>
  <c r="AY49" i="3" s="1"/>
  <c r="AY49" i="5" s="1"/>
  <c r="AY49" i="8" s="1"/>
  <c r="AY49" i="10" s="1"/>
  <c r="AY49" i="12" s="1"/>
  <c r="AY49" i="16" s="1"/>
  <c r="AY49" i="18" s="1"/>
  <c r="AY49" i="19" s="1"/>
  <c r="AY49" i="22" s="1"/>
  <c r="AY49" i="25" s="1"/>
  <c r="AY49" i="27" s="1"/>
  <c r="AX49" i="1"/>
  <c r="AX49" i="3" s="1"/>
  <c r="AX49" i="5" s="1"/>
  <c r="AX49" i="8" s="1"/>
  <c r="AX49" i="10" s="1"/>
  <c r="AX49" i="12" s="1"/>
  <c r="AX49" i="16" s="1"/>
  <c r="AX49" i="18" s="1"/>
  <c r="AX49" i="19" s="1"/>
  <c r="AX49" i="22" s="1"/>
  <c r="AX49" i="25" s="1"/>
  <c r="AX49" i="27" s="1"/>
  <c r="AW49" i="1"/>
  <c r="AW49" i="3" s="1"/>
  <c r="AV49" i="1"/>
  <c r="AV49" i="3" s="1"/>
  <c r="AV49" i="5" s="1"/>
  <c r="AT49" i="1"/>
  <c r="AS49" i="1"/>
  <c r="Z49" i="1"/>
  <c r="Y49" i="1"/>
  <c r="R49" i="1"/>
  <c r="R49" i="3" s="1"/>
  <c r="R49" i="5" s="1"/>
  <c r="R49" i="8" s="1"/>
  <c r="R49" i="10" s="1"/>
  <c r="R49" i="12" s="1"/>
  <c r="R49" i="16" s="1"/>
  <c r="R49" i="18" s="1"/>
  <c r="Q49" i="1"/>
  <c r="Q49" i="3" s="1"/>
  <c r="Q49" i="5" s="1"/>
  <c r="Q49" i="8" s="1"/>
  <c r="Q49" i="10" s="1"/>
  <c r="Q49" i="12" s="1"/>
  <c r="Q49" i="16" s="1"/>
  <c r="Q49" i="18" s="1"/>
  <c r="M49" i="1"/>
  <c r="M49" i="3" s="1"/>
  <c r="M49" i="5" s="1"/>
  <c r="K49" i="1"/>
  <c r="H49" i="1"/>
  <c r="AY48" i="1"/>
  <c r="AY48" i="3" s="1"/>
  <c r="AY48" i="5" s="1"/>
  <c r="AY48" i="8" s="1"/>
  <c r="AY48" i="10" s="1"/>
  <c r="AY48" i="12" s="1"/>
  <c r="AY48" i="16" s="1"/>
  <c r="AY48" i="18" s="1"/>
  <c r="AY48" i="19" s="1"/>
  <c r="AY48" i="22" s="1"/>
  <c r="AY48" i="25" s="1"/>
  <c r="AY48" i="27" s="1"/>
  <c r="AX48" i="1"/>
  <c r="AX48" i="3" s="1"/>
  <c r="AX48" i="5" s="1"/>
  <c r="AX48" i="8" s="1"/>
  <c r="AX48" i="10" s="1"/>
  <c r="AX48" i="12" s="1"/>
  <c r="AX48" i="16" s="1"/>
  <c r="AX48" i="18" s="1"/>
  <c r="AX48" i="19" s="1"/>
  <c r="AX48" i="22" s="1"/>
  <c r="AX48" i="25" s="1"/>
  <c r="AX48" i="27" s="1"/>
  <c r="AW48" i="1"/>
  <c r="AV48" i="1"/>
  <c r="AV48" i="3" s="1"/>
  <c r="AT48" i="1"/>
  <c r="AS48" i="1"/>
  <c r="AU48" i="1" s="1"/>
  <c r="L49" i="7" s="1"/>
  <c r="Z48" i="1"/>
  <c r="Y48" i="1"/>
  <c r="R48" i="1"/>
  <c r="R48" i="3" s="1"/>
  <c r="R48" i="5" s="1"/>
  <c r="R48" i="8" s="1"/>
  <c r="R48" i="10" s="1"/>
  <c r="R48" i="12" s="1"/>
  <c r="R48" i="16" s="1"/>
  <c r="R48" i="18" s="1"/>
  <c r="Q48" i="1"/>
  <c r="Q48" i="3" s="1"/>
  <c r="Q48" i="5" s="1"/>
  <c r="Q48" i="8" s="1"/>
  <c r="Q48" i="10" s="1"/>
  <c r="Q48" i="12" s="1"/>
  <c r="Q48" i="16" s="1"/>
  <c r="Q48" i="18" s="1"/>
  <c r="M48" i="1"/>
  <c r="N48" i="1" s="1"/>
  <c r="K48" i="1"/>
  <c r="L48" i="1" s="1"/>
  <c r="J48" i="1"/>
  <c r="H48" i="1"/>
  <c r="BL47" i="1"/>
  <c r="BL47" i="3" s="1"/>
  <c r="BL47" i="5" s="1"/>
  <c r="BL47" i="8" s="1"/>
  <c r="BL47" i="10" s="1"/>
  <c r="BL47" i="12" s="1"/>
  <c r="BL47" i="16" s="1"/>
  <c r="BL47" i="18" s="1"/>
  <c r="BL47" i="19" s="1"/>
  <c r="BL47" i="22" s="1"/>
  <c r="BL47" i="25" s="1"/>
  <c r="BL47" i="27" s="1"/>
  <c r="BK47" i="1"/>
  <c r="BJ47" i="1"/>
  <c r="S48" i="7" s="1"/>
  <c r="V48" i="7" s="1"/>
  <c r="W48" i="7" s="1"/>
  <c r="AY47" i="1"/>
  <c r="AY47" i="3" s="1"/>
  <c r="AY47" i="5" s="1"/>
  <c r="AX47" i="1"/>
  <c r="AX47" i="3" s="1"/>
  <c r="AX47" i="5" s="1"/>
  <c r="AX47" i="8" s="1"/>
  <c r="AX47" i="10" s="1"/>
  <c r="AX47" i="12" s="1"/>
  <c r="AX47" i="16" s="1"/>
  <c r="AX47" i="18" s="1"/>
  <c r="AX47" i="19" s="1"/>
  <c r="AX47" i="22" s="1"/>
  <c r="AX47" i="25" s="1"/>
  <c r="AX47" i="27" s="1"/>
  <c r="AW47" i="1"/>
  <c r="AV47" i="1"/>
  <c r="AT47" i="1"/>
  <c r="AS47" i="1"/>
  <c r="AU47" i="1" s="1"/>
  <c r="L48" i="7" s="1"/>
  <c r="R47" i="1"/>
  <c r="Q47" i="1"/>
  <c r="Q47" i="3" s="1"/>
  <c r="Q47" i="5" s="1"/>
  <c r="Q47" i="8" s="1"/>
  <c r="Q47" i="10" s="1"/>
  <c r="Q47" i="12" s="1"/>
  <c r="Q47" i="16" s="1"/>
  <c r="Q47" i="18" s="1"/>
  <c r="M47" i="1"/>
  <c r="BL46" i="1"/>
  <c r="BK46" i="1"/>
  <c r="BJ46" i="1"/>
  <c r="AY46" i="1"/>
  <c r="AY46" i="3" s="1"/>
  <c r="AY46" i="5" s="1"/>
  <c r="AY46" i="8" s="1"/>
  <c r="AY46" i="10" s="1"/>
  <c r="AX46" i="1"/>
  <c r="AX46" i="3" s="1"/>
  <c r="AX46" i="5" s="1"/>
  <c r="AW46" i="1"/>
  <c r="AV46" i="1"/>
  <c r="AT46" i="1"/>
  <c r="AS46" i="1"/>
  <c r="Z46" i="1"/>
  <c r="Y46" i="1"/>
  <c r="R46" i="1"/>
  <c r="Q46" i="1"/>
  <c r="Q46" i="3" s="1"/>
  <c r="Q46" i="5" s="1"/>
  <c r="M46" i="1"/>
  <c r="N46" i="1" s="1"/>
  <c r="K46" i="1"/>
  <c r="K46" i="3" s="1"/>
  <c r="L46" i="3" s="1"/>
  <c r="J46" i="1"/>
  <c r="H46" i="1"/>
  <c r="BM45" i="1"/>
  <c r="BL45" i="1"/>
  <c r="BK45" i="1"/>
  <c r="BJ45" i="1"/>
  <c r="BI45" i="1"/>
  <c r="BH45" i="1"/>
  <c r="BG45" i="1"/>
  <c r="BD45" i="1"/>
  <c r="BC45" i="1"/>
  <c r="AR45" i="1"/>
  <c r="AY45" i="1" s="1"/>
  <c r="AQ45" i="1"/>
  <c r="AX45" i="1" s="1"/>
  <c r="AP45" i="1"/>
  <c r="AW45" i="1" s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X45" i="1"/>
  <c r="W45" i="1"/>
  <c r="Y45" i="1" s="1"/>
  <c r="V45" i="1"/>
  <c r="U45" i="1"/>
  <c r="T45" i="1"/>
  <c r="S45" i="1"/>
  <c r="R45" i="1"/>
  <c r="P45" i="1"/>
  <c r="O45" i="1"/>
  <c r="Q45" i="1" s="1"/>
  <c r="I45" i="1"/>
  <c r="M45" i="1" s="1"/>
  <c r="G45" i="1"/>
  <c r="F45" i="1"/>
  <c r="E45" i="1"/>
  <c r="D45" i="1"/>
  <c r="C45" i="1"/>
  <c r="AY44" i="1"/>
  <c r="AX44" i="1"/>
  <c r="AW44" i="1"/>
  <c r="AW44" i="3" s="1"/>
  <c r="AV44" i="1"/>
  <c r="AV44" i="3" s="1"/>
  <c r="AT44" i="1"/>
  <c r="AS44" i="1"/>
  <c r="Y44" i="1"/>
  <c r="R44" i="1"/>
  <c r="Q44" i="1"/>
  <c r="Q44" i="3" s="1"/>
  <c r="Q44" i="5" s="1"/>
  <c r="Q44" i="8" s="1"/>
  <c r="Q44" i="10" s="1"/>
  <c r="Q44" i="12" s="1"/>
  <c r="Q44" i="16" s="1"/>
  <c r="Q44" i="18" s="1"/>
  <c r="M44" i="1"/>
  <c r="M44" i="3" s="1"/>
  <c r="M44" i="5" s="1"/>
  <c r="M44" i="8" s="1"/>
  <c r="M44" i="10" s="1"/>
  <c r="K44" i="1"/>
  <c r="K44" i="3" s="1"/>
  <c r="H44" i="1"/>
  <c r="AY43" i="1"/>
  <c r="AY43" i="3" s="1"/>
  <c r="AY43" i="5" s="1"/>
  <c r="AY43" i="8" s="1"/>
  <c r="AY43" i="10" s="1"/>
  <c r="AY43" i="12" s="1"/>
  <c r="AY43" i="16" s="1"/>
  <c r="AY43" i="18" s="1"/>
  <c r="AY43" i="19" s="1"/>
  <c r="AY43" i="22" s="1"/>
  <c r="AY43" i="25" s="1"/>
  <c r="AY43" i="27" s="1"/>
  <c r="AX43" i="1"/>
  <c r="AX43" i="3" s="1"/>
  <c r="AX43" i="5" s="1"/>
  <c r="AX43" i="8" s="1"/>
  <c r="AX43" i="10" s="1"/>
  <c r="AX43" i="12" s="1"/>
  <c r="AX43" i="16" s="1"/>
  <c r="AX43" i="18" s="1"/>
  <c r="AX43" i="19" s="1"/>
  <c r="AX43" i="22" s="1"/>
  <c r="AX43" i="25" s="1"/>
  <c r="AX43" i="27" s="1"/>
  <c r="AW43" i="1"/>
  <c r="AV43" i="1"/>
  <c r="AT43" i="1"/>
  <c r="AS43" i="1"/>
  <c r="AU43" i="1" s="1"/>
  <c r="L44" i="7" s="1"/>
  <c r="Y43" i="1"/>
  <c r="R43" i="1"/>
  <c r="R43" i="3" s="1"/>
  <c r="R43" i="5" s="1"/>
  <c r="R43" i="8" s="1"/>
  <c r="R43" i="10" s="1"/>
  <c r="R43" i="12" s="1"/>
  <c r="R43" i="16" s="1"/>
  <c r="R43" i="18" s="1"/>
  <c r="Q43" i="1"/>
  <c r="Q43" i="3" s="1"/>
  <c r="Q43" i="5" s="1"/>
  <c r="Q43" i="8" s="1"/>
  <c r="Q43" i="10" s="1"/>
  <c r="Q43" i="12" s="1"/>
  <c r="Q43" i="16" s="1"/>
  <c r="Q43" i="18" s="1"/>
  <c r="M43" i="1"/>
  <c r="M43" i="3" s="1"/>
  <c r="M43" i="5" s="1"/>
  <c r="M43" i="8" s="1"/>
  <c r="M43" i="10" s="1"/>
  <c r="K43" i="1"/>
  <c r="K43" i="3" s="1"/>
  <c r="K43" i="5" s="1"/>
  <c r="H43" i="1"/>
  <c r="AY42" i="1"/>
  <c r="AY42" i="3" s="1"/>
  <c r="AY42" i="5" s="1"/>
  <c r="AY42" i="8" s="1"/>
  <c r="AY42" i="10" s="1"/>
  <c r="AY42" i="12" s="1"/>
  <c r="AY42" i="16" s="1"/>
  <c r="AY42" i="18" s="1"/>
  <c r="AY42" i="19" s="1"/>
  <c r="AY42" i="22" s="1"/>
  <c r="AY42" i="25" s="1"/>
  <c r="AY42" i="27" s="1"/>
  <c r="AX42" i="1"/>
  <c r="AX42" i="3" s="1"/>
  <c r="AX42" i="5" s="1"/>
  <c r="AX42" i="8" s="1"/>
  <c r="AX42" i="10" s="1"/>
  <c r="AX42" i="12" s="1"/>
  <c r="AX42" i="16" s="1"/>
  <c r="AX42" i="18" s="1"/>
  <c r="AX42" i="19" s="1"/>
  <c r="AX42" i="22" s="1"/>
  <c r="AX42" i="25" s="1"/>
  <c r="AX42" i="27" s="1"/>
  <c r="AW42" i="1"/>
  <c r="AW42" i="3" s="1"/>
  <c r="AW42" i="5" s="1"/>
  <c r="AV42" i="1"/>
  <c r="AT42" i="1"/>
  <c r="AS42" i="1"/>
  <c r="Y42" i="1"/>
  <c r="R42" i="1"/>
  <c r="R42" i="3" s="1"/>
  <c r="R42" i="5" s="1"/>
  <c r="Q42" i="1"/>
  <c r="Q42" i="3" s="1"/>
  <c r="Q42" i="5" s="1"/>
  <c r="Q42" i="8" s="1"/>
  <c r="Q42" i="10" s="1"/>
  <c r="Q42" i="12" s="1"/>
  <c r="Q42" i="16" s="1"/>
  <c r="Q42" i="18" s="1"/>
  <c r="M42" i="1"/>
  <c r="M42" i="3" s="1"/>
  <c r="M42" i="5" s="1"/>
  <c r="M42" i="8" s="1"/>
  <c r="M42" i="10" s="1"/>
  <c r="K42" i="1"/>
  <c r="K42" i="3" s="1"/>
  <c r="H42" i="1"/>
  <c r="BF41" i="1"/>
  <c r="BF41" i="3" s="1"/>
  <c r="BE41" i="1"/>
  <c r="Z42" i="7" s="1"/>
  <c r="AY41" i="1"/>
  <c r="AY41" i="3" s="1"/>
  <c r="AY41" i="5" s="1"/>
  <c r="AX41" i="1"/>
  <c r="AX41" i="3" s="1"/>
  <c r="AX41" i="5" s="1"/>
  <c r="AW41" i="1"/>
  <c r="AV41" i="1"/>
  <c r="AT41" i="1"/>
  <c r="AS41" i="1"/>
  <c r="Y41" i="1"/>
  <c r="R41" i="1"/>
  <c r="R41" i="3" s="1"/>
  <c r="R41" i="5" s="1"/>
  <c r="R41" i="8" s="1"/>
  <c r="R41" i="10" s="1"/>
  <c r="Q41" i="1"/>
  <c r="Q41" i="3" s="1"/>
  <c r="Q41" i="5" s="1"/>
  <c r="M41" i="1"/>
  <c r="M41" i="3" s="1"/>
  <c r="M41" i="5" s="1"/>
  <c r="M41" i="8" s="1"/>
  <c r="K41" i="1"/>
  <c r="K41" i="3" s="1"/>
  <c r="H41" i="1"/>
  <c r="AY40" i="1"/>
  <c r="AY40" i="3" s="1"/>
  <c r="AY40" i="5" s="1"/>
  <c r="AY40" i="8" s="1"/>
  <c r="AY40" i="10" s="1"/>
  <c r="AY40" i="12" s="1"/>
  <c r="AY40" i="16" s="1"/>
  <c r="AY40" i="18" s="1"/>
  <c r="AY40" i="19" s="1"/>
  <c r="AY40" i="22" s="1"/>
  <c r="AY40" i="25" s="1"/>
  <c r="AY40" i="27" s="1"/>
  <c r="AX40" i="1"/>
  <c r="AX40" i="3" s="1"/>
  <c r="AX40" i="5" s="1"/>
  <c r="AX40" i="8" s="1"/>
  <c r="AX40" i="10" s="1"/>
  <c r="AX40" i="12" s="1"/>
  <c r="AX40" i="16" s="1"/>
  <c r="AX40" i="18" s="1"/>
  <c r="AX40" i="19" s="1"/>
  <c r="AX40" i="22" s="1"/>
  <c r="AX40" i="25" s="1"/>
  <c r="AX40" i="27" s="1"/>
  <c r="AW40" i="1"/>
  <c r="AW40" i="3" s="1"/>
  <c r="AW40" i="5" s="1"/>
  <c r="AV40" i="1"/>
  <c r="AV40" i="3" s="1"/>
  <c r="AV40" i="5" s="1"/>
  <c r="AT40" i="1"/>
  <c r="AS40" i="1"/>
  <c r="AU40" i="1" s="1"/>
  <c r="L41" i="7" s="1"/>
  <c r="Y40" i="1"/>
  <c r="R40" i="1"/>
  <c r="R40" i="3" s="1"/>
  <c r="R40" i="5" s="1"/>
  <c r="R40" i="8" s="1"/>
  <c r="R40" i="10" s="1"/>
  <c r="R40" i="12" s="1"/>
  <c r="R40" i="16" s="1"/>
  <c r="R40" i="18" s="1"/>
  <c r="Q40" i="1"/>
  <c r="Q40" i="3" s="1"/>
  <c r="Q40" i="5" s="1"/>
  <c r="Q40" i="8" s="1"/>
  <c r="Q40" i="10" s="1"/>
  <c r="Q40" i="12" s="1"/>
  <c r="Q40" i="16" s="1"/>
  <c r="Q40" i="18" s="1"/>
  <c r="M40" i="1"/>
  <c r="M40" i="3" s="1"/>
  <c r="M40" i="5" s="1"/>
  <c r="M40" i="8" s="1"/>
  <c r="M40" i="10" s="1"/>
  <c r="K40" i="1"/>
  <c r="H40" i="1"/>
  <c r="AY39" i="1"/>
  <c r="AY39" i="3" s="1"/>
  <c r="AY39" i="5" s="1"/>
  <c r="AY39" i="8" s="1"/>
  <c r="AY39" i="10" s="1"/>
  <c r="AY39" i="12" s="1"/>
  <c r="AY39" i="16" s="1"/>
  <c r="AY39" i="18" s="1"/>
  <c r="AY39" i="19" s="1"/>
  <c r="AY39" i="22" s="1"/>
  <c r="AY39" i="25" s="1"/>
  <c r="AY39" i="27" s="1"/>
  <c r="AX39" i="1"/>
  <c r="AX39" i="3" s="1"/>
  <c r="AX39" i="5" s="1"/>
  <c r="AX39" i="8" s="1"/>
  <c r="AX39" i="10" s="1"/>
  <c r="AX39" i="12" s="1"/>
  <c r="AX39" i="16" s="1"/>
  <c r="AX39" i="18" s="1"/>
  <c r="AX39" i="19" s="1"/>
  <c r="AX39" i="22" s="1"/>
  <c r="AX39" i="25" s="1"/>
  <c r="AX39" i="27" s="1"/>
  <c r="AW39" i="1"/>
  <c r="AV39" i="1"/>
  <c r="AV39" i="3" s="1"/>
  <c r="AT39" i="1"/>
  <c r="AS39" i="1"/>
  <c r="Y39" i="1"/>
  <c r="R39" i="1"/>
  <c r="R39" i="3" s="1"/>
  <c r="R39" i="5" s="1"/>
  <c r="R39" i="8" s="1"/>
  <c r="R39" i="10" s="1"/>
  <c r="R39" i="12" s="1"/>
  <c r="R39" i="16" s="1"/>
  <c r="R39" i="18" s="1"/>
  <c r="Q39" i="1"/>
  <c r="Q39" i="3" s="1"/>
  <c r="Q39" i="5" s="1"/>
  <c r="Q39" i="8" s="1"/>
  <c r="Q39" i="10" s="1"/>
  <c r="Q39" i="12" s="1"/>
  <c r="Q39" i="16" s="1"/>
  <c r="Q39" i="18" s="1"/>
  <c r="M39" i="1"/>
  <c r="M39" i="3" s="1"/>
  <c r="M39" i="5" s="1"/>
  <c r="M39" i="8" s="1"/>
  <c r="M39" i="10" s="1"/>
  <c r="K39" i="1"/>
  <c r="K39" i="3" s="1"/>
  <c r="K39" i="5" s="1"/>
  <c r="H39" i="1"/>
  <c r="AY38" i="1"/>
  <c r="AY38" i="3" s="1"/>
  <c r="AX38" i="1"/>
  <c r="AW38" i="1"/>
  <c r="AW38" i="3" s="1"/>
  <c r="AW38" i="5" s="1"/>
  <c r="AV38" i="1"/>
  <c r="AV38" i="3" s="1"/>
  <c r="AV38" i="5" s="1"/>
  <c r="AV38" i="8" s="1"/>
  <c r="AT38" i="1"/>
  <c r="AS38" i="1"/>
  <c r="Y38" i="1"/>
  <c r="R38" i="1"/>
  <c r="R38" i="3" s="1"/>
  <c r="R38" i="5" s="1"/>
  <c r="R38" i="8" s="1"/>
  <c r="R38" i="10" s="1"/>
  <c r="R38" i="12" s="1"/>
  <c r="R38" i="16" s="1"/>
  <c r="R38" i="18" s="1"/>
  <c r="Q38" i="1"/>
  <c r="Q38" i="3" s="1"/>
  <c r="Q38" i="5" s="1"/>
  <c r="Q38" i="8" s="1"/>
  <c r="Q38" i="10" s="1"/>
  <c r="Q38" i="12" s="1"/>
  <c r="Q38" i="16" s="1"/>
  <c r="Q38" i="18" s="1"/>
  <c r="M38" i="1"/>
  <c r="K38" i="1"/>
  <c r="L38" i="1" s="1"/>
  <c r="H38" i="1"/>
  <c r="BJ37" i="1"/>
  <c r="BI37" i="1"/>
  <c r="BH37" i="1"/>
  <c r="BG37" i="1"/>
  <c r="BF37" i="1"/>
  <c r="BE37" i="1"/>
  <c r="BD37" i="1"/>
  <c r="BC37" i="1"/>
  <c r="AR37" i="1"/>
  <c r="AY37" i="1" s="1"/>
  <c r="AQ37" i="1"/>
  <c r="AX37" i="1" s="1"/>
  <c r="AP37" i="1"/>
  <c r="AW37" i="1" s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X37" i="1"/>
  <c r="W37" i="1"/>
  <c r="V37" i="1"/>
  <c r="U37" i="1"/>
  <c r="T37" i="1"/>
  <c r="S37" i="1"/>
  <c r="P37" i="1"/>
  <c r="R37" i="1" s="1"/>
  <c r="O37" i="1"/>
  <c r="Q37" i="1" s="1"/>
  <c r="I37" i="1"/>
  <c r="G37" i="1"/>
  <c r="K37" i="1" s="1"/>
  <c r="F37" i="1"/>
  <c r="E37" i="1"/>
  <c r="D37" i="1"/>
  <c r="C37" i="1"/>
  <c r="AY36" i="1"/>
  <c r="AY36" i="3" s="1"/>
  <c r="AY36" i="5" s="1"/>
  <c r="AY36" i="8" s="1"/>
  <c r="AY36" i="10" s="1"/>
  <c r="AY36" i="12" s="1"/>
  <c r="AY36" i="16" s="1"/>
  <c r="AY36" i="18" s="1"/>
  <c r="AY36" i="19" s="1"/>
  <c r="AY36" i="22" s="1"/>
  <c r="AY36" i="25" s="1"/>
  <c r="AY36" i="27" s="1"/>
  <c r="AX36" i="1"/>
  <c r="AX36" i="3" s="1"/>
  <c r="AX36" i="5" s="1"/>
  <c r="AX36" i="8" s="1"/>
  <c r="AX36" i="10" s="1"/>
  <c r="AX36" i="12" s="1"/>
  <c r="AX36" i="16" s="1"/>
  <c r="AX36" i="18" s="1"/>
  <c r="AX36" i="19" s="1"/>
  <c r="AX36" i="22" s="1"/>
  <c r="AX36" i="25" s="1"/>
  <c r="AX36" i="27" s="1"/>
  <c r="AW36" i="1"/>
  <c r="AV36" i="1"/>
  <c r="AT36" i="1"/>
  <c r="AS36" i="1"/>
  <c r="Y36" i="1"/>
  <c r="R36" i="1"/>
  <c r="R36" i="3" s="1"/>
  <c r="R36" i="5" s="1"/>
  <c r="R36" i="8" s="1"/>
  <c r="R36" i="10" s="1"/>
  <c r="R36" i="12" s="1"/>
  <c r="R36" i="16" s="1"/>
  <c r="R36" i="18" s="1"/>
  <c r="Q36" i="1"/>
  <c r="Q36" i="3" s="1"/>
  <c r="Q36" i="5" s="1"/>
  <c r="Q36" i="8" s="1"/>
  <c r="Q36" i="10" s="1"/>
  <c r="Q36" i="12" s="1"/>
  <c r="Q36" i="16" s="1"/>
  <c r="Q36" i="18" s="1"/>
  <c r="M36" i="1"/>
  <c r="M36" i="3" s="1"/>
  <c r="M36" i="5" s="1"/>
  <c r="M36" i="8" s="1"/>
  <c r="M36" i="10" s="1"/>
  <c r="K36" i="1"/>
  <c r="H36" i="1"/>
  <c r="AY35" i="1"/>
  <c r="AY35" i="3" s="1"/>
  <c r="AY35" i="5" s="1"/>
  <c r="AY35" i="8" s="1"/>
  <c r="AY35" i="10" s="1"/>
  <c r="AY35" i="12" s="1"/>
  <c r="AY35" i="16" s="1"/>
  <c r="AY35" i="18" s="1"/>
  <c r="AY35" i="19" s="1"/>
  <c r="AY35" i="22" s="1"/>
  <c r="AY35" i="25" s="1"/>
  <c r="AY35" i="27" s="1"/>
  <c r="AX35" i="1"/>
  <c r="AX35" i="3" s="1"/>
  <c r="AX35" i="5" s="1"/>
  <c r="AX35" i="8" s="1"/>
  <c r="AX35" i="10" s="1"/>
  <c r="AX35" i="12" s="1"/>
  <c r="AX35" i="16" s="1"/>
  <c r="AX35" i="18" s="1"/>
  <c r="AX35" i="19" s="1"/>
  <c r="AX35" i="22" s="1"/>
  <c r="AX35" i="25" s="1"/>
  <c r="AX35" i="27" s="1"/>
  <c r="AW35" i="1"/>
  <c r="BA35" i="1" s="1"/>
  <c r="AV35" i="1"/>
  <c r="AT35" i="1"/>
  <c r="AS35" i="1"/>
  <c r="Z35" i="1"/>
  <c r="Y35" i="1"/>
  <c r="R35" i="1"/>
  <c r="R35" i="3" s="1"/>
  <c r="R35" i="5" s="1"/>
  <c r="R35" i="8" s="1"/>
  <c r="R35" i="10" s="1"/>
  <c r="R35" i="12" s="1"/>
  <c r="R35" i="16" s="1"/>
  <c r="R35" i="18" s="1"/>
  <c r="Q35" i="1"/>
  <c r="Q35" i="3" s="1"/>
  <c r="Q35" i="5" s="1"/>
  <c r="Q35" i="8" s="1"/>
  <c r="Q35" i="10" s="1"/>
  <c r="Q35" i="12" s="1"/>
  <c r="Q35" i="16" s="1"/>
  <c r="Q35" i="18" s="1"/>
  <c r="M35" i="1"/>
  <c r="M35" i="3" s="1"/>
  <c r="K35" i="1"/>
  <c r="H35" i="1"/>
  <c r="BL34" i="1"/>
  <c r="BK34" i="1"/>
  <c r="BK34" i="3" s="1"/>
  <c r="BK34" i="5" s="1"/>
  <c r="BJ34" i="1"/>
  <c r="S35" i="7" s="1"/>
  <c r="AY34" i="1"/>
  <c r="AX34" i="1"/>
  <c r="AX34" i="3" s="1"/>
  <c r="AW34" i="1"/>
  <c r="AV34" i="1"/>
  <c r="AZ34" i="1" s="1"/>
  <c r="AT34" i="1"/>
  <c r="AS34" i="1"/>
  <c r="AU34" i="1" s="1"/>
  <c r="L35" i="7" s="1"/>
  <c r="Z34" i="1"/>
  <c r="Y34" i="1"/>
  <c r="R34" i="1"/>
  <c r="R34" i="3" s="1"/>
  <c r="R34" i="5" s="1"/>
  <c r="Q34" i="1"/>
  <c r="Q34" i="3" s="1"/>
  <c r="Q34" i="5" s="1"/>
  <c r="M34" i="1"/>
  <c r="K34" i="1"/>
  <c r="L34" i="1" s="1"/>
  <c r="H34" i="1"/>
  <c r="BI33" i="1"/>
  <c r="BH33" i="1"/>
  <c r="BG33" i="1"/>
  <c r="BD33" i="1"/>
  <c r="BC33" i="1"/>
  <c r="AR33" i="1"/>
  <c r="AY33" i="1" s="1"/>
  <c r="AQ33" i="1"/>
  <c r="AX33" i="1" s="1"/>
  <c r="AP33" i="1"/>
  <c r="AW33" i="1" s="1"/>
  <c r="AO33" i="1"/>
  <c r="AV33" i="1" s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X33" i="1"/>
  <c r="W33" i="1"/>
  <c r="V33" i="1"/>
  <c r="U33" i="1"/>
  <c r="T33" i="1"/>
  <c r="S33" i="1"/>
  <c r="P33" i="1"/>
  <c r="R33" i="1" s="1"/>
  <c r="O33" i="1"/>
  <c r="Q33" i="1" s="1"/>
  <c r="I33" i="1"/>
  <c r="M33" i="1" s="1"/>
  <c r="G33" i="1"/>
  <c r="K33" i="1" s="1"/>
  <c r="L33" i="1" s="1"/>
  <c r="F33" i="1"/>
  <c r="E33" i="1"/>
  <c r="D33" i="1"/>
  <c r="C33" i="1"/>
  <c r="AY32" i="1"/>
  <c r="AX32" i="1"/>
  <c r="AW32" i="1"/>
  <c r="AW32" i="3" s="1"/>
  <c r="AW32" i="5" s="1"/>
  <c r="AV32" i="1"/>
  <c r="AT32" i="1"/>
  <c r="AS32" i="1"/>
  <c r="AU32" i="1" s="1"/>
  <c r="L33" i="7" s="1"/>
  <c r="Y32" i="1"/>
  <c r="R32" i="1"/>
  <c r="R32" i="3" s="1"/>
  <c r="R32" i="5" s="1"/>
  <c r="R32" i="8" s="1"/>
  <c r="R32" i="10" s="1"/>
  <c r="R32" i="12" s="1"/>
  <c r="R32" i="16" s="1"/>
  <c r="R32" i="18" s="1"/>
  <c r="Q32" i="1"/>
  <c r="Q32" i="3" s="1"/>
  <c r="Q32" i="5" s="1"/>
  <c r="Q32" i="8" s="1"/>
  <c r="Q32" i="10" s="1"/>
  <c r="Q32" i="12" s="1"/>
  <c r="Q32" i="16" s="1"/>
  <c r="Q32" i="18" s="1"/>
  <c r="M32" i="1"/>
  <c r="M32" i="3" s="1"/>
  <c r="M32" i="5" s="1"/>
  <c r="M32" i="8" s="1"/>
  <c r="M32" i="10" s="1"/>
  <c r="K32" i="1"/>
  <c r="L32" i="1" s="1"/>
  <c r="H32" i="1"/>
  <c r="AY31" i="1"/>
  <c r="AX31" i="1"/>
  <c r="AX31" i="3" s="1"/>
  <c r="AX31" i="5" s="1"/>
  <c r="AX31" i="8" s="1"/>
  <c r="AX31" i="10" s="1"/>
  <c r="AX31" i="12" s="1"/>
  <c r="AX31" i="16" s="1"/>
  <c r="AX31" i="18" s="1"/>
  <c r="AX31" i="19" s="1"/>
  <c r="AX31" i="22" s="1"/>
  <c r="AX31" i="25" s="1"/>
  <c r="AX31" i="27" s="1"/>
  <c r="AW31" i="1"/>
  <c r="AW31" i="3" s="1"/>
  <c r="AW31" i="5" s="1"/>
  <c r="AW31" i="8" s="1"/>
  <c r="AV31" i="1"/>
  <c r="AV31" i="3" s="1"/>
  <c r="AV31" i="5" s="1"/>
  <c r="AT31" i="1"/>
  <c r="AS31" i="1"/>
  <c r="AU31" i="1" s="1"/>
  <c r="L32" i="7" s="1"/>
  <c r="Y31" i="1"/>
  <c r="R31" i="1"/>
  <c r="R31" i="3" s="1"/>
  <c r="R31" i="5" s="1"/>
  <c r="R31" i="8" s="1"/>
  <c r="R31" i="10" s="1"/>
  <c r="R31" i="12" s="1"/>
  <c r="R31" i="16" s="1"/>
  <c r="R31" i="18" s="1"/>
  <c r="Q31" i="1"/>
  <c r="Q31" i="3" s="1"/>
  <c r="Q31" i="5" s="1"/>
  <c r="Q31" i="8" s="1"/>
  <c r="Q31" i="10" s="1"/>
  <c r="Q31" i="12" s="1"/>
  <c r="Q31" i="16" s="1"/>
  <c r="Q31" i="18" s="1"/>
  <c r="M31" i="1"/>
  <c r="M31" i="3" s="1"/>
  <c r="K31" i="1"/>
  <c r="K31" i="3" s="1"/>
  <c r="H31" i="1"/>
  <c r="BL30" i="1"/>
  <c r="BL30" i="3" s="1"/>
  <c r="BL33" i="3" s="1"/>
  <c r="BK30" i="1"/>
  <c r="BM30" i="1" s="1"/>
  <c r="BM33" i="1" s="1"/>
  <c r="BJ30" i="1"/>
  <c r="BF30" i="1"/>
  <c r="BF30" i="3" s="1"/>
  <c r="BE30" i="1"/>
  <c r="Z31" i="7" s="1"/>
  <c r="AY30" i="1"/>
  <c r="AY30" i="3" s="1"/>
  <c r="AY30" i="5" s="1"/>
  <c r="AY30" i="8" s="1"/>
  <c r="AX30" i="1"/>
  <c r="AX30" i="3" s="1"/>
  <c r="AX30" i="5" s="1"/>
  <c r="AW30" i="1"/>
  <c r="AV30" i="1"/>
  <c r="AT30" i="1"/>
  <c r="AS30" i="1"/>
  <c r="Z30" i="1"/>
  <c r="Y30" i="1"/>
  <c r="R30" i="1"/>
  <c r="R30" i="3" s="1"/>
  <c r="R30" i="5" s="1"/>
  <c r="Q30" i="1"/>
  <c r="Q30" i="3" s="1"/>
  <c r="Q30" i="5" s="1"/>
  <c r="M30" i="1"/>
  <c r="N30" i="1" s="1"/>
  <c r="K30" i="1"/>
  <c r="L30" i="1" s="1"/>
  <c r="J30" i="1"/>
  <c r="H30" i="1"/>
  <c r="BM29" i="1"/>
  <c r="BL29" i="1"/>
  <c r="BK29" i="1"/>
  <c r="BJ29" i="1"/>
  <c r="BI29" i="1"/>
  <c r="BH29" i="1"/>
  <c r="BG29" i="1"/>
  <c r="BD29" i="1"/>
  <c r="BC29" i="1"/>
  <c r="AW29" i="1"/>
  <c r="AR29" i="1"/>
  <c r="AY29" i="1" s="1"/>
  <c r="AQ29" i="1"/>
  <c r="AX29" i="1" s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X29" i="1"/>
  <c r="W29" i="1"/>
  <c r="V29" i="1"/>
  <c r="U29" i="1"/>
  <c r="T29" i="1"/>
  <c r="S29" i="1"/>
  <c r="P29" i="1"/>
  <c r="R29" i="1" s="1"/>
  <c r="O29" i="1"/>
  <c r="Q29" i="1" s="1"/>
  <c r="I29" i="1"/>
  <c r="M29" i="1" s="1"/>
  <c r="G29" i="1"/>
  <c r="K29" i="1" s="1"/>
  <c r="F29" i="1"/>
  <c r="E29" i="1"/>
  <c r="D29" i="1"/>
  <c r="C29" i="1"/>
  <c r="AY28" i="1"/>
  <c r="AY28" i="3" s="1"/>
  <c r="AY28" i="5" s="1"/>
  <c r="AY28" i="8" s="1"/>
  <c r="AY28" i="10" s="1"/>
  <c r="AY28" i="12" s="1"/>
  <c r="AY28" i="16" s="1"/>
  <c r="AY28" i="18" s="1"/>
  <c r="AY28" i="19" s="1"/>
  <c r="AY28" i="22" s="1"/>
  <c r="AY28" i="25" s="1"/>
  <c r="AY28" i="27" s="1"/>
  <c r="AX28" i="1"/>
  <c r="AW28" i="1"/>
  <c r="AW28" i="3" s="1"/>
  <c r="AW28" i="5" s="1"/>
  <c r="AV28" i="1"/>
  <c r="AV28" i="3" s="1"/>
  <c r="AT28" i="1"/>
  <c r="AS28" i="1"/>
  <c r="Y28" i="1"/>
  <c r="R28" i="1"/>
  <c r="R28" i="3" s="1"/>
  <c r="R28" i="5" s="1"/>
  <c r="R28" i="8" s="1"/>
  <c r="R28" i="10" s="1"/>
  <c r="R28" i="12" s="1"/>
  <c r="R28" i="16" s="1"/>
  <c r="R28" i="18" s="1"/>
  <c r="Q28" i="1"/>
  <c r="Q28" i="3" s="1"/>
  <c r="Q28" i="5" s="1"/>
  <c r="Q28" i="8" s="1"/>
  <c r="Q28" i="10" s="1"/>
  <c r="Q28" i="12" s="1"/>
  <c r="Q28" i="16" s="1"/>
  <c r="Q28" i="18" s="1"/>
  <c r="M28" i="1"/>
  <c r="K28" i="1"/>
  <c r="K28" i="3" s="1"/>
  <c r="H28" i="1"/>
  <c r="AY27" i="1"/>
  <c r="AY27" i="3" s="1"/>
  <c r="AY27" i="5" s="1"/>
  <c r="AY27" i="8" s="1"/>
  <c r="AX27" i="1"/>
  <c r="AX27" i="3" s="1"/>
  <c r="AX27" i="5" s="1"/>
  <c r="AX27" i="8" s="1"/>
  <c r="AW27" i="1"/>
  <c r="AW27" i="3" s="1"/>
  <c r="BA27" i="3" s="1"/>
  <c r="AV27" i="1"/>
  <c r="AV27" i="3" s="1"/>
  <c r="AT27" i="1"/>
  <c r="AS27" i="1"/>
  <c r="AU27" i="1" s="1"/>
  <c r="L28" i="7" s="1"/>
  <c r="Y27" i="1"/>
  <c r="R27" i="1"/>
  <c r="Q27" i="1"/>
  <c r="Q27" i="3" s="1"/>
  <c r="Q27" i="5" s="1"/>
  <c r="M27" i="1"/>
  <c r="K27" i="1"/>
  <c r="L27" i="1" s="1"/>
  <c r="H27" i="1"/>
  <c r="BM26" i="1"/>
  <c r="BL26" i="1"/>
  <c r="BK26" i="1"/>
  <c r="BJ26" i="1"/>
  <c r="BI26" i="1"/>
  <c r="BH26" i="1"/>
  <c r="BG26" i="1"/>
  <c r="BF26" i="1"/>
  <c r="BE26" i="1"/>
  <c r="BD26" i="1"/>
  <c r="BC26" i="1"/>
  <c r="AR26" i="1"/>
  <c r="AY26" i="1" s="1"/>
  <c r="AQ26" i="1"/>
  <c r="AX26" i="1" s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X26" i="1"/>
  <c r="W26" i="1"/>
  <c r="V26" i="1"/>
  <c r="U26" i="1"/>
  <c r="T26" i="1"/>
  <c r="S26" i="1"/>
  <c r="P26" i="1"/>
  <c r="R26" i="1" s="1"/>
  <c r="Q26" i="1"/>
  <c r="I26" i="1"/>
  <c r="M26" i="1" s="1"/>
  <c r="G26" i="1"/>
  <c r="F26" i="1"/>
  <c r="E26" i="1"/>
  <c r="D26" i="1"/>
  <c r="C26" i="1"/>
  <c r="AY25" i="1"/>
  <c r="AY25" i="3" s="1"/>
  <c r="AY25" i="5" s="1"/>
  <c r="AY25" i="8" s="1"/>
  <c r="AY25" i="10" s="1"/>
  <c r="AY25" i="12" s="1"/>
  <c r="AY25" i="16" s="1"/>
  <c r="AY25" i="18" s="1"/>
  <c r="AY25" i="19" s="1"/>
  <c r="AY25" i="22" s="1"/>
  <c r="AY25" i="25" s="1"/>
  <c r="AY25" i="27" s="1"/>
  <c r="AX25" i="1"/>
  <c r="AW25" i="1"/>
  <c r="AW25" i="3" s="1"/>
  <c r="AW25" i="5" s="1"/>
  <c r="AW25" i="8" s="1"/>
  <c r="AV25" i="1"/>
  <c r="AV25" i="3" s="1"/>
  <c r="AV25" i="5" s="1"/>
  <c r="AT25" i="1"/>
  <c r="AS25" i="1"/>
  <c r="AU25" i="1" s="1"/>
  <c r="L26" i="7" s="1"/>
  <c r="Y25" i="1"/>
  <c r="R25" i="1"/>
  <c r="R25" i="3" s="1"/>
  <c r="R25" i="5" s="1"/>
  <c r="R25" i="8" s="1"/>
  <c r="R25" i="10" s="1"/>
  <c r="R25" i="12" s="1"/>
  <c r="R25" i="16" s="1"/>
  <c r="R25" i="18" s="1"/>
  <c r="Q25" i="1"/>
  <c r="Q25" i="3" s="1"/>
  <c r="Q25" i="5" s="1"/>
  <c r="Q25" i="8" s="1"/>
  <c r="Q25" i="10" s="1"/>
  <c r="Q25" i="12" s="1"/>
  <c r="Q25" i="16" s="1"/>
  <c r="Q25" i="18" s="1"/>
  <c r="M25" i="1"/>
  <c r="K25" i="1"/>
  <c r="H25" i="1"/>
  <c r="AY24" i="1"/>
  <c r="AY24" i="3" s="1"/>
  <c r="AY24" i="5" s="1"/>
  <c r="AX24" i="1"/>
  <c r="AW24" i="1"/>
  <c r="AW24" i="3" s="1"/>
  <c r="BA24" i="3" s="1"/>
  <c r="AV24" i="1"/>
  <c r="AV24" i="3" s="1"/>
  <c r="AT24" i="1"/>
  <c r="AS24" i="1"/>
  <c r="Y24" i="1"/>
  <c r="R24" i="1"/>
  <c r="R24" i="3" s="1"/>
  <c r="R24" i="5" s="1"/>
  <c r="Q24" i="1"/>
  <c r="Q24" i="3" s="1"/>
  <c r="Q24" i="5" s="1"/>
  <c r="Q24" i="8" s="1"/>
  <c r="M24" i="1"/>
  <c r="K24" i="1"/>
  <c r="H24" i="1"/>
  <c r="BM23" i="1"/>
  <c r="BL23" i="1"/>
  <c r="BK23" i="1"/>
  <c r="BJ23" i="1"/>
  <c r="BI23" i="1"/>
  <c r="BH23" i="1"/>
  <c r="BG23" i="1"/>
  <c r="BF23" i="1"/>
  <c r="BE23" i="1"/>
  <c r="BD23" i="1"/>
  <c r="BC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X23" i="1"/>
  <c r="W23" i="1"/>
  <c r="V23" i="1"/>
  <c r="U23" i="1"/>
  <c r="T23" i="1"/>
  <c r="S23" i="1"/>
  <c r="P23" i="1"/>
  <c r="O23" i="1"/>
  <c r="N23" i="1"/>
  <c r="J23" i="1"/>
  <c r="I23" i="1"/>
  <c r="G23" i="1"/>
  <c r="F23" i="1"/>
  <c r="E23" i="1"/>
  <c r="D23" i="1"/>
  <c r="C23" i="1"/>
  <c r="AY22" i="1"/>
  <c r="AX22" i="1"/>
  <c r="AX22" i="3" s="1"/>
  <c r="AX22" i="5" s="1"/>
  <c r="AX22" i="8" s="1"/>
  <c r="AX22" i="10" s="1"/>
  <c r="AX22" i="12" s="1"/>
  <c r="AX22" i="16" s="1"/>
  <c r="AX22" i="18" s="1"/>
  <c r="AX22" i="19" s="1"/>
  <c r="AX22" i="22" s="1"/>
  <c r="AX22" i="25" s="1"/>
  <c r="AX22" i="27" s="1"/>
  <c r="AW22" i="1"/>
  <c r="AV22" i="1"/>
  <c r="AV22" i="3" s="1"/>
  <c r="AT22" i="1"/>
  <c r="AS22" i="1"/>
  <c r="AU22" i="1" s="1"/>
  <c r="L23" i="7" s="1"/>
  <c r="Y22" i="1"/>
  <c r="R22" i="1"/>
  <c r="R22" i="3" s="1"/>
  <c r="R22" i="5" s="1"/>
  <c r="R22" i="8" s="1"/>
  <c r="R22" i="10" s="1"/>
  <c r="R22" i="12" s="1"/>
  <c r="R22" i="16" s="1"/>
  <c r="R22" i="18" s="1"/>
  <c r="Q22" i="1"/>
  <c r="Q22" i="3" s="1"/>
  <c r="Q22" i="5" s="1"/>
  <c r="Q22" i="8" s="1"/>
  <c r="Q22" i="10" s="1"/>
  <c r="Q22" i="12" s="1"/>
  <c r="Q22" i="16" s="1"/>
  <c r="Q22" i="18" s="1"/>
  <c r="M22" i="1"/>
  <c r="K22" i="1"/>
  <c r="K22" i="3" s="1"/>
  <c r="L22" i="3" s="1"/>
  <c r="H22" i="1"/>
  <c r="AY21" i="1"/>
  <c r="AY21" i="3" s="1"/>
  <c r="AY21" i="5" s="1"/>
  <c r="AY21" i="8" s="1"/>
  <c r="AY21" i="10" s="1"/>
  <c r="AY21" i="12" s="1"/>
  <c r="AY21" i="16" s="1"/>
  <c r="AY21" i="18" s="1"/>
  <c r="AY21" i="19" s="1"/>
  <c r="AY21" i="22" s="1"/>
  <c r="AY21" i="25" s="1"/>
  <c r="AY21" i="27" s="1"/>
  <c r="AX21" i="1"/>
  <c r="AX21" i="3" s="1"/>
  <c r="AX21" i="5" s="1"/>
  <c r="AX21" i="8" s="1"/>
  <c r="AX21" i="10" s="1"/>
  <c r="AX21" i="12" s="1"/>
  <c r="AX21" i="16" s="1"/>
  <c r="AX21" i="18" s="1"/>
  <c r="AX21" i="19" s="1"/>
  <c r="AX21" i="22" s="1"/>
  <c r="AX21" i="25" s="1"/>
  <c r="AX21" i="27" s="1"/>
  <c r="AW21" i="1"/>
  <c r="AV21" i="1"/>
  <c r="AT21" i="1"/>
  <c r="AS21" i="1"/>
  <c r="AU21" i="1" s="1"/>
  <c r="L22" i="7" s="1"/>
  <c r="Y21" i="1"/>
  <c r="R21" i="1"/>
  <c r="Q21" i="1"/>
  <c r="Q21" i="3" s="1"/>
  <c r="Q21" i="5" s="1"/>
  <c r="Q21" i="8" s="1"/>
  <c r="Q21" i="10" s="1"/>
  <c r="Q21" i="12" s="1"/>
  <c r="Q21" i="16" s="1"/>
  <c r="Q21" i="18" s="1"/>
  <c r="M21" i="1"/>
  <c r="K21" i="1"/>
  <c r="H21" i="1"/>
  <c r="AY20" i="1"/>
  <c r="AX20" i="1"/>
  <c r="AX20" i="3" s="1"/>
  <c r="AW20" i="1"/>
  <c r="AV20" i="1"/>
  <c r="AV20" i="3" s="1"/>
  <c r="AT20" i="1"/>
  <c r="AS20" i="1"/>
  <c r="Y20" i="1"/>
  <c r="R20" i="1"/>
  <c r="Q20" i="1"/>
  <c r="M20" i="1"/>
  <c r="K20" i="1"/>
  <c r="L20" i="1" s="1"/>
  <c r="H20" i="1"/>
  <c r="BM19" i="1"/>
  <c r="BL19" i="1"/>
  <c r="BK19" i="1"/>
  <c r="BJ19" i="1"/>
  <c r="BI19" i="1"/>
  <c r="BH19" i="1"/>
  <c r="BG19" i="1"/>
  <c r="BE19" i="1"/>
  <c r="BD19" i="1"/>
  <c r="BC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X19" i="1"/>
  <c r="W19" i="1"/>
  <c r="V19" i="1"/>
  <c r="U19" i="1"/>
  <c r="T19" i="1"/>
  <c r="S19" i="1"/>
  <c r="P19" i="1"/>
  <c r="O19" i="1"/>
  <c r="N19" i="1"/>
  <c r="M19" i="1"/>
  <c r="J19" i="1"/>
  <c r="I19" i="1"/>
  <c r="G19" i="1"/>
  <c r="F19" i="1"/>
  <c r="E19" i="1"/>
  <c r="D19" i="1"/>
  <c r="C19" i="1"/>
  <c r="AY18" i="1"/>
  <c r="AX18" i="1"/>
  <c r="AX18" i="3" s="1"/>
  <c r="AX18" i="5" s="1"/>
  <c r="AX18" i="8" s="1"/>
  <c r="AX18" i="10" s="1"/>
  <c r="AX18" i="12" s="1"/>
  <c r="AX18" i="16" s="1"/>
  <c r="AX18" i="18" s="1"/>
  <c r="AX18" i="19" s="1"/>
  <c r="AX18" i="22" s="1"/>
  <c r="AX18" i="25" s="1"/>
  <c r="AX18" i="27" s="1"/>
  <c r="AW18" i="1"/>
  <c r="AV18" i="1"/>
  <c r="AT18" i="1"/>
  <c r="AS18" i="1"/>
  <c r="Y18" i="1"/>
  <c r="R18" i="1"/>
  <c r="R18" i="3" s="1"/>
  <c r="R18" i="5" s="1"/>
  <c r="R18" i="8" s="1"/>
  <c r="R18" i="10" s="1"/>
  <c r="R18" i="12" s="1"/>
  <c r="R18" i="16" s="1"/>
  <c r="R18" i="18" s="1"/>
  <c r="Q18" i="1"/>
  <c r="Q18" i="3" s="1"/>
  <c r="Q18" i="5" s="1"/>
  <c r="Q18" i="8" s="1"/>
  <c r="Q18" i="10" s="1"/>
  <c r="Q18" i="12" s="1"/>
  <c r="Q18" i="16" s="1"/>
  <c r="Q18" i="18" s="1"/>
  <c r="M18" i="1"/>
  <c r="K18" i="1"/>
  <c r="L18" i="1" s="1"/>
  <c r="H18" i="1"/>
  <c r="AY17" i="1"/>
  <c r="AY17" i="3" s="1"/>
  <c r="AY17" i="5" s="1"/>
  <c r="AY17" i="8" s="1"/>
  <c r="AY17" i="10" s="1"/>
  <c r="AY17" i="12" s="1"/>
  <c r="AY17" i="16" s="1"/>
  <c r="AY17" i="18" s="1"/>
  <c r="AY17" i="19" s="1"/>
  <c r="AY17" i="22" s="1"/>
  <c r="AY17" i="25" s="1"/>
  <c r="AY17" i="27" s="1"/>
  <c r="AX17" i="1"/>
  <c r="AX17" i="3" s="1"/>
  <c r="AX17" i="5" s="1"/>
  <c r="AX17" i="8" s="1"/>
  <c r="AX17" i="10" s="1"/>
  <c r="AX17" i="12" s="1"/>
  <c r="AX17" i="16" s="1"/>
  <c r="AX17" i="18" s="1"/>
  <c r="AX17" i="19" s="1"/>
  <c r="AX17" i="22" s="1"/>
  <c r="AX17" i="25" s="1"/>
  <c r="AX17" i="27" s="1"/>
  <c r="AW17" i="1"/>
  <c r="AV17" i="1"/>
  <c r="AT17" i="1"/>
  <c r="AS17" i="1"/>
  <c r="Y17" i="1"/>
  <c r="R17" i="1"/>
  <c r="R17" i="3" s="1"/>
  <c r="R17" i="5" s="1"/>
  <c r="R17" i="8" s="1"/>
  <c r="R17" i="10" s="1"/>
  <c r="R17" i="12" s="1"/>
  <c r="R17" i="16" s="1"/>
  <c r="R17" i="18" s="1"/>
  <c r="Q17" i="1"/>
  <c r="Q17" i="3" s="1"/>
  <c r="Q17" i="5" s="1"/>
  <c r="Q17" i="8" s="1"/>
  <c r="Q17" i="10" s="1"/>
  <c r="Q17" i="12" s="1"/>
  <c r="Q17" i="16" s="1"/>
  <c r="Q17" i="18" s="1"/>
  <c r="M17" i="1"/>
  <c r="K17" i="1"/>
  <c r="H17" i="1"/>
  <c r="AY16" i="1"/>
  <c r="AY16" i="3" s="1"/>
  <c r="AY16" i="5" s="1"/>
  <c r="AY16" i="8" s="1"/>
  <c r="AY16" i="10" s="1"/>
  <c r="AY16" i="12" s="1"/>
  <c r="AY16" i="16" s="1"/>
  <c r="AY16" i="18" s="1"/>
  <c r="AY16" i="19" s="1"/>
  <c r="AY16" i="22" s="1"/>
  <c r="AY16" i="25" s="1"/>
  <c r="AY16" i="27" s="1"/>
  <c r="AX16" i="1"/>
  <c r="AW16" i="1"/>
  <c r="AW16" i="3" s="1"/>
  <c r="AV16" i="1"/>
  <c r="AV16" i="3" s="1"/>
  <c r="AV16" i="5" s="1"/>
  <c r="AT16" i="1"/>
  <c r="AS16" i="1"/>
  <c r="Y16" i="1"/>
  <c r="R16" i="1"/>
  <c r="R16" i="3" s="1"/>
  <c r="R16" i="5" s="1"/>
  <c r="R16" i="8" s="1"/>
  <c r="R16" i="10" s="1"/>
  <c r="R16" i="12" s="1"/>
  <c r="R16" i="16" s="1"/>
  <c r="R16" i="18" s="1"/>
  <c r="Q16" i="1"/>
  <c r="Q16" i="3" s="1"/>
  <c r="Q16" i="5" s="1"/>
  <c r="Q16" i="8" s="1"/>
  <c r="Q16" i="10" s="1"/>
  <c r="Q16" i="12" s="1"/>
  <c r="Q16" i="16" s="1"/>
  <c r="Q16" i="18" s="1"/>
  <c r="M16" i="1"/>
  <c r="K16" i="1"/>
  <c r="K16" i="3" s="1"/>
  <c r="K16" i="5" s="1"/>
  <c r="K16" i="8" s="1"/>
  <c r="H16" i="1"/>
  <c r="AY15" i="1"/>
  <c r="AX15" i="1"/>
  <c r="AX15" i="3" s="1"/>
  <c r="AX15" i="5" s="1"/>
  <c r="AX15" i="8" s="1"/>
  <c r="AX15" i="10" s="1"/>
  <c r="AX15" i="12" s="1"/>
  <c r="AX15" i="16" s="1"/>
  <c r="AX15" i="18" s="1"/>
  <c r="AX15" i="19" s="1"/>
  <c r="AX15" i="22" s="1"/>
  <c r="AX15" i="25" s="1"/>
  <c r="AX15" i="27" s="1"/>
  <c r="AW15" i="1"/>
  <c r="AV15" i="1"/>
  <c r="AT15" i="1"/>
  <c r="AS15" i="1"/>
  <c r="AU15" i="1" s="1"/>
  <c r="L16" i="7" s="1"/>
  <c r="Y15" i="1"/>
  <c r="R15" i="1"/>
  <c r="R15" i="3" s="1"/>
  <c r="R15" i="5" s="1"/>
  <c r="R15" i="8" s="1"/>
  <c r="R15" i="10" s="1"/>
  <c r="R15" i="12" s="1"/>
  <c r="R15" i="16" s="1"/>
  <c r="R15" i="18" s="1"/>
  <c r="Q15" i="1"/>
  <c r="Q15" i="3" s="1"/>
  <c r="Q15" i="5" s="1"/>
  <c r="Q15" i="8" s="1"/>
  <c r="Q15" i="10" s="1"/>
  <c r="Q15" i="12" s="1"/>
  <c r="Q15" i="16" s="1"/>
  <c r="Q15" i="18" s="1"/>
  <c r="M15" i="1"/>
  <c r="K15" i="1"/>
  <c r="H15" i="1"/>
  <c r="BF14" i="1"/>
  <c r="BF14" i="3" s="1"/>
  <c r="BF19" i="3" s="1"/>
  <c r="BE14" i="1"/>
  <c r="BE14" i="3" s="1"/>
  <c r="AY14" i="1"/>
  <c r="AY14" i="3" s="1"/>
  <c r="AY14" i="5" s="1"/>
  <c r="AX14" i="1"/>
  <c r="AX14" i="3" s="1"/>
  <c r="AX14" i="5" s="1"/>
  <c r="AX14" i="8" s="1"/>
  <c r="AW14" i="1"/>
  <c r="AV14" i="1"/>
  <c r="AT14" i="1"/>
  <c r="AS14" i="1"/>
  <c r="Y14" i="1"/>
  <c r="R14" i="1"/>
  <c r="Q14" i="1"/>
  <c r="Q14" i="3" s="1"/>
  <c r="Q14" i="5" s="1"/>
  <c r="M14" i="1"/>
  <c r="K14" i="1"/>
  <c r="K14" i="3" s="1"/>
  <c r="L14" i="3" s="1"/>
  <c r="H14" i="1"/>
  <c r="AY13" i="1"/>
  <c r="AY13" i="3" s="1"/>
  <c r="AY13" i="5" s="1"/>
  <c r="AY13" i="8" s="1"/>
  <c r="AY13" i="10" s="1"/>
  <c r="AY13" i="12" s="1"/>
  <c r="AY13" i="16" s="1"/>
  <c r="AY13" i="18" s="1"/>
  <c r="AY13" i="19" s="1"/>
  <c r="AY13" i="22" s="1"/>
  <c r="AY13" i="25" s="1"/>
  <c r="AY13" i="27" s="1"/>
  <c r="AX13" i="1"/>
  <c r="AX13" i="3" s="1"/>
  <c r="AX13" i="5" s="1"/>
  <c r="AX13" i="8" s="1"/>
  <c r="AX13" i="10" s="1"/>
  <c r="AX13" i="12" s="1"/>
  <c r="AX13" i="16" s="1"/>
  <c r="AX13" i="18" s="1"/>
  <c r="AX13" i="19" s="1"/>
  <c r="AX13" i="22" s="1"/>
  <c r="AX13" i="25" s="1"/>
  <c r="AX13" i="27" s="1"/>
  <c r="AW13" i="1"/>
  <c r="AW13" i="3" s="1"/>
  <c r="AV13" i="1"/>
  <c r="AV13" i="3" s="1"/>
  <c r="AT13" i="1"/>
  <c r="AS13" i="1"/>
  <c r="AU13" i="1" s="1"/>
  <c r="L14" i="7" s="1"/>
  <c r="Y13" i="1"/>
  <c r="R13" i="1"/>
  <c r="R13" i="3" s="1"/>
  <c r="R13" i="5" s="1"/>
  <c r="R13" i="8" s="1"/>
  <c r="R13" i="10" s="1"/>
  <c r="R13" i="12" s="1"/>
  <c r="R13" i="16" s="1"/>
  <c r="R13" i="18" s="1"/>
  <c r="Q13" i="1"/>
  <c r="Q13" i="3" s="1"/>
  <c r="Q13" i="5" s="1"/>
  <c r="Q13" i="8" s="1"/>
  <c r="Q13" i="10" s="1"/>
  <c r="Q13" i="12" s="1"/>
  <c r="Q13" i="16" s="1"/>
  <c r="Q13" i="18" s="1"/>
  <c r="M13" i="1"/>
  <c r="K13" i="1"/>
  <c r="L13" i="1" s="1"/>
  <c r="H13" i="1"/>
  <c r="BI12" i="1"/>
  <c r="BH12" i="1"/>
  <c r="BG12" i="1"/>
  <c r="BF12" i="1"/>
  <c r="BE12" i="1"/>
  <c r="BD12" i="1"/>
  <c r="BC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X12" i="1"/>
  <c r="W12" i="1"/>
  <c r="V12" i="1"/>
  <c r="U12" i="1"/>
  <c r="T12" i="1"/>
  <c r="S12" i="1"/>
  <c r="P12" i="1"/>
  <c r="O12" i="1"/>
  <c r="I12" i="1"/>
  <c r="G12" i="1"/>
  <c r="F12" i="1"/>
  <c r="E12" i="1"/>
  <c r="D12" i="1"/>
  <c r="C12" i="1"/>
  <c r="AY11" i="1"/>
  <c r="AX11" i="1"/>
  <c r="AW11" i="1"/>
  <c r="AW11" i="3" s="1"/>
  <c r="AW11" i="5" s="1"/>
  <c r="AV11" i="1"/>
  <c r="AV11" i="3" s="1"/>
  <c r="AV11" i="5" s="1"/>
  <c r="AT11" i="1"/>
  <c r="AS11" i="1"/>
  <c r="AU11" i="1" s="1"/>
  <c r="L12" i="7" s="1"/>
  <c r="Z11" i="1"/>
  <c r="Y11" i="1"/>
  <c r="R11" i="1"/>
  <c r="R11" i="3" s="1"/>
  <c r="R11" i="5" s="1"/>
  <c r="R11" i="8" s="1"/>
  <c r="R11" i="10" s="1"/>
  <c r="R11" i="12" s="1"/>
  <c r="R11" i="16" s="1"/>
  <c r="R11" i="18" s="1"/>
  <c r="Q11" i="1"/>
  <c r="Q11" i="3" s="1"/>
  <c r="Q11" i="5" s="1"/>
  <c r="M11" i="1"/>
  <c r="M11" i="3" s="1"/>
  <c r="M11" i="5" s="1"/>
  <c r="K11" i="1"/>
  <c r="K11" i="3" s="1"/>
  <c r="J11" i="1"/>
  <c r="H11" i="1"/>
  <c r="BL10" i="1"/>
  <c r="BK10" i="1"/>
  <c r="BJ10" i="1"/>
  <c r="AY10" i="1"/>
  <c r="AY10" i="3" s="1"/>
  <c r="AY10" i="5" s="1"/>
  <c r="AX10" i="1"/>
  <c r="AX10" i="3" s="1"/>
  <c r="AX10" i="5" s="1"/>
  <c r="AX10" i="8" s="1"/>
  <c r="AW10" i="1"/>
  <c r="AV10" i="1"/>
  <c r="AT10" i="1"/>
  <c r="AS10" i="1"/>
  <c r="Z10" i="1"/>
  <c r="Y10" i="1"/>
  <c r="R10" i="1"/>
  <c r="R10" i="3" s="1"/>
  <c r="Q10" i="1"/>
  <c r="Q10" i="3" s="1"/>
  <c r="Q10" i="5" s="1"/>
  <c r="Q10" i="8" s="1"/>
  <c r="M10" i="1"/>
  <c r="N10" i="1" s="1"/>
  <c r="K10" i="1"/>
  <c r="J10" i="1"/>
  <c r="H10" i="1"/>
  <c r="BM9" i="1"/>
  <c r="BL9" i="1"/>
  <c r="BK9" i="1"/>
  <c r="BJ9" i="1"/>
  <c r="BI9" i="1"/>
  <c r="BH9" i="1"/>
  <c r="BG9" i="1"/>
  <c r="BF9" i="1"/>
  <c r="BE9" i="1"/>
  <c r="BD9" i="1"/>
  <c r="BC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X9" i="1"/>
  <c r="W9" i="1"/>
  <c r="V9" i="1"/>
  <c r="U9" i="1"/>
  <c r="T9" i="1"/>
  <c r="S9" i="1"/>
  <c r="P9" i="1"/>
  <c r="O9" i="1"/>
  <c r="N9" i="1"/>
  <c r="M9" i="1"/>
  <c r="J9" i="1"/>
  <c r="I9" i="1"/>
  <c r="G9" i="1"/>
  <c r="F9" i="1"/>
  <c r="E9" i="1"/>
  <c r="D9" i="1"/>
  <c r="C9" i="1"/>
  <c r="AY8" i="3"/>
  <c r="AY8" i="5" s="1"/>
  <c r="AY8" i="8" s="1"/>
  <c r="AY8" i="10" s="1"/>
  <c r="AY8" i="12" s="1"/>
  <c r="AY8" i="16" s="1"/>
  <c r="AY8" i="18" s="1"/>
  <c r="AY8" i="19" s="1"/>
  <c r="AY8" i="22" s="1"/>
  <c r="AY8" i="25" s="1"/>
  <c r="AY8" i="27" s="1"/>
  <c r="AX8" i="3"/>
  <c r="AX8" i="5" s="1"/>
  <c r="AX8" i="8" s="1"/>
  <c r="AX8" i="10" s="1"/>
  <c r="AX8" i="12" s="1"/>
  <c r="AX8" i="16" s="1"/>
  <c r="AX8" i="18" s="1"/>
  <c r="AX8" i="19" s="1"/>
  <c r="AX8" i="22" s="1"/>
  <c r="AX8" i="25" s="1"/>
  <c r="AX8" i="27" s="1"/>
  <c r="AT8" i="1"/>
  <c r="AS8" i="1"/>
  <c r="Y8" i="1"/>
  <c r="R8" i="1"/>
  <c r="R8" i="3" s="1"/>
  <c r="R8" i="5" s="1"/>
  <c r="R8" i="8" s="1"/>
  <c r="R8" i="10" s="1"/>
  <c r="R8" i="12" s="1"/>
  <c r="R8" i="16" s="1"/>
  <c r="R8" i="18" s="1"/>
  <c r="Q8" i="1"/>
  <c r="K8" i="1"/>
  <c r="L8" i="1" s="1"/>
  <c r="H8" i="1"/>
  <c r="AY7" i="3"/>
  <c r="AY7" i="5" s="1"/>
  <c r="AY7" i="8" s="1"/>
  <c r="AY7" i="10" s="1"/>
  <c r="AY7" i="12" s="1"/>
  <c r="AY7" i="16" s="1"/>
  <c r="AY7" i="18" s="1"/>
  <c r="AY7" i="19" s="1"/>
  <c r="AY7" i="22" s="1"/>
  <c r="AY7" i="25" s="1"/>
  <c r="AY7" i="27" s="1"/>
  <c r="AZ7" i="1"/>
  <c r="AW7" i="3"/>
  <c r="AV7" i="3"/>
  <c r="AT7" i="1"/>
  <c r="AS7" i="1"/>
  <c r="AU7" i="1" s="1"/>
  <c r="L8" i="7" s="1"/>
  <c r="Y7" i="1"/>
  <c r="R7" i="1"/>
  <c r="R7" i="3" s="1"/>
  <c r="R7" i="5" s="1"/>
  <c r="Q7" i="1"/>
  <c r="Q7" i="3" s="1"/>
  <c r="Q7" i="5" s="1"/>
  <c r="Q7" i="8" s="1"/>
  <c r="Q7" i="10" s="1"/>
  <c r="Q7" i="12" s="1"/>
  <c r="Q7" i="16" s="1"/>
  <c r="Q7" i="18" s="1"/>
  <c r="K7" i="1"/>
  <c r="K7" i="3" s="1"/>
  <c r="H7" i="1"/>
  <c r="AY6" i="3"/>
  <c r="AY6" i="5" s="1"/>
  <c r="AY6" i="8" s="1"/>
  <c r="AY6" i="10" s="1"/>
  <c r="AY6" i="12" s="1"/>
  <c r="AY6" i="16" s="1"/>
  <c r="AY6" i="18" s="1"/>
  <c r="AY6" i="19" s="1"/>
  <c r="AY6" i="22" s="1"/>
  <c r="AY6" i="25" s="1"/>
  <c r="AY6" i="27" s="1"/>
  <c r="AX6" i="3"/>
  <c r="AX6" i="5" s="1"/>
  <c r="AX6" i="8" s="1"/>
  <c r="AX6" i="10" s="1"/>
  <c r="AX6" i="12" s="1"/>
  <c r="AX6" i="16" s="1"/>
  <c r="AX6" i="18" s="1"/>
  <c r="AX6" i="19" s="1"/>
  <c r="AX6" i="22" s="1"/>
  <c r="AX6" i="25" s="1"/>
  <c r="AX6" i="27" s="1"/>
  <c r="AV6" i="3"/>
  <c r="AT6" i="1"/>
  <c r="AS6" i="1"/>
  <c r="Y6" i="1"/>
  <c r="R6" i="1"/>
  <c r="Q6" i="1"/>
  <c r="Q6" i="3" s="1"/>
  <c r="Q6" i="5" s="1"/>
  <c r="Q6" i="8" s="1"/>
  <c r="Q6" i="10" s="1"/>
  <c r="Q6" i="12" s="1"/>
  <c r="Q6" i="16" s="1"/>
  <c r="Q6" i="18" s="1"/>
  <c r="K6" i="1"/>
  <c r="H6" i="1"/>
  <c r="AY5" i="3"/>
  <c r="AX5" i="3"/>
  <c r="AX5" i="5" s="1"/>
  <c r="AX5" i="8" s="1"/>
  <c r="AX5" i="10" s="1"/>
  <c r="AX5" i="12" s="1"/>
  <c r="AX5" i="16" s="1"/>
  <c r="AX5" i="18" s="1"/>
  <c r="AX5" i="19" s="1"/>
  <c r="AX5" i="22" s="1"/>
  <c r="AX5" i="25" s="1"/>
  <c r="AX5" i="27" s="1"/>
  <c r="AW5" i="3"/>
  <c r="AW5" i="5" s="1"/>
  <c r="AV5" i="3"/>
  <c r="AV5" i="5" s="1"/>
  <c r="AT5" i="1"/>
  <c r="AS5" i="1"/>
  <c r="Y5" i="1"/>
  <c r="R5" i="1"/>
  <c r="R5" i="3" s="1"/>
  <c r="R5" i="5" s="1"/>
  <c r="R5" i="8" s="1"/>
  <c r="R5" i="10" s="1"/>
  <c r="R5" i="12" s="1"/>
  <c r="R5" i="16" s="1"/>
  <c r="R5" i="18" s="1"/>
  <c r="Q5" i="1"/>
  <c r="K5" i="1"/>
  <c r="K5" i="3" s="1"/>
  <c r="H5" i="1"/>
  <c r="AV4" i="3"/>
  <c r="AV4" i="5" s="1"/>
  <c r="AT4" i="1"/>
  <c r="AS4" i="1"/>
  <c r="Y4" i="1"/>
  <c r="R4" i="1"/>
  <c r="Q4" i="1"/>
  <c r="Q4" i="3" s="1"/>
  <c r="K4" i="1"/>
  <c r="H4" i="1"/>
  <c r="BJ76" i="3" l="1"/>
  <c r="BA80" i="3"/>
  <c r="AU72" i="3"/>
  <c r="M73" i="7" s="1"/>
  <c r="AU73" i="3"/>
  <c r="M74" i="7" s="1"/>
  <c r="AW71" i="3"/>
  <c r="AT67" i="3"/>
  <c r="AU52" i="3"/>
  <c r="M53" i="7" s="1"/>
  <c r="BA54" i="3"/>
  <c r="AT51" i="3"/>
  <c r="AV51" i="3"/>
  <c r="AZ51" i="3" s="1"/>
  <c r="AU40" i="3"/>
  <c r="M41" i="7" s="1"/>
  <c r="O41" i="7" s="1"/>
  <c r="P41" i="7" s="1"/>
  <c r="AU27" i="3"/>
  <c r="M28" i="7" s="1"/>
  <c r="AS26" i="3"/>
  <c r="AZ26" i="3"/>
  <c r="AU24" i="3"/>
  <c r="M25" i="7" s="1"/>
  <c r="AU7" i="3"/>
  <c r="M8" i="7" s="1"/>
  <c r="AS9" i="3"/>
  <c r="Y85" i="3"/>
  <c r="Z67" i="3"/>
  <c r="Y63" i="3"/>
  <c r="U89" i="3"/>
  <c r="Y29" i="3"/>
  <c r="F64" i="7"/>
  <c r="M56" i="10"/>
  <c r="M26" i="5"/>
  <c r="F81" i="7"/>
  <c r="H80" i="3"/>
  <c r="H76" i="3"/>
  <c r="H75" i="7"/>
  <c r="I75" i="7" s="1"/>
  <c r="F77" i="7"/>
  <c r="H71" i="3"/>
  <c r="F72" i="7"/>
  <c r="H60" i="7"/>
  <c r="I60" i="7" s="1"/>
  <c r="H57" i="3"/>
  <c r="H51" i="3"/>
  <c r="H45" i="3"/>
  <c r="H37" i="3"/>
  <c r="H23" i="3"/>
  <c r="F20" i="7"/>
  <c r="N54" i="3"/>
  <c r="AW88" i="3"/>
  <c r="BA88" i="3" s="1"/>
  <c r="BB88" i="3" s="1"/>
  <c r="AT88" i="3"/>
  <c r="AT85" i="3"/>
  <c r="AW85" i="3"/>
  <c r="BA85" i="3" s="1"/>
  <c r="L49" i="1"/>
  <c r="K49" i="3"/>
  <c r="K49" i="5" s="1"/>
  <c r="K49" i="8" s="1"/>
  <c r="Z54" i="3"/>
  <c r="AA90" i="7"/>
  <c r="AO89" i="5"/>
  <c r="AK89" i="8"/>
  <c r="AU58" i="5"/>
  <c r="BA30" i="1"/>
  <c r="AW30" i="3"/>
  <c r="AW30" i="5" s="1"/>
  <c r="AW30" i="8" s="1"/>
  <c r="AT33" i="3"/>
  <c r="AW33" i="3"/>
  <c r="BA33" i="3" s="1"/>
  <c r="N52" i="14"/>
  <c r="AT54" i="3"/>
  <c r="AY23" i="1"/>
  <c r="R19" i="1"/>
  <c r="AT9" i="3"/>
  <c r="L16" i="5"/>
  <c r="AT51" i="5"/>
  <c r="BB80" i="3"/>
  <c r="R52" i="7"/>
  <c r="AV57" i="3"/>
  <c r="AZ57" i="3" s="1"/>
  <c r="AS57" i="3"/>
  <c r="AS71" i="5"/>
  <c r="AN89" i="3"/>
  <c r="C58" i="7"/>
  <c r="D57" i="7"/>
  <c r="D58" i="7" s="1"/>
  <c r="AU5" i="5"/>
  <c r="N6" i="7" s="1"/>
  <c r="AW56" i="5"/>
  <c r="AW56" i="8" s="1"/>
  <c r="AW56" i="10" s="1"/>
  <c r="BA56" i="3"/>
  <c r="BL30" i="5"/>
  <c r="H24" i="24"/>
  <c r="I22" i="24"/>
  <c r="AO89" i="8"/>
  <c r="L16" i="3"/>
  <c r="Z63" i="3"/>
  <c r="M78" i="16"/>
  <c r="M78" i="12"/>
  <c r="H88" i="5"/>
  <c r="Y71" i="1"/>
  <c r="O74" i="7"/>
  <c r="P74" i="7" s="1"/>
  <c r="L76" i="1"/>
  <c r="AZ84" i="1"/>
  <c r="AU55" i="3"/>
  <c r="M56" i="7" s="1"/>
  <c r="AF89" i="8"/>
  <c r="V48" i="14"/>
  <c r="W48" i="14" s="1"/>
  <c r="AU50" i="5"/>
  <c r="N51" i="7" s="1"/>
  <c r="AC89" i="5"/>
  <c r="O8" i="7"/>
  <c r="P8" i="7" s="1"/>
  <c r="O22" i="7"/>
  <c r="P22" i="7" s="1"/>
  <c r="BL37" i="1"/>
  <c r="BL34" i="3"/>
  <c r="BJ67" i="3"/>
  <c r="T65" i="7"/>
  <c r="T68" i="7" s="1"/>
  <c r="AS29" i="3"/>
  <c r="M38" i="7"/>
  <c r="N63" i="3"/>
  <c r="BJ67" i="5"/>
  <c r="U65" i="7"/>
  <c r="U68" i="7" s="1"/>
  <c r="Y12" i="1"/>
  <c r="H12" i="3"/>
  <c r="AW37" i="3"/>
  <c r="BA37" i="3" s="1"/>
  <c r="AT37" i="3"/>
  <c r="BD89" i="5"/>
  <c r="AU41" i="5"/>
  <c r="N42" i="7" s="1"/>
  <c r="AS45" i="5"/>
  <c r="AY26" i="3"/>
  <c r="BA26" i="3" s="1"/>
  <c r="BB26" i="3" s="1"/>
  <c r="AT26" i="3"/>
  <c r="AU6" i="1"/>
  <c r="L7" i="7" s="1"/>
  <c r="AU17" i="1"/>
  <c r="L18" i="7" s="1"/>
  <c r="BA29" i="1"/>
  <c r="BL33" i="1"/>
  <c r="AU44" i="1"/>
  <c r="L45" i="7" s="1"/>
  <c r="BJ54" i="3"/>
  <c r="T53" i="7"/>
  <c r="Y54" i="3"/>
  <c r="BB54" i="3"/>
  <c r="AU56" i="3"/>
  <c r="M57" i="7" s="1"/>
  <c r="AT57" i="5"/>
  <c r="O89" i="8"/>
  <c r="AT26" i="1"/>
  <c r="AU36" i="1"/>
  <c r="L37" i="7" s="1"/>
  <c r="O37" i="7" s="1"/>
  <c r="P37" i="7" s="1"/>
  <c r="Y37" i="1"/>
  <c r="AU41" i="1"/>
  <c r="L42" i="7" s="1"/>
  <c r="AU18" i="3"/>
  <c r="M19" i="7" s="1"/>
  <c r="AU70" i="3"/>
  <c r="M71" i="7" s="1"/>
  <c r="BA71" i="3"/>
  <c r="AU8" i="5"/>
  <c r="N9" i="7" s="1"/>
  <c r="Y12" i="5"/>
  <c r="AA89" i="5"/>
  <c r="Y57" i="5"/>
  <c r="C86" i="7"/>
  <c r="AU7" i="8"/>
  <c r="L8" i="14" s="1"/>
  <c r="AU17" i="8"/>
  <c r="L18" i="14" s="1"/>
  <c r="AU36" i="10"/>
  <c r="M37" i="14" s="1"/>
  <c r="AU44" i="10"/>
  <c r="M45" i="14" s="1"/>
  <c r="H85" i="10"/>
  <c r="AU32" i="12"/>
  <c r="N33" i="14" s="1"/>
  <c r="AU53" i="12"/>
  <c r="N54" i="14" s="1"/>
  <c r="H29" i="14"/>
  <c r="I29" i="14" s="1"/>
  <c r="G46" i="14"/>
  <c r="H61" i="14"/>
  <c r="F77" i="14"/>
  <c r="AU7" i="16"/>
  <c r="L8" i="24" s="1"/>
  <c r="O8" i="24" s="1"/>
  <c r="P8" i="24" s="1"/>
  <c r="AU32" i="18"/>
  <c r="M33" i="24" s="1"/>
  <c r="O33" i="24" s="1"/>
  <c r="P33" i="24" s="1"/>
  <c r="AP89" i="19"/>
  <c r="AU44" i="19"/>
  <c r="N45" i="24" s="1"/>
  <c r="AU83" i="19"/>
  <c r="N84" i="24" s="1"/>
  <c r="F20" i="24"/>
  <c r="X89" i="22"/>
  <c r="AQ89" i="22"/>
  <c r="AU48" i="22"/>
  <c r="AU87" i="22"/>
  <c r="AU66" i="25"/>
  <c r="AU72" i="27"/>
  <c r="M55" i="7"/>
  <c r="AZ85" i="3"/>
  <c r="BB85" i="3" s="1"/>
  <c r="AU56" i="5"/>
  <c r="N57" i="7" s="1"/>
  <c r="H40" i="7"/>
  <c r="I40" i="7" s="1"/>
  <c r="D86" i="7"/>
  <c r="AU13" i="8"/>
  <c r="L14" i="14" s="1"/>
  <c r="O14" i="14" s="1"/>
  <c r="P14" i="14" s="1"/>
  <c r="AU31" i="8"/>
  <c r="L32" i="14" s="1"/>
  <c r="O32" i="14" s="1"/>
  <c r="P32" i="14" s="1"/>
  <c r="AU62" i="8"/>
  <c r="L63" i="14" s="1"/>
  <c r="O63" i="14" s="1"/>
  <c r="P63" i="14" s="1"/>
  <c r="O89" i="10"/>
  <c r="AU40" i="10"/>
  <c r="M41" i="14" s="1"/>
  <c r="AU47" i="10"/>
  <c r="M48" i="14" s="1"/>
  <c r="AL89" i="12"/>
  <c r="V89" i="12"/>
  <c r="AO89" i="12"/>
  <c r="AU79" i="12"/>
  <c r="N80" i="14" s="1"/>
  <c r="H32" i="14"/>
  <c r="BK9" i="16"/>
  <c r="AU16" i="16"/>
  <c r="L17" i="24" s="1"/>
  <c r="AU65" i="19"/>
  <c r="N66" i="24" s="1"/>
  <c r="AU21" i="22"/>
  <c r="AU66" i="22"/>
  <c r="AU31" i="27"/>
  <c r="AU40" i="27"/>
  <c r="AU44" i="27"/>
  <c r="AU45" i="27" s="1"/>
  <c r="AU75" i="27"/>
  <c r="AT85" i="27"/>
  <c r="BK7" i="18"/>
  <c r="AU20" i="18"/>
  <c r="BF40" i="19"/>
  <c r="G89" i="19"/>
  <c r="I61" i="24"/>
  <c r="AU23" i="25"/>
  <c r="K81" i="7"/>
  <c r="I88" i="7"/>
  <c r="Y9" i="8"/>
  <c r="AP89" i="8"/>
  <c r="AS12" i="8"/>
  <c r="H29" i="8"/>
  <c r="J54" i="8"/>
  <c r="AU16" i="10"/>
  <c r="M17" i="14" s="1"/>
  <c r="AU50" i="10"/>
  <c r="M51" i="14" s="1"/>
  <c r="M52" i="14" s="1"/>
  <c r="AU82" i="10"/>
  <c r="M83" i="14" s="1"/>
  <c r="O83" i="14" s="1"/>
  <c r="P83" i="14" s="1"/>
  <c r="BJ33" i="12"/>
  <c r="H51" i="12"/>
  <c r="AT67" i="12"/>
  <c r="K10" i="14"/>
  <c r="AK11" i="14"/>
  <c r="AU25" i="16"/>
  <c r="L26" i="24" s="1"/>
  <c r="O26" i="24" s="1"/>
  <c r="P26" i="24" s="1"/>
  <c r="J33" i="16"/>
  <c r="AS54" i="16"/>
  <c r="H63" i="16"/>
  <c r="AT9" i="18"/>
  <c r="BL7" i="18"/>
  <c r="H45" i="18"/>
  <c r="H63" i="18"/>
  <c r="AT67" i="18"/>
  <c r="BE84" i="18"/>
  <c r="AS19" i="19"/>
  <c r="AU18" i="19"/>
  <c r="N19" i="24" s="1"/>
  <c r="O19" i="24" s="1"/>
  <c r="P19" i="24" s="1"/>
  <c r="Y23" i="19"/>
  <c r="AU24" i="19"/>
  <c r="K30" i="24"/>
  <c r="K46" i="24"/>
  <c r="H45" i="24"/>
  <c r="I45" i="24" s="1"/>
  <c r="AU18" i="22"/>
  <c r="AH89" i="22"/>
  <c r="AI89" i="22"/>
  <c r="AU8" i="25"/>
  <c r="Y12" i="25"/>
  <c r="H45" i="25"/>
  <c r="Y80" i="25"/>
  <c r="Z12" i="27"/>
  <c r="AU70" i="27"/>
  <c r="Y71" i="27"/>
  <c r="AU79" i="27"/>
  <c r="AU80" i="27" s="1"/>
  <c r="C38" i="7"/>
  <c r="H43" i="7"/>
  <c r="I43" i="7" s="1"/>
  <c r="O22" i="14"/>
  <c r="P22" i="14" s="1"/>
  <c r="AS76" i="8"/>
  <c r="BI89" i="10"/>
  <c r="I18" i="11" s="1"/>
  <c r="H29" i="10"/>
  <c r="AT51" i="10"/>
  <c r="AU53" i="10"/>
  <c r="M54" i="14" s="1"/>
  <c r="AP89" i="10"/>
  <c r="AU68" i="10"/>
  <c r="M69" i="14" s="1"/>
  <c r="H76" i="10"/>
  <c r="H88" i="10"/>
  <c r="AR89" i="12"/>
  <c r="AT12" i="12"/>
  <c r="AU24" i="12"/>
  <c r="AU68" i="12"/>
  <c r="N69" i="14" s="1"/>
  <c r="BJ76" i="12"/>
  <c r="H85" i="12"/>
  <c r="G52" i="14"/>
  <c r="H51" i="14"/>
  <c r="I51" i="14" s="1"/>
  <c r="H57" i="14"/>
  <c r="I57" i="14" s="1"/>
  <c r="AU28" i="16"/>
  <c r="L29" i="24" s="1"/>
  <c r="AU34" i="16"/>
  <c r="L35" i="24" s="1"/>
  <c r="AS51" i="16"/>
  <c r="AT54" i="16"/>
  <c r="J63" i="16"/>
  <c r="BJ63" i="16"/>
  <c r="Z67" i="16"/>
  <c r="Y76" i="16"/>
  <c r="BK4" i="18"/>
  <c r="BJ33" i="18"/>
  <c r="J54" i="18"/>
  <c r="AS57" i="18"/>
  <c r="J63" i="18"/>
  <c r="H33" i="19"/>
  <c r="AH89" i="19"/>
  <c r="H63" i="19"/>
  <c r="H25" i="24"/>
  <c r="I25" i="24" s="1"/>
  <c r="E89" i="22"/>
  <c r="AU24" i="22"/>
  <c r="AU26" i="22" s="1"/>
  <c r="H33" i="22"/>
  <c r="AS63" i="22"/>
  <c r="Z12" i="25"/>
  <c r="H85" i="25"/>
  <c r="AS12" i="27"/>
  <c r="Y80" i="3"/>
  <c r="AR89" i="5"/>
  <c r="Z33" i="5"/>
  <c r="AU38" i="5"/>
  <c r="N39" i="7" s="1"/>
  <c r="H45" i="5"/>
  <c r="E24" i="7"/>
  <c r="D35" i="7"/>
  <c r="D38" i="7" s="1"/>
  <c r="C55" i="7"/>
  <c r="AT76" i="8"/>
  <c r="AU84" i="8"/>
  <c r="L85" i="14" s="1"/>
  <c r="O85" i="14" s="1"/>
  <c r="P85" i="14" s="1"/>
  <c r="AT54" i="10"/>
  <c r="BJ76" i="10"/>
  <c r="AA89" i="12"/>
  <c r="AS9" i="12"/>
  <c r="J37" i="12"/>
  <c r="J54" i="12"/>
  <c r="H12" i="14"/>
  <c r="H14" i="14"/>
  <c r="H23" i="14"/>
  <c r="F27" i="14"/>
  <c r="K64" i="14"/>
  <c r="H80" i="14"/>
  <c r="I80" i="14" s="1"/>
  <c r="AT51" i="16"/>
  <c r="BL4" i="18"/>
  <c r="AU18" i="18"/>
  <c r="M19" i="24" s="1"/>
  <c r="AU27" i="19"/>
  <c r="J54" i="19"/>
  <c r="H29" i="24"/>
  <c r="H30" i="24" s="1"/>
  <c r="I51" i="24"/>
  <c r="Y90" i="24"/>
  <c r="G72" i="24"/>
  <c r="AS12" i="22"/>
  <c r="AT19" i="22"/>
  <c r="AT54" i="22"/>
  <c r="AT63" i="22"/>
  <c r="AT85" i="22"/>
  <c r="H88" i="22"/>
  <c r="AT19" i="25"/>
  <c r="J54" i="25"/>
  <c r="AU82" i="25"/>
  <c r="AS71" i="27"/>
  <c r="AU11" i="5"/>
  <c r="N12" i="7" s="1"/>
  <c r="AU15" i="5"/>
  <c r="N16" i="7" s="1"/>
  <c r="AS26" i="5"/>
  <c r="Y33" i="5"/>
  <c r="Y63" i="5"/>
  <c r="AG89" i="5"/>
  <c r="H85" i="5"/>
  <c r="G13" i="7"/>
  <c r="H29" i="7"/>
  <c r="I29" i="7" s="1"/>
  <c r="H35" i="7"/>
  <c r="I35" i="7" s="1"/>
  <c r="H41" i="7"/>
  <c r="I41" i="7" s="1"/>
  <c r="G46" i="7"/>
  <c r="H66" i="7"/>
  <c r="AT19" i="8"/>
  <c r="M24" i="8"/>
  <c r="M26" i="8" s="1"/>
  <c r="AU39" i="8"/>
  <c r="L40" i="14" s="1"/>
  <c r="AU81" i="8"/>
  <c r="AU17" i="10"/>
  <c r="M18" i="14" s="1"/>
  <c r="Z63" i="10"/>
  <c r="J51" i="12"/>
  <c r="BM71" i="12"/>
  <c r="H87" i="14"/>
  <c r="I89" i="16"/>
  <c r="AU46" i="16"/>
  <c r="AU51" i="16" s="1"/>
  <c r="AA89" i="18"/>
  <c r="AS54" i="18"/>
  <c r="AU82" i="18"/>
  <c r="M83" i="24" s="1"/>
  <c r="H19" i="19"/>
  <c r="BJ63" i="19"/>
  <c r="H19" i="24"/>
  <c r="I19" i="24" s="1"/>
  <c r="AS23" i="22"/>
  <c r="AU58" i="22"/>
  <c r="AT67" i="22"/>
  <c r="BM85" i="22"/>
  <c r="AU11" i="25"/>
  <c r="AU22" i="25"/>
  <c r="AT19" i="27"/>
  <c r="AU22" i="27"/>
  <c r="AU23" i="27" s="1"/>
  <c r="N76" i="1"/>
  <c r="H19" i="3"/>
  <c r="J33" i="3"/>
  <c r="AU62" i="3"/>
  <c r="M63" i="7" s="1"/>
  <c r="AT12" i="1"/>
  <c r="BA55" i="1"/>
  <c r="BB55" i="1" s="1"/>
  <c r="BL67" i="1"/>
  <c r="AS37" i="3"/>
  <c r="AS45" i="3"/>
  <c r="AU45" i="3" s="1"/>
  <c r="Y57" i="3"/>
  <c r="G24" i="7"/>
  <c r="O50" i="14"/>
  <c r="P50" i="14" s="1"/>
  <c r="BM71" i="10"/>
  <c r="BD89" i="12"/>
  <c r="AS80" i="12"/>
  <c r="V89" i="16"/>
  <c r="O18" i="24"/>
  <c r="P18" i="24" s="1"/>
  <c r="AT45" i="16"/>
  <c r="AQ89" i="19"/>
  <c r="AT85" i="19"/>
  <c r="D13" i="24"/>
  <c r="I49" i="24"/>
  <c r="G64" i="24"/>
  <c r="C68" i="24"/>
  <c r="G77" i="24"/>
  <c r="Y19" i="22"/>
  <c r="AS23" i="25"/>
  <c r="AS23" i="27"/>
  <c r="AU42" i="5"/>
  <c r="N43" i="7" s="1"/>
  <c r="H57" i="5"/>
  <c r="H9" i="7"/>
  <c r="F27" i="7"/>
  <c r="F34" i="7"/>
  <c r="D55" i="7"/>
  <c r="H70" i="7"/>
  <c r="I70" i="7" s="1"/>
  <c r="AS26" i="8"/>
  <c r="AU64" i="8"/>
  <c r="BM85" i="8"/>
  <c r="AU8" i="10"/>
  <c r="M9" i="14" s="1"/>
  <c r="AL89" i="10"/>
  <c r="AU13" i="10"/>
  <c r="M14" i="14" s="1"/>
  <c r="AU21" i="10"/>
  <c r="M22" i="14" s="1"/>
  <c r="J33" i="10"/>
  <c r="AU83" i="10"/>
  <c r="M84" i="14" s="1"/>
  <c r="O84" i="14" s="1"/>
  <c r="P84" i="14" s="1"/>
  <c r="Y19" i="12"/>
  <c r="AU25" i="12"/>
  <c r="N26" i="14" s="1"/>
  <c r="AU35" i="16"/>
  <c r="L36" i="24" s="1"/>
  <c r="AU47" i="16"/>
  <c r="L48" i="24" s="1"/>
  <c r="AU75" i="16"/>
  <c r="L76" i="24" s="1"/>
  <c r="AU81" i="16"/>
  <c r="AU86" i="16"/>
  <c r="L87" i="24" s="1"/>
  <c r="AU5" i="18"/>
  <c r="M6" i="24" s="1"/>
  <c r="O6" i="24" s="1"/>
  <c r="P6" i="24" s="1"/>
  <c r="AT26" i="18"/>
  <c r="Y26" i="18"/>
  <c r="AT37" i="18"/>
  <c r="AU52" i="18"/>
  <c r="AU54" i="18" s="1"/>
  <c r="AT63" i="18"/>
  <c r="AT71" i="18"/>
  <c r="AU5" i="19"/>
  <c r="N6" i="24" s="1"/>
  <c r="BG89" i="19"/>
  <c r="AT12" i="19"/>
  <c r="AU66" i="19"/>
  <c r="N67" i="24" s="1"/>
  <c r="Y80" i="19"/>
  <c r="D35" i="24"/>
  <c r="K86" i="24"/>
  <c r="AU15" i="22"/>
  <c r="D89" i="22"/>
  <c r="AU35" i="22"/>
  <c r="AU43" i="22"/>
  <c r="AU5" i="25"/>
  <c r="AU58" i="25"/>
  <c r="Y26" i="27"/>
  <c r="AU81" i="3"/>
  <c r="M82" i="7" s="1"/>
  <c r="AF89" i="5"/>
  <c r="H71" i="5"/>
  <c r="J76" i="5"/>
  <c r="K20" i="7"/>
  <c r="C24" i="7"/>
  <c r="G27" i="7"/>
  <c r="G34" i="7"/>
  <c r="K38" i="7"/>
  <c r="F52" i="7"/>
  <c r="H53" i="7"/>
  <c r="H76" i="7"/>
  <c r="I76" i="7" s="1"/>
  <c r="O6" i="14"/>
  <c r="P6" i="14" s="1"/>
  <c r="F89" i="8"/>
  <c r="H13" i="9" s="1"/>
  <c r="O23" i="14"/>
  <c r="P23" i="14" s="1"/>
  <c r="AT37" i="8"/>
  <c r="Y45" i="8"/>
  <c r="Y80" i="8"/>
  <c r="H33" i="10"/>
  <c r="AU88" i="10"/>
  <c r="AT29" i="12"/>
  <c r="AU77" i="12"/>
  <c r="H17" i="14"/>
  <c r="I17" i="14" s="1"/>
  <c r="H63" i="14"/>
  <c r="I63" i="14" s="1"/>
  <c r="H69" i="14"/>
  <c r="K72" i="14"/>
  <c r="R90" i="14"/>
  <c r="Z51" i="16"/>
  <c r="Y57" i="16"/>
  <c r="AB89" i="18"/>
  <c r="Y57" i="18"/>
  <c r="C10" i="24"/>
  <c r="H7" i="24"/>
  <c r="I7" i="24" s="1"/>
  <c r="F13" i="24"/>
  <c r="H43" i="24"/>
  <c r="I60" i="24"/>
  <c r="H65" i="24"/>
  <c r="I65" i="24" s="1"/>
  <c r="Y51" i="22"/>
  <c r="BE56" i="22"/>
  <c r="H85" i="22"/>
  <c r="H19" i="25"/>
  <c r="AU22" i="5"/>
  <c r="N23" i="7" s="1"/>
  <c r="Y37" i="5"/>
  <c r="BG89" i="5"/>
  <c r="AU68" i="5"/>
  <c r="N69" i="7" s="1"/>
  <c r="D22" i="7"/>
  <c r="D24" i="7" s="1"/>
  <c r="K27" i="7"/>
  <c r="H44" i="7"/>
  <c r="I44" i="7" s="1"/>
  <c r="G52" i="7"/>
  <c r="F55" i="7"/>
  <c r="Y26" i="8"/>
  <c r="AU36" i="8"/>
  <c r="L37" i="14" s="1"/>
  <c r="AU40" i="8"/>
  <c r="L41" i="14" s="1"/>
  <c r="O41" i="14" s="1"/>
  <c r="P41" i="14" s="1"/>
  <c r="AU56" i="8"/>
  <c r="L57" i="14" s="1"/>
  <c r="AU79" i="8"/>
  <c r="L80" i="14" s="1"/>
  <c r="AU24" i="10"/>
  <c r="M25" i="14" s="1"/>
  <c r="AU42" i="10"/>
  <c r="M43" i="14" s="1"/>
  <c r="M46" i="14" s="1"/>
  <c r="AU74" i="10"/>
  <c r="M75" i="14" s="1"/>
  <c r="AU11" i="12"/>
  <c r="N12" i="14" s="1"/>
  <c r="BM88" i="12"/>
  <c r="H7" i="14"/>
  <c r="F24" i="14"/>
  <c r="H31" i="14"/>
  <c r="H41" i="14"/>
  <c r="I41" i="14" s="1"/>
  <c r="M87" i="14"/>
  <c r="M89" i="14" s="1"/>
  <c r="Y19" i="16"/>
  <c r="AT33" i="16"/>
  <c r="AU58" i="16"/>
  <c r="AT67" i="16"/>
  <c r="BK5" i="18"/>
  <c r="AU11" i="18"/>
  <c r="AU22" i="18"/>
  <c r="M23" i="24" s="1"/>
  <c r="AT33" i="18"/>
  <c r="AU39" i="18"/>
  <c r="M40" i="24" s="1"/>
  <c r="O40" i="24" s="1"/>
  <c r="P40" i="24" s="1"/>
  <c r="AS45" i="18"/>
  <c r="Z54" i="18"/>
  <c r="AU73" i="18"/>
  <c r="M74" i="24" s="1"/>
  <c r="BI89" i="19"/>
  <c r="I18" i="23" s="1"/>
  <c r="D89" i="19"/>
  <c r="AU42" i="19"/>
  <c r="N43" i="24" s="1"/>
  <c r="D5" i="24"/>
  <c r="G13" i="24"/>
  <c r="K20" i="24"/>
  <c r="X90" i="24"/>
  <c r="G34" i="24"/>
  <c r="F38" i="24"/>
  <c r="J76" i="22"/>
  <c r="AU49" i="25"/>
  <c r="AT54" i="25"/>
  <c r="AU83" i="25"/>
  <c r="AT9" i="27"/>
  <c r="AT80" i="27"/>
  <c r="AU38" i="3"/>
  <c r="M39" i="7" s="1"/>
  <c r="AT45" i="3"/>
  <c r="AT23" i="1"/>
  <c r="O33" i="7"/>
  <c r="P33" i="7" s="1"/>
  <c r="BK37" i="1"/>
  <c r="Z37" i="3"/>
  <c r="AT57" i="3"/>
  <c r="Z33" i="1"/>
  <c r="AZ88" i="1"/>
  <c r="AX45" i="3"/>
  <c r="AZ45" i="3" s="1"/>
  <c r="BB45" i="3" s="1"/>
  <c r="AS88" i="3"/>
  <c r="J12" i="5"/>
  <c r="BI89" i="5"/>
  <c r="I18" i="6" s="1"/>
  <c r="Z37" i="5"/>
  <c r="H54" i="5"/>
  <c r="H22" i="7"/>
  <c r="I22" i="7" s="1"/>
  <c r="H80" i="7"/>
  <c r="I80" i="7" s="1"/>
  <c r="AU44" i="8"/>
  <c r="L45" i="14" s="1"/>
  <c r="Y19" i="10"/>
  <c r="AU35" i="12"/>
  <c r="N36" i="14" s="1"/>
  <c r="AU39" i="12"/>
  <c r="N40" i="14" s="1"/>
  <c r="AU49" i="12"/>
  <c r="N50" i="14" s="1"/>
  <c r="D30" i="14"/>
  <c r="E34" i="14"/>
  <c r="F89" i="18"/>
  <c r="H13" i="20" s="1"/>
  <c r="AU15" i="18"/>
  <c r="M16" i="24" s="1"/>
  <c r="H19" i="18"/>
  <c r="AT29" i="18"/>
  <c r="AU35" i="18"/>
  <c r="M36" i="24" s="1"/>
  <c r="Y54" i="18"/>
  <c r="Y63" i="18"/>
  <c r="AU16" i="19"/>
  <c r="N17" i="24" s="1"/>
  <c r="H23" i="19"/>
  <c r="J51" i="19"/>
  <c r="AU61" i="19"/>
  <c r="N62" i="24" s="1"/>
  <c r="O62" i="24" s="1"/>
  <c r="P62" i="24" s="1"/>
  <c r="G38" i="24"/>
  <c r="K72" i="24"/>
  <c r="C81" i="24"/>
  <c r="AU28" i="22"/>
  <c r="AT51" i="22"/>
  <c r="AU65" i="25"/>
  <c r="AU38" i="27"/>
  <c r="AU48" i="27"/>
  <c r="BA11" i="1"/>
  <c r="O16" i="7"/>
  <c r="P16" i="7" s="1"/>
  <c r="M23" i="1"/>
  <c r="AZ18" i="1"/>
  <c r="AU49" i="1"/>
  <c r="L50" i="7" s="1"/>
  <c r="AU87" i="1"/>
  <c r="L88" i="7" s="1"/>
  <c r="O88" i="7" s="1"/>
  <c r="P88" i="7" s="1"/>
  <c r="M23" i="3"/>
  <c r="AV37" i="3"/>
  <c r="AZ37" i="3" s="1"/>
  <c r="BB37" i="3" s="1"/>
  <c r="J63" i="3"/>
  <c r="AU74" i="3"/>
  <c r="M75" i="7" s="1"/>
  <c r="M77" i="7" s="1"/>
  <c r="H26" i="7"/>
  <c r="I26" i="7" s="1"/>
  <c r="K55" i="7"/>
  <c r="H61" i="7"/>
  <c r="I61" i="7" s="1"/>
  <c r="BI89" i="8"/>
  <c r="I18" i="9" s="1"/>
  <c r="AT29" i="8"/>
  <c r="BJ33" i="8"/>
  <c r="AT9" i="10"/>
  <c r="E89" i="10"/>
  <c r="AB89" i="10"/>
  <c r="AS33" i="10"/>
  <c r="H28" i="14"/>
  <c r="C55" i="14"/>
  <c r="H75" i="14"/>
  <c r="H85" i="14"/>
  <c r="D89" i="16"/>
  <c r="AU14" i="16"/>
  <c r="AU19" i="16" s="1"/>
  <c r="BJ67" i="16"/>
  <c r="AE89" i="18"/>
  <c r="AT51" i="18"/>
  <c r="BE56" i="18"/>
  <c r="AT54" i="19"/>
  <c r="R90" i="24"/>
  <c r="H14" i="24"/>
  <c r="AA90" i="24"/>
  <c r="H41" i="24"/>
  <c r="I41" i="24" s="1"/>
  <c r="C55" i="24"/>
  <c r="H84" i="24"/>
  <c r="I84" i="24" s="1"/>
  <c r="AT71" i="25"/>
  <c r="BM88" i="25"/>
  <c r="AU29" i="27"/>
  <c r="AT71" i="27"/>
  <c r="AS88" i="27"/>
  <c r="AU74" i="5"/>
  <c r="N75" i="7" s="1"/>
  <c r="G10" i="7"/>
  <c r="H19" i="7"/>
  <c r="I19" i="7" s="1"/>
  <c r="H39" i="7"/>
  <c r="I39" i="7" s="1"/>
  <c r="H71" i="7"/>
  <c r="I71" i="7" s="1"/>
  <c r="AU16" i="8"/>
  <c r="L17" i="14" s="1"/>
  <c r="AU30" i="8"/>
  <c r="L31" i="14" s="1"/>
  <c r="AU47" i="8"/>
  <c r="L48" i="14" s="1"/>
  <c r="AU50" i="8"/>
  <c r="L51" i="14" s="1"/>
  <c r="AU5" i="10"/>
  <c r="M6" i="14" s="1"/>
  <c r="AT29" i="10"/>
  <c r="AT33" i="10"/>
  <c r="AU78" i="10"/>
  <c r="M79" i="14" s="1"/>
  <c r="AU84" i="10"/>
  <c r="M85" i="14" s="1"/>
  <c r="AU16" i="12"/>
  <c r="N17" i="14" s="1"/>
  <c r="AU64" i="12"/>
  <c r="N65" i="14" s="1"/>
  <c r="AU87" i="12"/>
  <c r="N88" i="14" s="1"/>
  <c r="O88" i="14" s="1"/>
  <c r="P88" i="14" s="1"/>
  <c r="H11" i="14"/>
  <c r="H13" i="14" s="1"/>
  <c r="I13" i="14" s="1"/>
  <c r="H18" i="14"/>
  <c r="H20" i="14" s="1"/>
  <c r="H36" i="14"/>
  <c r="H49" i="14"/>
  <c r="I49" i="14" s="1"/>
  <c r="D53" i="14"/>
  <c r="C64" i="14"/>
  <c r="H66" i="14"/>
  <c r="I66" i="14" s="1"/>
  <c r="H9" i="16"/>
  <c r="H67" i="16"/>
  <c r="AU82" i="16"/>
  <c r="L83" i="24" s="1"/>
  <c r="AS85" i="16"/>
  <c r="AF89" i="18"/>
  <c r="AT9" i="19"/>
  <c r="C24" i="24"/>
  <c r="H33" i="24"/>
  <c r="D53" i="24"/>
  <c r="AU31" i="22"/>
  <c r="BM71" i="22"/>
  <c r="AS88" i="22"/>
  <c r="AU16" i="25"/>
  <c r="BJ51" i="25"/>
  <c r="BJ89" i="25" s="1"/>
  <c r="AU62" i="25"/>
  <c r="AU74" i="25"/>
  <c r="AU7" i="27"/>
  <c r="Y29" i="27"/>
  <c r="BM71" i="27"/>
  <c r="O76" i="7"/>
  <c r="P76" i="7" s="1"/>
  <c r="AT19" i="3"/>
  <c r="Y23" i="3"/>
  <c r="Y23" i="1"/>
  <c r="AU42" i="1"/>
  <c r="L43" i="7" s="1"/>
  <c r="AU68" i="1"/>
  <c r="L69" i="7" s="1"/>
  <c r="O69" i="7" s="1"/>
  <c r="AU31" i="3"/>
  <c r="M32" i="7" s="1"/>
  <c r="M34" i="7" s="1"/>
  <c r="T89" i="3"/>
  <c r="J54" i="3"/>
  <c r="AU69" i="3"/>
  <c r="M70" i="7" s="1"/>
  <c r="O70" i="7" s="1"/>
  <c r="P70" i="7" s="1"/>
  <c r="AU7" i="5"/>
  <c r="N8" i="7" s="1"/>
  <c r="AU13" i="5"/>
  <c r="N14" i="7" s="1"/>
  <c r="O14" i="7" s="1"/>
  <c r="P14" i="7" s="1"/>
  <c r="AU28" i="5"/>
  <c r="N29" i="7" s="1"/>
  <c r="H36" i="7"/>
  <c r="I36" i="7" s="1"/>
  <c r="O7" i="14"/>
  <c r="P7" i="14" s="1"/>
  <c r="O62" i="14"/>
  <c r="P62" i="14" s="1"/>
  <c r="BJ76" i="8"/>
  <c r="AU35" i="10"/>
  <c r="M36" i="14" s="1"/>
  <c r="AU43" i="10"/>
  <c r="M44" i="14" s="1"/>
  <c r="O44" i="14" s="1"/>
  <c r="P44" i="14" s="1"/>
  <c r="AU72" i="10"/>
  <c r="M73" i="14" s="1"/>
  <c r="AU31" i="12"/>
  <c r="N32" i="14" s="1"/>
  <c r="AU56" i="12"/>
  <c r="N57" i="14" s="1"/>
  <c r="AU70" i="12"/>
  <c r="N71" i="14" s="1"/>
  <c r="K24" i="14"/>
  <c r="G30" i="14"/>
  <c r="AD89" i="16"/>
  <c r="AE89" i="16"/>
  <c r="AU31" i="18"/>
  <c r="M32" i="24" s="1"/>
  <c r="AU40" i="18"/>
  <c r="M41" i="24" s="1"/>
  <c r="BM80" i="18"/>
  <c r="AU86" i="18"/>
  <c r="M87" i="24" s="1"/>
  <c r="M89" i="24" s="1"/>
  <c r="AK89" i="19"/>
  <c r="AU43" i="19"/>
  <c r="N44" i="24" s="1"/>
  <c r="K10" i="24"/>
  <c r="L10" i="24" s="1"/>
  <c r="D24" i="24"/>
  <c r="H44" i="24"/>
  <c r="H75" i="24"/>
  <c r="I75" i="24" s="1"/>
  <c r="BF40" i="22"/>
  <c r="AU83" i="22"/>
  <c r="AT88" i="22"/>
  <c r="BM80" i="25"/>
  <c r="BM88" i="27"/>
  <c r="M19" i="3"/>
  <c r="M27" i="7"/>
  <c r="Y19" i="1"/>
  <c r="H23" i="1"/>
  <c r="AU4" i="1"/>
  <c r="AT19" i="1"/>
  <c r="BA39" i="1"/>
  <c r="AZ75" i="1"/>
  <c r="AU4" i="3"/>
  <c r="M5" i="7" s="1"/>
  <c r="AW39" i="3"/>
  <c r="H54" i="3"/>
  <c r="Z76" i="3"/>
  <c r="AS76" i="3"/>
  <c r="AU76" i="3" s="1"/>
  <c r="Y45" i="5"/>
  <c r="AU52" i="5"/>
  <c r="AU55" i="5"/>
  <c r="AU69" i="5"/>
  <c r="N70" i="7" s="1"/>
  <c r="N72" i="7" s="1"/>
  <c r="C89" i="7"/>
  <c r="AU28" i="8"/>
  <c r="L29" i="14" s="1"/>
  <c r="BG89" i="8"/>
  <c r="AU65" i="8"/>
  <c r="L66" i="14" s="1"/>
  <c r="AA90" i="14"/>
  <c r="C68" i="14"/>
  <c r="AS63" i="16"/>
  <c r="AT88" i="18"/>
  <c r="AS37" i="19"/>
  <c r="AU15" i="10"/>
  <c r="M16" i="14" s="1"/>
  <c r="AU28" i="10"/>
  <c r="M29" i="14" s="1"/>
  <c r="AU46" i="10"/>
  <c r="M47" i="14" s="1"/>
  <c r="AU70" i="10"/>
  <c r="M71" i="14" s="1"/>
  <c r="Y71" i="10"/>
  <c r="AU81" i="10"/>
  <c r="H12" i="12"/>
  <c r="AS23" i="12"/>
  <c r="AT37" i="12"/>
  <c r="AU44" i="12"/>
  <c r="N45" i="14" s="1"/>
  <c r="AS54" i="12"/>
  <c r="AS71" i="12"/>
  <c r="AT85" i="12"/>
  <c r="AB90" i="14"/>
  <c r="D67" i="14"/>
  <c r="D68" i="14" s="1"/>
  <c r="AT12" i="16"/>
  <c r="AU15" i="16"/>
  <c r="L16" i="24" s="1"/>
  <c r="O16" i="24" s="1"/>
  <c r="P16" i="24" s="1"/>
  <c r="AU22" i="16"/>
  <c r="L23" i="24" s="1"/>
  <c r="BE57" i="16"/>
  <c r="AT19" i="18"/>
  <c r="AU44" i="18"/>
  <c r="M45" i="24" s="1"/>
  <c r="T52" i="24"/>
  <c r="AU74" i="18"/>
  <c r="M75" i="24" s="1"/>
  <c r="AU7" i="19"/>
  <c r="N8" i="24" s="1"/>
  <c r="AU46" i="19"/>
  <c r="H12" i="24"/>
  <c r="I12" i="24" s="1"/>
  <c r="H50" i="24"/>
  <c r="H88" i="24"/>
  <c r="AO89" i="22"/>
  <c r="AU17" i="22"/>
  <c r="AU32" i="22"/>
  <c r="H45" i="22"/>
  <c r="AU7" i="25"/>
  <c r="AU20" i="25"/>
  <c r="AU53" i="25"/>
  <c r="AU69" i="25"/>
  <c r="Y85" i="25"/>
  <c r="AS29" i="27"/>
  <c r="AU35" i="27"/>
  <c r="Y37" i="27"/>
  <c r="AU39" i="27"/>
  <c r="AT45" i="27"/>
  <c r="Y54" i="27"/>
  <c r="AU69" i="27"/>
  <c r="Y88" i="27"/>
  <c r="AU47" i="3"/>
  <c r="M48" i="7" s="1"/>
  <c r="AZ67" i="3"/>
  <c r="AU4" i="5"/>
  <c r="AU44" i="5"/>
  <c r="N45" i="7" s="1"/>
  <c r="N46" i="7" s="1"/>
  <c r="J63" i="5"/>
  <c r="AU78" i="5"/>
  <c r="N79" i="7" s="1"/>
  <c r="O79" i="7" s="1"/>
  <c r="P79" i="7" s="1"/>
  <c r="H48" i="7"/>
  <c r="H54" i="7"/>
  <c r="I54" i="7" s="1"/>
  <c r="G64" i="7"/>
  <c r="D81" i="7"/>
  <c r="J37" i="8"/>
  <c r="H45" i="8"/>
  <c r="H57" i="8"/>
  <c r="H80" i="8"/>
  <c r="AG89" i="10"/>
  <c r="AU31" i="10"/>
  <c r="M32" i="14" s="1"/>
  <c r="AU7" i="12"/>
  <c r="N8" i="14" s="1"/>
  <c r="AU50" i="12"/>
  <c r="N51" i="14" s="1"/>
  <c r="H22" i="14"/>
  <c r="H50" i="14"/>
  <c r="H67" i="14"/>
  <c r="I76" i="14"/>
  <c r="H79" i="14"/>
  <c r="I79" i="14" s="1"/>
  <c r="AT9" i="16"/>
  <c r="Y26" i="16"/>
  <c r="AU43" i="16"/>
  <c r="L44" i="24" s="1"/>
  <c r="AU48" i="16"/>
  <c r="L49" i="24" s="1"/>
  <c r="O49" i="24" s="1"/>
  <c r="P49" i="24" s="1"/>
  <c r="J51" i="16"/>
  <c r="AU59" i="16"/>
  <c r="L60" i="24" s="1"/>
  <c r="O60" i="24" s="1"/>
  <c r="P60" i="24" s="1"/>
  <c r="C89" i="16"/>
  <c r="C90" i="16" s="1"/>
  <c r="AU65" i="16"/>
  <c r="L66" i="24" s="1"/>
  <c r="J12" i="18"/>
  <c r="AU13" i="19"/>
  <c r="N14" i="24" s="1"/>
  <c r="J76" i="19"/>
  <c r="E24" i="24"/>
  <c r="G86" i="24"/>
  <c r="H85" i="24"/>
  <c r="I85" i="24" s="1"/>
  <c r="AU74" i="22"/>
  <c r="U89" i="25"/>
  <c r="AN89" i="25"/>
  <c r="AU10" i="25"/>
  <c r="AU12" i="25" s="1"/>
  <c r="H29" i="25"/>
  <c r="H63" i="25"/>
  <c r="AS76" i="25"/>
  <c r="Y76" i="25"/>
  <c r="AU78" i="25"/>
  <c r="BL51" i="1"/>
  <c r="BA49" i="1"/>
  <c r="BA46" i="1"/>
  <c r="AS51" i="1"/>
  <c r="Z51" i="1"/>
  <c r="BM58" i="1"/>
  <c r="BM63" i="1" s="1"/>
  <c r="K58" i="3"/>
  <c r="K58" i="5" s="1"/>
  <c r="K58" i="8" s="1"/>
  <c r="AU66" i="1"/>
  <c r="L67" i="7" s="1"/>
  <c r="L68" i="7" s="1"/>
  <c r="AU65" i="1"/>
  <c r="L66" i="7" s="1"/>
  <c r="AU64" i="1"/>
  <c r="L65" i="7" s="1"/>
  <c r="Z67" i="1"/>
  <c r="M65" i="5"/>
  <c r="M65" i="8" s="1"/>
  <c r="M65" i="10" s="1"/>
  <c r="K65" i="5"/>
  <c r="L65" i="5" s="1"/>
  <c r="AZ53" i="1"/>
  <c r="Y54" i="1"/>
  <c r="BK54" i="1"/>
  <c r="S53" i="7"/>
  <c r="S55" i="7" s="1"/>
  <c r="AS54" i="1"/>
  <c r="AU54" i="1" s="1"/>
  <c r="AU52" i="1"/>
  <c r="L53" i="7" s="1"/>
  <c r="N52" i="1"/>
  <c r="K52" i="3"/>
  <c r="K56" i="5"/>
  <c r="K56" i="8" s="1"/>
  <c r="L56" i="8" s="1"/>
  <c r="E58" i="7"/>
  <c r="K87" i="3"/>
  <c r="L87" i="3" s="1"/>
  <c r="AZ78" i="1"/>
  <c r="AS80" i="1"/>
  <c r="AZ80" i="1"/>
  <c r="Y80" i="1"/>
  <c r="K77" i="3"/>
  <c r="L77" i="3" s="1"/>
  <c r="BF45" i="1"/>
  <c r="BE41" i="3"/>
  <c r="BE45" i="3" s="1"/>
  <c r="AS45" i="1"/>
  <c r="AZ41" i="1"/>
  <c r="BK33" i="1"/>
  <c r="BA33" i="1"/>
  <c r="AU30" i="1"/>
  <c r="L31" i="7" s="1"/>
  <c r="AS33" i="1"/>
  <c r="Y33" i="1"/>
  <c r="K30" i="3"/>
  <c r="L30" i="3" s="1"/>
  <c r="AU24" i="1"/>
  <c r="L25" i="7" s="1"/>
  <c r="AW12" i="1"/>
  <c r="BL76" i="1"/>
  <c r="BL76" i="3"/>
  <c r="L11" i="1"/>
  <c r="M50" i="3"/>
  <c r="N50" i="3" s="1"/>
  <c r="M46" i="3"/>
  <c r="M46" i="5" s="1"/>
  <c r="Y51" i="1"/>
  <c r="K50" i="3"/>
  <c r="L50" i="3" s="1"/>
  <c r="H76" i="1"/>
  <c r="BF14" i="5"/>
  <c r="BF19" i="5" s="1"/>
  <c r="AV18" i="3"/>
  <c r="AV18" i="5" s="1"/>
  <c r="H19" i="1"/>
  <c r="L14" i="1"/>
  <c r="Y29" i="1"/>
  <c r="K27" i="3"/>
  <c r="K29" i="3" s="1"/>
  <c r="L29" i="3" s="1"/>
  <c r="Y9" i="1"/>
  <c r="Q9" i="1"/>
  <c r="L7" i="1"/>
  <c r="AU83" i="1"/>
  <c r="L84" i="7" s="1"/>
  <c r="O83" i="7"/>
  <c r="P83" i="7" s="1"/>
  <c r="AU84" i="1"/>
  <c r="L85" i="7" s="1"/>
  <c r="AS85" i="1"/>
  <c r="Y85" i="1"/>
  <c r="K81" i="3"/>
  <c r="K81" i="5" s="1"/>
  <c r="AZ20" i="1"/>
  <c r="H23" i="7"/>
  <c r="I23" i="7" s="1"/>
  <c r="K23" i="1"/>
  <c r="AZ39" i="1"/>
  <c r="BB39" i="1" s="1"/>
  <c r="BJ76" i="1"/>
  <c r="BM34" i="1"/>
  <c r="BM37" i="1" s="1"/>
  <c r="BK30" i="3"/>
  <c r="BM30" i="3" s="1"/>
  <c r="BM33" i="3" s="1"/>
  <c r="BE33" i="1"/>
  <c r="BE30" i="3"/>
  <c r="BE30" i="5" s="1"/>
  <c r="BF33" i="1"/>
  <c r="BE45" i="1"/>
  <c r="BF81" i="3"/>
  <c r="AV86" i="5"/>
  <c r="AV86" i="8" s="1"/>
  <c r="AZ86" i="3"/>
  <c r="AS88" i="1"/>
  <c r="BA87" i="1"/>
  <c r="AZ86" i="1"/>
  <c r="AV84" i="5"/>
  <c r="AY85" i="5"/>
  <c r="BA85" i="1"/>
  <c r="BA83" i="3"/>
  <c r="AZ81" i="1"/>
  <c r="AZ83" i="1"/>
  <c r="BA83" i="1"/>
  <c r="AU81" i="1"/>
  <c r="L82" i="7" s="1"/>
  <c r="L86" i="7" s="1"/>
  <c r="BA82" i="1"/>
  <c r="AX84" i="3"/>
  <c r="AX84" i="5" s="1"/>
  <c r="AX84" i="8" s="1"/>
  <c r="AX84" i="10" s="1"/>
  <c r="AX84" i="12" s="1"/>
  <c r="AX84" i="16" s="1"/>
  <c r="AX84" i="18" s="1"/>
  <c r="AX84" i="19" s="1"/>
  <c r="AX84" i="22" s="1"/>
  <c r="AX84" i="25" s="1"/>
  <c r="AX84" i="27" s="1"/>
  <c r="AT85" i="1"/>
  <c r="BA84" i="1"/>
  <c r="BB84" i="1" s="1"/>
  <c r="BA79" i="1"/>
  <c r="AU79" i="1"/>
  <c r="L80" i="7" s="1"/>
  <c r="O80" i="7" s="1"/>
  <c r="P80" i="7" s="1"/>
  <c r="AV78" i="3"/>
  <c r="AU72" i="1"/>
  <c r="L73" i="7" s="1"/>
  <c r="AV75" i="3"/>
  <c r="AZ75" i="3" s="1"/>
  <c r="AZ72" i="1"/>
  <c r="BA72" i="1"/>
  <c r="AT71" i="1"/>
  <c r="AU70" i="1"/>
  <c r="L71" i="7" s="1"/>
  <c r="L72" i="7" s="1"/>
  <c r="AZ65" i="1"/>
  <c r="BA66" i="1"/>
  <c r="AU61" i="1"/>
  <c r="L62" i="7" s="1"/>
  <c r="AZ61" i="3"/>
  <c r="AZ60" i="1"/>
  <c r="BA60" i="1"/>
  <c r="AZ59" i="1"/>
  <c r="BA59" i="1"/>
  <c r="AZ63" i="1"/>
  <c r="AV61" i="5"/>
  <c r="AZ61" i="5" s="1"/>
  <c r="AZ61" i="1"/>
  <c r="AU62" i="1"/>
  <c r="L63" i="7" s="1"/>
  <c r="AU56" i="1"/>
  <c r="L57" i="7" s="1"/>
  <c r="AV55" i="3"/>
  <c r="AZ56" i="3"/>
  <c r="AW55" i="3"/>
  <c r="AU55" i="1"/>
  <c r="L56" i="7" s="1"/>
  <c r="L58" i="7" s="1"/>
  <c r="BA56" i="1"/>
  <c r="AX52" i="8"/>
  <c r="AX54" i="8" s="1"/>
  <c r="AX54" i="5"/>
  <c r="AU53" i="1"/>
  <c r="L54" i="7" s="1"/>
  <c r="O54" i="7" s="1"/>
  <c r="P54" i="7" s="1"/>
  <c r="AZ52" i="1"/>
  <c r="AW54" i="1"/>
  <c r="BA54" i="1" s="1"/>
  <c r="AV53" i="3"/>
  <c r="AZ53" i="3" s="1"/>
  <c r="AV54" i="1"/>
  <c r="AZ54" i="1" s="1"/>
  <c r="AT51" i="1"/>
  <c r="AZ50" i="1"/>
  <c r="AV51" i="1"/>
  <c r="AZ51" i="1" s="1"/>
  <c r="AZ49" i="1"/>
  <c r="AZ48" i="1"/>
  <c r="AU46" i="1"/>
  <c r="L47" i="7" s="1"/>
  <c r="AZ49" i="3"/>
  <c r="AU39" i="1"/>
  <c r="L40" i="7" s="1"/>
  <c r="O40" i="7" s="1"/>
  <c r="P40" i="7" s="1"/>
  <c r="BA38" i="1"/>
  <c r="AT45" i="1"/>
  <c r="BA40" i="3"/>
  <c r="AV45" i="1"/>
  <c r="AZ45" i="1" s="1"/>
  <c r="BA40" i="1"/>
  <c r="AZ44" i="1"/>
  <c r="BA44" i="1"/>
  <c r="O43" i="7"/>
  <c r="P43" i="7" s="1"/>
  <c r="AU35" i="1"/>
  <c r="L36" i="7" s="1"/>
  <c r="O36" i="7" s="1"/>
  <c r="P36" i="7" s="1"/>
  <c r="AW35" i="3"/>
  <c r="AT37" i="1"/>
  <c r="BA32" i="1"/>
  <c r="AZ27" i="1"/>
  <c r="AU28" i="1"/>
  <c r="L29" i="7" s="1"/>
  <c r="BA25" i="1"/>
  <c r="AW24" i="5"/>
  <c r="AW26" i="5" s="1"/>
  <c r="AW26" i="1"/>
  <c r="BA26" i="1" s="1"/>
  <c r="AY26" i="5"/>
  <c r="AZ25" i="1"/>
  <c r="AX25" i="3"/>
  <c r="AX25" i="5" s="1"/>
  <c r="AX25" i="8" s="1"/>
  <c r="AX25" i="10" s="1"/>
  <c r="AX25" i="12" s="1"/>
  <c r="AX25" i="16" s="1"/>
  <c r="AX25" i="18" s="1"/>
  <c r="AX25" i="19" s="1"/>
  <c r="AX25" i="22" s="1"/>
  <c r="AX25" i="25" s="1"/>
  <c r="AX25" i="27" s="1"/>
  <c r="AY24" i="8"/>
  <c r="AY26" i="8" s="1"/>
  <c r="Y76" i="1"/>
  <c r="Z76" i="1"/>
  <c r="Y67" i="1"/>
  <c r="Y63" i="1"/>
  <c r="Z37" i="1"/>
  <c r="AZ22" i="1"/>
  <c r="BD89" i="1"/>
  <c r="BF19" i="1"/>
  <c r="Z15" i="7"/>
  <c r="AC15" i="7" s="1"/>
  <c r="AC20" i="7" s="1"/>
  <c r="AX19" i="1"/>
  <c r="AZ16" i="1"/>
  <c r="AU18" i="1"/>
  <c r="L19" i="7" s="1"/>
  <c r="O19" i="7" s="1"/>
  <c r="P19" i="7" s="1"/>
  <c r="AY19" i="1"/>
  <c r="AD89" i="1"/>
  <c r="BA5" i="1"/>
  <c r="BA6" i="1"/>
  <c r="AU8" i="1"/>
  <c r="L9" i="7" s="1"/>
  <c r="AU5" i="1"/>
  <c r="L6" i="7" s="1"/>
  <c r="AZ5" i="1"/>
  <c r="BB5" i="1" s="1"/>
  <c r="AE89" i="1"/>
  <c r="AF89" i="1"/>
  <c r="AJ89" i="1"/>
  <c r="AW6" i="3"/>
  <c r="AW6" i="5" s="1"/>
  <c r="BA6" i="5" s="1"/>
  <c r="AZ5" i="3"/>
  <c r="T89" i="1"/>
  <c r="Q19" i="1"/>
  <c r="R10" i="5"/>
  <c r="R10" i="8" s="1"/>
  <c r="R12" i="3"/>
  <c r="Q12" i="1"/>
  <c r="R12" i="1"/>
  <c r="L13" i="3"/>
  <c r="L88" i="1"/>
  <c r="L86" i="1"/>
  <c r="E86" i="7"/>
  <c r="H84" i="7"/>
  <c r="I84" i="7" s="1"/>
  <c r="L84" i="1"/>
  <c r="L80" i="1"/>
  <c r="K77" i="5"/>
  <c r="L77" i="5" s="1"/>
  <c r="K78" i="3"/>
  <c r="E77" i="7"/>
  <c r="L74" i="3"/>
  <c r="K74" i="5"/>
  <c r="K74" i="8" s="1"/>
  <c r="H74" i="7"/>
  <c r="L74" i="1"/>
  <c r="H73" i="7"/>
  <c r="H77" i="7" s="1"/>
  <c r="K73" i="3"/>
  <c r="L73" i="3" s="1"/>
  <c r="E72" i="7"/>
  <c r="L70" i="1"/>
  <c r="H69" i="7"/>
  <c r="N65" i="1"/>
  <c r="N67" i="1"/>
  <c r="H67" i="1"/>
  <c r="N59" i="1"/>
  <c r="M62" i="3"/>
  <c r="M62" i="5" s="1"/>
  <c r="M62" i="8" s="1"/>
  <c r="K61" i="5"/>
  <c r="L61" i="5" s="1"/>
  <c r="L62" i="1"/>
  <c r="L61" i="1"/>
  <c r="L59" i="1"/>
  <c r="L55" i="5"/>
  <c r="K55" i="8"/>
  <c r="L55" i="8" s="1"/>
  <c r="L56" i="1"/>
  <c r="L57" i="1"/>
  <c r="L55" i="1"/>
  <c r="E55" i="7"/>
  <c r="L53" i="3"/>
  <c r="N49" i="3"/>
  <c r="J51" i="1"/>
  <c r="M50" i="5"/>
  <c r="M48" i="3"/>
  <c r="K48" i="3"/>
  <c r="L48" i="3" s="1"/>
  <c r="K46" i="5"/>
  <c r="K46" i="8" s="1"/>
  <c r="L46" i="8" s="1"/>
  <c r="L49" i="3"/>
  <c r="H51" i="7"/>
  <c r="I51" i="7" s="1"/>
  <c r="L42" i="1"/>
  <c r="L44" i="1"/>
  <c r="L39" i="3"/>
  <c r="L43" i="1"/>
  <c r="L41" i="1"/>
  <c r="K38" i="3"/>
  <c r="L38" i="3" s="1"/>
  <c r="L43" i="3"/>
  <c r="M34" i="3"/>
  <c r="M30" i="5"/>
  <c r="N33" i="1"/>
  <c r="L31" i="1"/>
  <c r="K32" i="3"/>
  <c r="H33" i="7"/>
  <c r="I33" i="7" s="1"/>
  <c r="H33" i="1"/>
  <c r="L28" i="3"/>
  <c r="K28" i="5"/>
  <c r="L28" i="5" s="1"/>
  <c r="L29" i="1"/>
  <c r="L28" i="1"/>
  <c r="K22" i="5"/>
  <c r="K16" i="10"/>
  <c r="L16" i="10" s="1"/>
  <c r="L16" i="8"/>
  <c r="L16" i="1"/>
  <c r="K14" i="5"/>
  <c r="K18" i="3"/>
  <c r="K19" i="1"/>
  <c r="L19" i="1" s="1"/>
  <c r="L15" i="1"/>
  <c r="K15" i="3"/>
  <c r="L15" i="3" s="1"/>
  <c r="N11" i="3"/>
  <c r="J12" i="1"/>
  <c r="I89" i="1"/>
  <c r="M89" i="1" s="1"/>
  <c r="L5" i="1"/>
  <c r="H8" i="7"/>
  <c r="I8" i="7" s="1"/>
  <c r="K9" i="1"/>
  <c r="L9" i="1" s="1"/>
  <c r="E89" i="1"/>
  <c r="H14" i="2" s="1"/>
  <c r="H80" i="1"/>
  <c r="H57" i="1"/>
  <c r="J54" i="1"/>
  <c r="N54" i="1"/>
  <c r="H54" i="1"/>
  <c r="J33" i="1"/>
  <c r="L37" i="1"/>
  <c r="H9" i="1"/>
  <c r="Q36" i="22"/>
  <c r="Q36" i="25" s="1"/>
  <c r="Q36" i="27" s="1"/>
  <c r="Q36" i="19"/>
  <c r="Q78" i="19"/>
  <c r="Q78" i="22"/>
  <c r="Q78" i="25" s="1"/>
  <c r="Q78" i="27" s="1"/>
  <c r="Q74" i="19"/>
  <c r="Q74" i="22"/>
  <c r="Q74" i="25" s="1"/>
  <c r="Q74" i="27" s="1"/>
  <c r="M36" i="12"/>
  <c r="M36" i="16"/>
  <c r="AY71" i="5"/>
  <c r="AY68" i="8"/>
  <c r="R70" i="19"/>
  <c r="R70" i="22"/>
  <c r="R70" i="25" s="1"/>
  <c r="R70" i="27" s="1"/>
  <c r="R21" i="19"/>
  <c r="R21" i="22"/>
  <c r="R21" i="25" s="1"/>
  <c r="R21" i="27" s="1"/>
  <c r="Q52" i="8"/>
  <c r="Q54" i="5"/>
  <c r="R27" i="8"/>
  <c r="R29" i="5"/>
  <c r="L52" i="7"/>
  <c r="R5" i="22"/>
  <c r="R5" i="25" s="1"/>
  <c r="R5" i="27" s="1"/>
  <c r="R5" i="19"/>
  <c r="AV20" i="5"/>
  <c r="AZ20" i="3"/>
  <c r="AY22" i="3"/>
  <c r="AY22" i="5" s="1"/>
  <c r="AY22" i="8" s="1"/>
  <c r="AY22" i="10" s="1"/>
  <c r="AY22" i="12" s="1"/>
  <c r="AY22" i="16" s="1"/>
  <c r="AY22" i="18" s="1"/>
  <c r="AY22" i="19" s="1"/>
  <c r="AY22" i="22" s="1"/>
  <c r="AY22" i="25" s="1"/>
  <c r="AY22" i="27" s="1"/>
  <c r="AW32" i="8"/>
  <c r="I53" i="7"/>
  <c r="R79" i="22"/>
  <c r="R79" i="25" s="1"/>
  <c r="R79" i="27" s="1"/>
  <c r="R79" i="19"/>
  <c r="AY81" i="8"/>
  <c r="AV27" i="5"/>
  <c r="AZ27" i="3"/>
  <c r="BB27" i="3" s="1"/>
  <c r="AY52" i="3"/>
  <c r="AY52" i="5" s="1"/>
  <c r="BA52" i="1"/>
  <c r="AZ79" i="1"/>
  <c r="AV79" i="3"/>
  <c r="BA28" i="1"/>
  <c r="S89" i="1"/>
  <c r="R83" i="19"/>
  <c r="R83" i="22"/>
  <c r="R83" i="25" s="1"/>
  <c r="R83" i="27" s="1"/>
  <c r="R18" i="19"/>
  <c r="R18" i="22"/>
  <c r="R18" i="25" s="1"/>
  <c r="R18" i="27" s="1"/>
  <c r="G89" i="1"/>
  <c r="O51" i="7"/>
  <c r="P51" i="7" s="1"/>
  <c r="AX23" i="3"/>
  <c r="AX20" i="5"/>
  <c r="M43" i="12"/>
  <c r="M43" i="16"/>
  <c r="M81" i="7"/>
  <c r="AV6" i="5"/>
  <c r="AZ6" i="3"/>
  <c r="K25" i="3"/>
  <c r="L25" i="1"/>
  <c r="AX27" i="10"/>
  <c r="Q42" i="22"/>
  <c r="Q42" i="25" s="1"/>
  <c r="Q42" i="27" s="1"/>
  <c r="Q42" i="19"/>
  <c r="O50" i="7"/>
  <c r="P50" i="7" s="1"/>
  <c r="M55" i="10"/>
  <c r="M55" i="8"/>
  <c r="M57" i="8" s="1"/>
  <c r="M55" i="5"/>
  <c r="AS71" i="1"/>
  <c r="AU71" i="1" s="1"/>
  <c r="Q12" i="3"/>
  <c r="AX51" i="5"/>
  <c r="AX46" i="8"/>
  <c r="AY59" i="5"/>
  <c r="AY59" i="8" s="1"/>
  <c r="AY59" i="10" s="1"/>
  <c r="AY59" i="12" s="1"/>
  <c r="AY59" i="16" s="1"/>
  <c r="AY59" i="18" s="1"/>
  <c r="AY59" i="19" s="1"/>
  <c r="AY59" i="22" s="1"/>
  <c r="AY59" i="25" s="1"/>
  <c r="AY59" i="27" s="1"/>
  <c r="BA59" i="3"/>
  <c r="AE89" i="5"/>
  <c r="AY29" i="5"/>
  <c r="F10" i="7"/>
  <c r="AS71" i="8"/>
  <c r="AU68" i="8"/>
  <c r="BJ12" i="1"/>
  <c r="S11" i="7"/>
  <c r="O12" i="7"/>
  <c r="P12" i="7" s="1"/>
  <c r="AS19" i="1"/>
  <c r="AU14" i="1"/>
  <c r="AZ15" i="1"/>
  <c r="AV15" i="3"/>
  <c r="H26" i="1"/>
  <c r="AV32" i="3"/>
  <c r="AZ32" i="1"/>
  <c r="BB32" i="1" s="1"/>
  <c r="M42" i="16"/>
  <c r="M42" i="12"/>
  <c r="AV11" i="8"/>
  <c r="Q13" i="22"/>
  <c r="Q13" i="25" s="1"/>
  <c r="Q13" i="27" s="1"/>
  <c r="Q13" i="19"/>
  <c r="AZ14" i="1"/>
  <c r="AV19" i="1"/>
  <c r="AV14" i="3"/>
  <c r="K26" i="1"/>
  <c r="L26" i="1" s="1"/>
  <c r="AY27" i="10"/>
  <c r="AY29" i="8"/>
  <c r="BA53" i="1"/>
  <c r="AV57" i="1"/>
  <c r="AZ57" i="1" s="1"/>
  <c r="AS57" i="1"/>
  <c r="AT67" i="1"/>
  <c r="AY67" i="1"/>
  <c r="BA67" i="1" s="1"/>
  <c r="AV69" i="3"/>
  <c r="AZ69" i="1"/>
  <c r="Q11" i="8"/>
  <c r="Q11" i="10" s="1"/>
  <c r="Q11" i="12" s="1"/>
  <c r="Q11" i="16" s="1"/>
  <c r="Q11" i="18" s="1"/>
  <c r="Q12" i="5"/>
  <c r="K33" i="3"/>
  <c r="L33" i="3" s="1"/>
  <c r="N59" i="7"/>
  <c r="AW14" i="3"/>
  <c r="BA14" i="1"/>
  <c r="AW19" i="1"/>
  <c r="Q25" i="19"/>
  <c r="Q25" i="22"/>
  <c r="Q25" i="25" s="1"/>
  <c r="Q25" i="27" s="1"/>
  <c r="AY34" i="3"/>
  <c r="AY34" i="5" s="1"/>
  <c r="BA34" i="1"/>
  <c r="AX38" i="3"/>
  <c r="AZ38" i="1"/>
  <c r="BL54" i="1"/>
  <c r="BL52" i="3"/>
  <c r="BA69" i="3"/>
  <c r="AW69" i="5"/>
  <c r="AW29" i="3"/>
  <c r="BA29" i="3" s="1"/>
  <c r="AT29" i="3"/>
  <c r="Q81" i="8"/>
  <c r="Q85" i="5"/>
  <c r="N5" i="7"/>
  <c r="Q26" i="5"/>
  <c r="AX11" i="3"/>
  <c r="AX12" i="1"/>
  <c r="AZ11" i="1"/>
  <c r="BB11" i="1" s="1"/>
  <c r="BA27" i="1"/>
  <c r="BB34" i="1"/>
  <c r="AY38" i="5"/>
  <c r="AY38" i="8" s="1"/>
  <c r="AY38" i="10" s="1"/>
  <c r="AY38" i="12" s="1"/>
  <c r="AY38" i="16" s="1"/>
  <c r="AY38" i="18" s="1"/>
  <c r="AY38" i="19" s="1"/>
  <c r="AY38" i="22" s="1"/>
  <c r="AY38" i="25" s="1"/>
  <c r="AY38" i="27" s="1"/>
  <c r="BA38" i="3"/>
  <c r="L40" i="1"/>
  <c r="K40" i="3"/>
  <c r="BM52" i="1"/>
  <c r="BM54" i="1" s="1"/>
  <c r="AV68" i="3"/>
  <c r="AZ68" i="1"/>
  <c r="BB68" i="1" s="1"/>
  <c r="AZ76" i="1"/>
  <c r="Q21" i="19"/>
  <c r="Q21" i="22"/>
  <c r="Q21" i="25" s="1"/>
  <c r="Q21" i="27" s="1"/>
  <c r="Q45" i="5"/>
  <c r="Q41" i="8"/>
  <c r="AU58" i="3"/>
  <c r="M59" i="7" s="1"/>
  <c r="M20" i="10"/>
  <c r="M20" i="8"/>
  <c r="M23" i="5"/>
  <c r="Q44" i="19"/>
  <c r="Q44" i="22"/>
  <c r="Q44" i="25" s="1"/>
  <c r="Q44" i="27" s="1"/>
  <c r="BK12" i="1"/>
  <c r="BK10" i="3"/>
  <c r="H37" i="1"/>
  <c r="BK67" i="1"/>
  <c r="BK64" i="3"/>
  <c r="BA69" i="1"/>
  <c r="AX82" i="3"/>
  <c r="AX82" i="5" s="1"/>
  <c r="AX82" i="8" s="1"/>
  <c r="AX82" i="10" s="1"/>
  <c r="AX82" i="12" s="1"/>
  <c r="AX82" i="16" s="1"/>
  <c r="AX82" i="18" s="1"/>
  <c r="AX82" i="19" s="1"/>
  <c r="AX82" i="22" s="1"/>
  <c r="AX82" i="25" s="1"/>
  <c r="AX82" i="27" s="1"/>
  <c r="AZ82" i="1"/>
  <c r="AV87" i="3"/>
  <c r="AZ87" i="1"/>
  <c r="Q8" i="22"/>
  <c r="Q8" i="25" s="1"/>
  <c r="Q8" i="27" s="1"/>
  <c r="Q8" i="19"/>
  <c r="K24" i="3"/>
  <c r="L24" i="1"/>
  <c r="K36" i="3"/>
  <c r="L36" i="1"/>
  <c r="AZ42" i="1"/>
  <c r="AV42" i="3"/>
  <c r="AW88" i="1"/>
  <c r="BA88" i="1" s="1"/>
  <c r="BB88" i="1" s="1"/>
  <c r="AT88" i="1"/>
  <c r="R8" i="22"/>
  <c r="R8" i="25" s="1"/>
  <c r="R8" i="27" s="1"/>
  <c r="R8" i="19"/>
  <c r="BA28" i="5"/>
  <c r="AW28" i="8"/>
  <c r="AY58" i="8"/>
  <c r="R74" i="22"/>
  <c r="R74" i="25" s="1"/>
  <c r="R74" i="27" s="1"/>
  <c r="R74" i="19"/>
  <c r="AS12" i="5"/>
  <c r="AU10" i="5"/>
  <c r="AW52" i="8"/>
  <c r="M45" i="8"/>
  <c r="M41" i="10"/>
  <c r="Q79" i="22"/>
  <c r="Q79" i="25" s="1"/>
  <c r="Q79" i="27" s="1"/>
  <c r="Q79" i="19"/>
  <c r="R25" i="19"/>
  <c r="R25" i="22"/>
  <c r="R25" i="25" s="1"/>
  <c r="R25" i="27" s="1"/>
  <c r="AX58" i="8"/>
  <c r="U89" i="1"/>
  <c r="AM89" i="1"/>
  <c r="Q7" i="22"/>
  <c r="Q7" i="25" s="1"/>
  <c r="Q7" i="27" s="1"/>
  <c r="Q7" i="19"/>
  <c r="AV8" i="3"/>
  <c r="AZ8" i="1"/>
  <c r="AV9" i="1"/>
  <c r="BM10" i="1"/>
  <c r="BM12" i="1" s="1"/>
  <c r="AS26" i="1"/>
  <c r="AU26" i="1" s="1"/>
  <c r="AV26" i="1"/>
  <c r="AZ26" i="1" s="1"/>
  <c r="AY47" i="8"/>
  <c r="AY47" i="10" s="1"/>
  <c r="AY47" i="12" s="1"/>
  <c r="AY47" i="16" s="1"/>
  <c r="AY47" i="18" s="1"/>
  <c r="AY47" i="19" s="1"/>
  <c r="AY47" i="22" s="1"/>
  <c r="AY47" i="25" s="1"/>
  <c r="AY47" i="27" s="1"/>
  <c r="BM64" i="1"/>
  <c r="BM67" i="1" s="1"/>
  <c r="L71" i="1"/>
  <c r="AV74" i="3"/>
  <c r="AZ74" i="1"/>
  <c r="BA75" i="1"/>
  <c r="AS76" i="1"/>
  <c r="AX81" i="5"/>
  <c r="AZ81" i="5" s="1"/>
  <c r="AZ81" i="3"/>
  <c r="L84" i="3"/>
  <c r="K84" i="5"/>
  <c r="BA28" i="3"/>
  <c r="K49" i="10"/>
  <c r="L49" i="8"/>
  <c r="BA72" i="3"/>
  <c r="AW25" i="10"/>
  <c r="BA25" i="8"/>
  <c r="AW38" i="8"/>
  <c r="AW72" i="5"/>
  <c r="AM89" i="10"/>
  <c r="H14" i="11"/>
  <c r="H31" i="11" s="1"/>
  <c r="Q15" i="22"/>
  <c r="Q15" i="25" s="1"/>
  <c r="Q15" i="27" s="1"/>
  <c r="Q15" i="19"/>
  <c r="M35" i="5"/>
  <c r="N35" i="3"/>
  <c r="AW58" i="3"/>
  <c r="BA58" i="1"/>
  <c r="AW62" i="5"/>
  <c r="BA62" i="3"/>
  <c r="AX77" i="3"/>
  <c r="AX77" i="5" s="1"/>
  <c r="AZ77" i="1"/>
  <c r="AB89" i="3"/>
  <c r="AX44" i="3"/>
  <c r="AX44" i="5" s="1"/>
  <c r="AX44" i="8" s="1"/>
  <c r="AX44" i="10" s="1"/>
  <c r="AX44" i="12" s="1"/>
  <c r="AX44" i="16" s="1"/>
  <c r="AX44" i="18" s="1"/>
  <c r="AX44" i="19" s="1"/>
  <c r="AX44" i="22" s="1"/>
  <c r="AX44" i="25" s="1"/>
  <c r="AX44" i="27" s="1"/>
  <c r="AU16" i="5"/>
  <c r="N17" i="7" s="1"/>
  <c r="AD89" i="5"/>
  <c r="AY45" i="5"/>
  <c r="AY41" i="8"/>
  <c r="H67" i="7"/>
  <c r="I67" i="7" s="1"/>
  <c r="AU67" i="8"/>
  <c r="L65" i="14"/>
  <c r="Q24" i="10"/>
  <c r="Q26" i="8"/>
  <c r="Q53" i="22"/>
  <c r="Q53" i="25" s="1"/>
  <c r="Q53" i="27" s="1"/>
  <c r="Q53" i="19"/>
  <c r="AW74" i="3"/>
  <c r="BA74" i="1"/>
  <c r="BA35" i="3"/>
  <c r="AW35" i="5"/>
  <c r="AX72" i="8"/>
  <c r="AX76" i="5"/>
  <c r="AW73" i="3"/>
  <c r="BA73" i="1"/>
  <c r="R34" i="8"/>
  <c r="R37" i="5"/>
  <c r="AY72" i="8"/>
  <c r="AY76" i="5"/>
  <c r="AY10" i="8"/>
  <c r="N65" i="7"/>
  <c r="AQ89" i="1"/>
  <c r="R23" i="1"/>
  <c r="R20" i="3"/>
  <c r="AX23" i="1"/>
  <c r="AY55" i="8"/>
  <c r="AY57" i="5"/>
  <c r="Q39" i="22"/>
  <c r="Q39" i="25" s="1"/>
  <c r="Q39" i="27" s="1"/>
  <c r="Q39" i="19"/>
  <c r="D43" i="7"/>
  <c r="D46" i="7" s="1"/>
  <c r="C46" i="7"/>
  <c r="AW8" i="3"/>
  <c r="BA8" i="1"/>
  <c r="AV21" i="3"/>
  <c r="AZ21" i="1"/>
  <c r="M44" i="12"/>
  <c r="M44" i="16"/>
  <c r="Q16" i="22"/>
  <c r="Q16" i="25" s="1"/>
  <c r="Q16" i="27" s="1"/>
  <c r="Q16" i="19"/>
  <c r="M70" i="8"/>
  <c r="M70" i="10"/>
  <c r="AX68" i="8"/>
  <c r="AX71" i="5"/>
  <c r="AV16" i="8"/>
  <c r="AS23" i="1"/>
  <c r="AU20" i="1"/>
  <c r="R67" i="5"/>
  <c r="R64" i="8"/>
  <c r="BM72" i="1"/>
  <c r="BM76" i="1" s="1"/>
  <c r="BK72" i="3"/>
  <c r="AZ73" i="1"/>
  <c r="AY86" i="3"/>
  <c r="BA86" i="1"/>
  <c r="BB86" i="1" s="1"/>
  <c r="Q14" i="8"/>
  <c r="Q19" i="5"/>
  <c r="AZ4" i="1"/>
  <c r="AX4" i="3"/>
  <c r="AX9" i="1"/>
  <c r="AT63" i="1"/>
  <c r="AW63" i="1"/>
  <c r="BA63" i="1" s="1"/>
  <c r="K72" i="5"/>
  <c r="K76" i="3"/>
  <c r="L76" i="3" s="1"/>
  <c r="L72" i="3"/>
  <c r="BL72" i="8"/>
  <c r="BL76" i="5"/>
  <c r="M9" i="3"/>
  <c r="E89" i="3"/>
  <c r="H9" i="3"/>
  <c r="R19" i="3"/>
  <c r="R14" i="5"/>
  <c r="R46" i="8"/>
  <c r="R51" i="5"/>
  <c r="BA66" i="3"/>
  <c r="R6" i="22"/>
  <c r="R6" i="25" s="1"/>
  <c r="R6" i="27" s="1"/>
  <c r="R6" i="19"/>
  <c r="H25" i="7"/>
  <c r="E27" i="7"/>
  <c r="Q61" i="22"/>
  <c r="Q61" i="25" s="1"/>
  <c r="Q61" i="27" s="1"/>
  <c r="Q61" i="19"/>
  <c r="R88" i="5"/>
  <c r="R86" i="8"/>
  <c r="AZ73" i="3"/>
  <c r="AV73" i="5"/>
  <c r="L89" i="7"/>
  <c r="AX10" i="10"/>
  <c r="K12" i="1"/>
  <c r="L12" i="1" s="1"/>
  <c r="K10" i="3"/>
  <c r="L10" i="1"/>
  <c r="AA89" i="3"/>
  <c r="AV33" i="3"/>
  <c r="AZ33" i="3" s="1"/>
  <c r="AS33" i="3"/>
  <c r="BA44" i="3"/>
  <c r="AW44" i="5"/>
  <c r="AT37" i="5"/>
  <c r="AU34" i="5"/>
  <c r="AR89" i="1"/>
  <c r="Y33" i="3"/>
  <c r="Q35" i="22"/>
  <c r="Q35" i="25" s="1"/>
  <c r="Q35" i="27" s="1"/>
  <c r="Q35" i="19"/>
  <c r="Q43" i="22"/>
  <c r="Q43" i="25" s="1"/>
  <c r="Q43" i="27" s="1"/>
  <c r="Q43" i="19"/>
  <c r="BM46" i="1"/>
  <c r="BK46" i="3"/>
  <c r="BK51" i="1"/>
  <c r="R50" i="19"/>
  <c r="R50" i="22"/>
  <c r="R50" i="25" s="1"/>
  <c r="R50" i="27" s="1"/>
  <c r="Q75" i="19"/>
  <c r="Q75" i="22"/>
  <c r="Q75" i="25" s="1"/>
  <c r="Q75" i="27" s="1"/>
  <c r="Q5" i="3"/>
  <c r="Q5" i="5" s="1"/>
  <c r="Q5" i="8" s="1"/>
  <c r="Q5" i="10" s="1"/>
  <c r="Q5" i="12" s="1"/>
  <c r="Q5" i="16" s="1"/>
  <c r="Q5" i="18" s="1"/>
  <c r="F89" i="3"/>
  <c r="H13" i="4" s="1"/>
  <c r="Y19" i="3"/>
  <c r="M30" i="7"/>
  <c r="BF33" i="3"/>
  <c r="BF30" i="5"/>
  <c r="M30" i="8"/>
  <c r="M30" i="12"/>
  <c r="M33" i="5"/>
  <c r="N33" i="5" s="1"/>
  <c r="AS19" i="12"/>
  <c r="AU14" i="12"/>
  <c r="AY11" i="3"/>
  <c r="AY11" i="5" s="1"/>
  <c r="AY11" i="8" s="1"/>
  <c r="AY11" i="10" s="1"/>
  <c r="AY11" i="12" s="1"/>
  <c r="AY11" i="16" s="1"/>
  <c r="AY11" i="18" s="1"/>
  <c r="AY11" i="19" s="1"/>
  <c r="AY11" i="22" s="1"/>
  <c r="AY11" i="25" s="1"/>
  <c r="AY11" i="27" s="1"/>
  <c r="AY12" i="1"/>
  <c r="AV30" i="3"/>
  <c r="AZ30" i="1"/>
  <c r="BB30" i="1" s="1"/>
  <c r="H45" i="1"/>
  <c r="K45" i="1"/>
  <c r="L45" i="1" s="1"/>
  <c r="S65" i="7"/>
  <c r="BJ67" i="1"/>
  <c r="AW68" i="3"/>
  <c r="BA68" i="1"/>
  <c r="AW76" i="1"/>
  <c r="BA76" i="1" s="1"/>
  <c r="AT76" i="1"/>
  <c r="H30" i="9"/>
  <c r="AB89" i="1"/>
  <c r="BA21" i="1"/>
  <c r="AW21" i="3"/>
  <c r="AV23" i="1"/>
  <c r="K64" i="3"/>
  <c r="L64" i="1"/>
  <c r="L79" i="1"/>
  <c r="K79" i="3"/>
  <c r="AW55" i="5"/>
  <c r="BA55" i="3"/>
  <c r="BC89" i="5"/>
  <c r="I24" i="6" s="1"/>
  <c r="K35" i="3"/>
  <c r="L35" i="1"/>
  <c r="K51" i="1"/>
  <c r="L51" i="1" s="1"/>
  <c r="H51" i="1"/>
  <c r="BA81" i="1"/>
  <c r="BA6" i="3"/>
  <c r="Q19" i="3"/>
  <c r="AW9" i="1"/>
  <c r="Q32" i="19"/>
  <c r="Q32" i="22"/>
  <c r="Q32" i="25" s="1"/>
  <c r="Q32" i="27" s="1"/>
  <c r="AX62" i="3"/>
  <c r="AX62" i="5" s="1"/>
  <c r="AX62" i="8" s="1"/>
  <c r="AX62" i="10" s="1"/>
  <c r="AX62" i="12" s="1"/>
  <c r="AX62" i="16" s="1"/>
  <c r="AX62" i="18" s="1"/>
  <c r="AX62" i="19" s="1"/>
  <c r="AX62" i="22" s="1"/>
  <c r="AX62" i="25" s="1"/>
  <c r="AX62" i="27" s="1"/>
  <c r="AZ62" i="1"/>
  <c r="R59" i="22"/>
  <c r="R59" i="25" s="1"/>
  <c r="R59" i="27" s="1"/>
  <c r="R59" i="19"/>
  <c r="Z33" i="8"/>
  <c r="X89" i="8"/>
  <c r="Z89" i="8" s="1"/>
  <c r="R32" i="19"/>
  <c r="R32" i="22"/>
  <c r="R32" i="25" s="1"/>
  <c r="R32" i="27" s="1"/>
  <c r="Q50" i="19"/>
  <c r="Q50" i="22"/>
  <c r="Q50" i="25" s="1"/>
  <c r="Q50" i="27" s="1"/>
  <c r="AV60" i="8"/>
  <c r="AY9" i="1"/>
  <c r="AY4" i="3"/>
  <c r="Q56" i="22"/>
  <c r="Q56" i="25" s="1"/>
  <c r="Q56" i="27" s="1"/>
  <c r="Q56" i="19"/>
  <c r="BE58" i="3"/>
  <c r="BE63" i="1"/>
  <c r="Z59" i="7"/>
  <c r="AW60" i="8"/>
  <c r="AY61" i="3"/>
  <c r="AY61" i="5" s="1"/>
  <c r="AY61" i="8" s="1"/>
  <c r="AY61" i="10" s="1"/>
  <c r="AY61" i="12" s="1"/>
  <c r="AY61" i="16" s="1"/>
  <c r="AY61" i="18" s="1"/>
  <c r="AY61" i="19" s="1"/>
  <c r="AY61" i="22" s="1"/>
  <c r="AY61" i="25" s="1"/>
  <c r="AY61" i="27" s="1"/>
  <c r="BA61" i="1"/>
  <c r="BA62" i="1"/>
  <c r="AZ71" i="1"/>
  <c r="L72" i="1"/>
  <c r="AH89" i="1"/>
  <c r="BA20" i="1"/>
  <c r="AW20" i="3"/>
  <c r="AW23" i="1"/>
  <c r="L30" i="7"/>
  <c r="AX28" i="3"/>
  <c r="AX28" i="5" s="1"/>
  <c r="AZ28" i="1"/>
  <c r="BB28" i="1" s="1"/>
  <c r="AV29" i="1"/>
  <c r="AZ29" i="1" s="1"/>
  <c r="BB29" i="1" s="1"/>
  <c r="AS29" i="1"/>
  <c r="K42" i="5"/>
  <c r="L42" i="3"/>
  <c r="R49" i="19"/>
  <c r="R49" i="22"/>
  <c r="R49" i="25" s="1"/>
  <c r="R49" i="27" s="1"/>
  <c r="R56" i="22"/>
  <c r="R56" i="25" s="1"/>
  <c r="R56" i="27" s="1"/>
  <c r="R56" i="19"/>
  <c r="BF58" i="3"/>
  <c r="BF63" i="1"/>
  <c r="AV59" i="5"/>
  <c r="AZ59" i="3"/>
  <c r="AX60" i="5"/>
  <c r="AX60" i="8" s="1"/>
  <c r="AX60" i="10" s="1"/>
  <c r="AX60" i="12" s="1"/>
  <c r="AX60" i="16" s="1"/>
  <c r="AX60" i="18" s="1"/>
  <c r="AX60" i="19" s="1"/>
  <c r="AX60" i="22" s="1"/>
  <c r="AX60" i="25" s="1"/>
  <c r="AX60" i="27" s="1"/>
  <c r="AZ60" i="3"/>
  <c r="BA71" i="1"/>
  <c r="AX16" i="3"/>
  <c r="R24" i="8"/>
  <c r="R26" i="5"/>
  <c r="T31" i="7"/>
  <c r="T34" i="7" s="1"/>
  <c r="BJ33" i="3"/>
  <c r="AY32" i="5"/>
  <c r="AY32" i="8" s="1"/>
  <c r="AY32" i="10" s="1"/>
  <c r="AY32" i="12" s="1"/>
  <c r="AY32" i="16" s="1"/>
  <c r="AY32" i="18" s="1"/>
  <c r="AY32" i="19" s="1"/>
  <c r="AY32" i="22" s="1"/>
  <c r="AY32" i="25" s="1"/>
  <c r="AY32" i="27" s="1"/>
  <c r="BA32" i="3"/>
  <c r="Q48" i="22"/>
  <c r="Q48" i="25" s="1"/>
  <c r="Q48" i="27" s="1"/>
  <c r="Q48" i="19"/>
  <c r="Q65" i="22"/>
  <c r="Q65" i="25" s="1"/>
  <c r="Q65" i="27" s="1"/>
  <c r="Q65" i="19"/>
  <c r="M87" i="12"/>
  <c r="M87" i="16"/>
  <c r="AU47" i="5"/>
  <c r="N48" i="7" s="1"/>
  <c r="AS51" i="5"/>
  <c r="M49" i="14"/>
  <c r="BA5" i="3"/>
  <c r="AY5" i="5"/>
  <c r="AY5" i="8" s="1"/>
  <c r="AY5" i="10" s="1"/>
  <c r="AY5" i="12" s="1"/>
  <c r="AY5" i="16" s="1"/>
  <c r="AY5" i="18" s="1"/>
  <c r="AY5" i="19" s="1"/>
  <c r="AY5" i="22" s="1"/>
  <c r="AY5" i="25" s="1"/>
  <c r="AY5" i="27" s="1"/>
  <c r="AU16" i="1"/>
  <c r="L17" i="7" s="1"/>
  <c r="M32" i="16"/>
  <c r="M32" i="12"/>
  <c r="Q34" i="8"/>
  <c r="Q37" i="5"/>
  <c r="AW47" i="3"/>
  <c r="BA47" i="1"/>
  <c r="AY64" i="3"/>
  <c r="BA64" i="1"/>
  <c r="AZ66" i="1"/>
  <c r="BA82" i="3"/>
  <c r="AW82" i="5"/>
  <c r="Q88" i="5"/>
  <c r="Q86" i="8"/>
  <c r="R87" i="22"/>
  <c r="R87" i="25" s="1"/>
  <c r="R87" i="27" s="1"/>
  <c r="R87" i="19"/>
  <c r="AY12" i="3"/>
  <c r="AT23" i="3"/>
  <c r="AV44" i="5"/>
  <c r="AV77" i="5"/>
  <c r="AW5" i="8"/>
  <c r="M16" i="10"/>
  <c r="M16" i="8"/>
  <c r="E10" i="7"/>
  <c r="H7" i="7"/>
  <c r="I7" i="7" s="1"/>
  <c r="H15" i="7"/>
  <c r="G20" i="7"/>
  <c r="AB90" i="7"/>
  <c r="M15" i="8"/>
  <c r="AW30" i="10"/>
  <c r="BA30" i="8"/>
  <c r="R16" i="22"/>
  <c r="R16" i="25" s="1"/>
  <c r="R16" i="27" s="1"/>
  <c r="R16" i="19"/>
  <c r="AV40" i="8"/>
  <c r="AZ40" i="5"/>
  <c r="Q68" i="8"/>
  <c r="Q71" i="5"/>
  <c r="AV84" i="8"/>
  <c r="U89" i="8"/>
  <c r="AN89" i="8"/>
  <c r="R73" i="19"/>
  <c r="R73" i="22"/>
  <c r="R73" i="25" s="1"/>
  <c r="R73" i="27" s="1"/>
  <c r="AS29" i="10"/>
  <c r="AU27" i="10"/>
  <c r="AW4" i="3"/>
  <c r="BA4" i="1"/>
  <c r="Q23" i="1"/>
  <c r="AT29" i="1"/>
  <c r="K31" i="5"/>
  <c r="L31" i="3"/>
  <c r="M37" i="1"/>
  <c r="K45" i="3"/>
  <c r="L45" i="3" s="1"/>
  <c r="L41" i="3"/>
  <c r="K41" i="5"/>
  <c r="R43" i="22"/>
  <c r="R43" i="25" s="1"/>
  <c r="R43" i="27" s="1"/>
  <c r="R43" i="19"/>
  <c r="AV46" i="3"/>
  <c r="AZ46" i="1"/>
  <c r="BB46" i="1" s="1"/>
  <c r="AU60" i="1"/>
  <c r="L61" i="7" s="1"/>
  <c r="O61" i="7" s="1"/>
  <c r="P61" i="7" s="1"/>
  <c r="BL64" i="5"/>
  <c r="BL67" i="3"/>
  <c r="K5" i="5"/>
  <c r="L5" i="3"/>
  <c r="BH89" i="3"/>
  <c r="I17" i="4" s="1"/>
  <c r="T11" i="7"/>
  <c r="T13" i="7" s="1"/>
  <c r="BJ12" i="3"/>
  <c r="BD89" i="3"/>
  <c r="AY30" i="10"/>
  <c r="BA42" i="3"/>
  <c r="M49" i="8"/>
  <c r="N49" i="5"/>
  <c r="Q57" i="5"/>
  <c r="Q55" i="8"/>
  <c r="AU61" i="3"/>
  <c r="M62" i="7" s="1"/>
  <c r="O62" i="7" s="1"/>
  <c r="P62" i="7" s="1"/>
  <c r="AV72" i="5"/>
  <c r="AZ72" i="3"/>
  <c r="Q6" i="22"/>
  <c r="Q6" i="25" s="1"/>
  <c r="Q6" i="27" s="1"/>
  <c r="Q6" i="19"/>
  <c r="AV38" i="10"/>
  <c r="AW40" i="8"/>
  <c r="BA40" i="5"/>
  <c r="R47" i="22"/>
  <c r="R47" i="25" s="1"/>
  <c r="R47" i="27" s="1"/>
  <c r="R47" i="19"/>
  <c r="AW64" i="8"/>
  <c r="R66" i="22"/>
  <c r="R66" i="25" s="1"/>
  <c r="R66" i="27" s="1"/>
  <c r="R66" i="19"/>
  <c r="O23" i="7"/>
  <c r="P23" i="7" s="1"/>
  <c r="R31" i="22"/>
  <c r="R31" i="25" s="1"/>
  <c r="R31" i="27" s="1"/>
  <c r="R31" i="19"/>
  <c r="H19" i="5"/>
  <c r="G89" i="5"/>
  <c r="N44" i="7"/>
  <c r="AS76" i="5"/>
  <c r="AU72" i="5"/>
  <c r="H16" i="7"/>
  <c r="I16" i="7" s="1"/>
  <c r="E20" i="7"/>
  <c r="F89" i="1"/>
  <c r="H13" i="2" s="1"/>
  <c r="BL12" i="1"/>
  <c r="BL89" i="1" s="1"/>
  <c r="BL10" i="3"/>
  <c r="Z12" i="1"/>
  <c r="R13" i="22"/>
  <c r="R13" i="25" s="1"/>
  <c r="R13" i="27" s="1"/>
  <c r="R13" i="19"/>
  <c r="BA15" i="1"/>
  <c r="AW15" i="3"/>
  <c r="O26" i="7"/>
  <c r="P26" i="7" s="1"/>
  <c r="L34" i="7"/>
  <c r="S47" i="7"/>
  <c r="BJ51" i="1"/>
  <c r="M52" i="5"/>
  <c r="N52" i="3"/>
  <c r="R55" i="8"/>
  <c r="R57" i="5"/>
  <c r="L67" i="1"/>
  <c r="S77" i="7"/>
  <c r="V73" i="7"/>
  <c r="R78" i="19"/>
  <c r="R78" i="22"/>
  <c r="R78" i="25" s="1"/>
  <c r="R78" i="27" s="1"/>
  <c r="AU5" i="3"/>
  <c r="AR89" i="3"/>
  <c r="AS19" i="3"/>
  <c r="AU14" i="3"/>
  <c r="BA16" i="3"/>
  <c r="AW16" i="5"/>
  <c r="AU26" i="3"/>
  <c r="AV28" i="5"/>
  <c r="R69" i="22"/>
  <c r="R69" i="25" s="1"/>
  <c r="R69" i="27" s="1"/>
  <c r="R69" i="19"/>
  <c r="AU83" i="3"/>
  <c r="M84" i="7" s="1"/>
  <c r="AV25" i="8"/>
  <c r="R39" i="22"/>
  <c r="R39" i="25" s="1"/>
  <c r="R39" i="27" s="1"/>
  <c r="R39" i="19"/>
  <c r="BM58" i="5"/>
  <c r="BM63" i="5" s="1"/>
  <c r="BK58" i="8"/>
  <c r="BK63" i="5"/>
  <c r="AK13" i="7"/>
  <c r="AK90" i="7" s="1"/>
  <c r="H19" i="8"/>
  <c r="E89" i="8"/>
  <c r="L65" i="24"/>
  <c r="AU67" i="16"/>
  <c r="Q22" i="22"/>
  <c r="Q22" i="25" s="1"/>
  <c r="Q22" i="27" s="1"/>
  <c r="Q22" i="19"/>
  <c r="AV36" i="3"/>
  <c r="AZ36" i="1"/>
  <c r="AZ7" i="3"/>
  <c r="AV7" i="5"/>
  <c r="R36" i="22"/>
  <c r="R36" i="25" s="1"/>
  <c r="R36" i="27" s="1"/>
  <c r="R36" i="19"/>
  <c r="AZ6" i="1"/>
  <c r="BB6" i="1" s="1"/>
  <c r="M10" i="3"/>
  <c r="M12" i="1"/>
  <c r="N12" i="1" s="1"/>
  <c r="L11" i="3"/>
  <c r="K11" i="5"/>
  <c r="AC89" i="1"/>
  <c r="AW36" i="3"/>
  <c r="BA36" i="1"/>
  <c r="AW41" i="3"/>
  <c r="BA41" i="1"/>
  <c r="BB41" i="1" s="1"/>
  <c r="K44" i="5"/>
  <c r="L44" i="3"/>
  <c r="L46" i="1"/>
  <c r="Q47" i="22"/>
  <c r="Q47" i="25" s="1"/>
  <c r="Q47" i="27" s="1"/>
  <c r="Q47" i="19"/>
  <c r="R48" i="22"/>
  <c r="R48" i="25" s="1"/>
  <c r="R48" i="27" s="1"/>
  <c r="R48" i="19"/>
  <c r="BA51" i="1"/>
  <c r="N53" i="1"/>
  <c r="Y57" i="1"/>
  <c r="M58" i="3"/>
  <c r="N58" i="1"/>
  <c r="BF71" i="1"/>
  <c r="BF68" i="3"/>
  <c r="L70" i="3"/>
  <c r="K70" i="5"/>
  <c r="H71" i="1"/>
  <c r="N72" i="1"/>
  <c r="L75" i="1"/>
  <c r="K4" i="3"/>
  <c r="BA7" i="3"/>
  <c r="AW7" i="5"/>
  <c r="AD89" i="3"/>
  <c r="AW11" i="8"/>
  <c r="S89" i="3"/>
  <c r="AM89" i="3"/>
  <c r="BL37" i="3"/>
  <c r="BL34" i="5"/>
  <c r="BA39" i="3"/>
  <c r="AW39" i="5"/>
  <c r="AV41" i="3"/>
  <c r="M67" i="3"/>
  <c r="N67" i="3" s="1"/>
  <c r="J67" i="3"/>
  <c r="M73" i="5"/>
  <c r="N73" i="3"/>
  <c r="U11" i="7"/>
  <c r="U13" i="7" s="1"/>
  <c r="U90" i="7" s="1"/>
  <c r="BJ12" i="5"/>
  <c r="BJ89" i="5" s="1"/>
  <c r="Q59" i="22"/>
  <c r="Q59" i="25" s="1"/>
  <c r="Q59" i="27" s="1"/>
  <c r="Q59" i="19"/>
  <c r="C34" i="7"/>
  <c r="G68" i="7"/>
  <c r="H65" i="7"/>
  <c r="R17" i="22"/>
  <c r="R17" i="25" s="1"/>
  <c r="R17" i="27" s="1"/>
  <c r="R17" i="19"/>
  <c r="AS19" i="10"/>
  <c r="AU14" i="10"/>
  <c r="AV35" i="3"/>
  <c r="AZ35" i="1"/>
  <c r="BB35" i="1" s="1"/>
  <c r="H26" i="3"/>
  <c r="BB29" i="3"/>
  <c r="Q30" i="8"/>
  <c r="Q33" i="5"/>
  <c r="BM34" i="3"/>
  <c r="BM37" i="3" s="1"/>
  <c r="BK37" i="3"/>
  <c r="R44" i="22"/>
  <c r="R44" i="25" s="1"/>
  <c r="R44" i="27" s="1"/>
  <c r="R44" i="19"/>
  <c r="AY60" i="5"/>
  <c r="AY60" i="8" s="1"/>
  <c r="AY60" i="10" s="1"/>
  <c r="AY60" i="12" s="1"/>
  <c r="AY60" i="16" s="1"/>
  <c r="AY60" i="18" s="1"/>
  <c r="AY60" i="19" s="1"/>
  <c r="AY60" i="22" s="1"/>
  <c r="AY60" i="25" s="1"/>
  <c r="AY60" i="27" s="1"/>
  <c r="BA60" i="3"/>
  <c r="Q67" i="5"/>
  <c r="Q64" i="8"/>
  <c r="Q80" i="5"/>
  <c r="Q77" i="8"/>
  <c r="AW27" i="5"/>
  <c r="M31" i="16"/>
  <c r="M31" i="12"/>
  <c r="K47" i="12"/>
  <c r="K47" i="16" s="1"/>
  <c r="K47" i="18" s="1"/>
  <c r="K47" i="19" s="1"/>
  <c r="K47" i="22" s="1"/>
  <c r="K47" i="25" s="1"/>
  <c r="K47" i="27" s="1"/>
  <c r="K47" i="10"/>
  <c r="Z69" i="7"/>
  <c r="BE71" i="1"/>
  <c r="BE68" i="3"/>
  <c r="M82" i="16"/>
  <c r="M82" i="12"/>
  <c r="BM34" i="5"/>
  <c r="BM37" i="5" s="1"/>
  <c r="BK34" i="8"/>
  <c r="T47" i="7"/>
  <c r="T52" i="7" s="1"/>
  <c r="BJ51" i="3"/>
  <c r="M51" i="3"/>
  <c r="N51" i="3" s="1"/>
  <c r="J51" i="3"/>
  <c r="BA81" i="3"/>
  <c r="AW81" i="5"/>
  <c r="R38" i="22"/>
  <c r="R38" i="25" s="1"/>
  <c r="R38" i="27" s="1"/>
  <c r="R38" i="19"/>
  <c r="AX41" i="8"/>
  <c r="K54" i="1"/>
  <c r="L54" i="1" s="1"/>
  <c r="AZ56" i="1"/>
  <c r="BB56" i="1" s="1"/>
  <c r="I89" i="3"/>
  <c r="AE89" i="3"/>
  <c r="M15" i="12"/>
  <c r="M15" i="16"/>
  <c r="L4" i="1"/>
  <c r="M11" i="8"/>
  <c r="N11" i="5"/>
  <c r="AT76" i="3"/>
  <c r="AW76" i="3"/>
  <c r="BA76" i="3" s="1"/>
  <c r="AS9" i="5"/>
  <c r="O89" i="5"/>
  <c r="AH89" i="5"/>
  <c r="Q82" i="22"/>
  <c r="Q82" i="25" s="1"/>
  <c r="Q82" i="27" s="1"/>
  <c r="Q82" i="19"/>
  <c r="Q4" i="5"/>
  <c r="O89" i="1"/>
  <c r="BC89" i="1"/>
  <c r="I24" i="2" s="1"/>
  <c r="J24" i="2" s="1"/>
  <c r="N11" i="1"/>
  <c r="H12" i="1"/>
  <c r="O29" i="7"/>
  <c r="P29" i="7" s="1"/>
  <c r="Z34" i="7"/>
  <c r="AC31" i="7"/>
  <c r="AZ31" i="1"/>
  <c r="AT33" i="1"/>
  <c r="AU33" i="1" s="1"/>
  <c r="AU38" i="1"/>
  <c r="L39" i="7" s="1"/>
  <c r="N59" i="3"/>
  <c r="M59" i="5"/>
  <c r="L60" i="1"/>
  <c r="AW66" i="8"/>
  <c r="BA66" i="5"/>
  <c r="L69" i="1"/>
  <c r="Q70" i="22"/>
  <c r="Q70" i="25" s="1"/>
  <c r="Q70" i="27" s="1"/>
  <c r="Q70" i="19"/>
  <c r="R75" i="22"/>
  <c r="R75" i="25" s="1"/>
  <c r="R75" i="27" s="1"/>
  <c r="R75" i="19"/>
  <c r="J76" i="1"/>
  <c r="AG89" i="3"/>
  <c r="BA11" i="3"/>
  <c r="K38" i="5"/>
  <c r="M47" i="12"/>
  <c r="M47" i="16" s="1"/>
  <c r="M47" i="18" s="1"/>
  <c r="M47" i="19" s="1"/>
  <c r="M47" i="22" s="1"/>
  <c r="M47" i="25" s="1"/>
  <c r="M47" i="27" s="1"/>
  <c r="M47" i="8"/>
  <c r="M47" i="10" s="1"/>
  <c r="AT63" i="3"/>
  <c r="AW63" i="3"/>
  <c r="BA63" i="3" s="1"/>
  <c r="K68" i="3"/>
  <c r="AS71" i="3"/>
  <c r="AU71" i="3" s="1"/>
  <c r="AV71" i="3"/>
  <c r="AZ71" i="3" s="1"/>
  <c r="BK37" i="5"/>
  <c r="M40" i="16"/>
  <c r="M40" i="12"/>
  <c r="R42" i="8"/>
  <c r="R42" i="10" s="1"/>
  <c r="R42" i="12" s="1"/>
  <c r="R42" i="16" s="1"/>
  <c r="R42" i="18" s="1"/>
  <c r="R45" i="5"/>
  <c r="AB89" i="5"/>
  <c r="AW61" i="8"/>
  <c r="AV81" i="8"/>
  <c r="H6" i="7"/>
  <c r="I6" i="7" s="1"/>
  <c r="I9" i="7"/>
  <c r="S53" i="14"/>
  <c r="BJ54" i="8"/>
  <c r="AW42" i="8"/>
  <c r="BA42" i="5"/>
  <c r="N53" i="3"/>
  <c r="M53" i="5"/>
  <c r="AW57" i="1"/>
  <c r="BA57" i="1" s="1"/>
  <c r="AT57" i="1"/>
  <c r="M80" i="5"/>
  <c r="M77" i="8"/>
  <c r="AC89" i="3"/>
  <c r="AL89" i="3"/>
  <c r="BL30" i="8"/>
  <c r="BL33" i="5"/>
  <c r="Q46" i="8"/>
  <c r="Q51" i="5"/>
  <c r="BA45" i="1"/>
  <c r="R77" i="8"/>
  <c r="R80" i="5"/>
  <c r="AG89" i="1"/>
  <c r="Q10" i="10"/>
  <c r="Q27" i="8"/>
  <c r="Q29" i="5"/>
  <c r="AA89" i="1"/>
  <c r="BA42" i="1"/>
  <c r="AX55" i="8"/>
  <c r="AX57" i="5"/>
  <c r="L60" i="3"/>
  <c r="K60" i="5"/>
  <c r="O66" i="7"/>
  <c r="P66" i="7" s="1"/>
  <c r="K69" i="5"/>
  <c r="L69" i="3"/>
  <c r="AV24" i="5"/>
  <c r="BH89" i="5"/>
  <c r="I17" i="6" s="1"/>
  <c r="I19" i="6" s="1"/>
  <c r="Q31" i="22"/>
  <c r="Q31" i="25" s="1"/>
  <c r="Q31" i="27" s="1"/>
  <c r="Q31" i="19"/>
  <c r="K57" i="8"/>
  <c r="L57" i="8" s="1"/>
  <c r="K55" i="10"/>
  <c r="AS80" i="8"/>
  <c r="AU77" i="8"/>
  <c r="R9" i="1"/>
  <c r="R89" i="1" s="1"/>
  <c r="R4" i="3"/>
  <c r="P89" i="1"/>
  <c r="AI89" i="1"/>
  <c r="AZ13" i="1"/>
  <c r="AV17" i="3"/>
  <c r="AZ17" i="1"/>
  <c r="AC42" i="7"/>
  <c r="Z46" i="7"/>
  <c r="AV49" i="8"/>
  <c r="AZ49" i="5"/>
  <c r="AZ65" i="3"/>
  <c r="AV65" i="5"/>
  <c r="M69" i="10"/>
  <c r="M69" i="8"/>
  <c r="M74" i="3"/>
  <c r="N74" i="1"/>
  <c r="AY78" i="3"/>
  <c r="AY78" i="5" s="1"/>
  <c r="AY78" i="8" s="1"/>
  <c r="AY78" i="10" s="1"/>
  <c r="AY78" i="12" s="1"/>
  <c r="AY78" i="16" s="1"/>
  <c r="AY78" i="18" s="1"/>
  <c r="AY78" i="19" s="1"/>
  <c r="AY78" i="22" s="1"/>
  <c r="AY78" i="25" s="1"/>
  <c r="AY78" i="27" s="1"/>
  <c r="BA78" i="1"/>
  <c r="BB78" i="1" s="1"/>
  <c r="X89" i="1"/>
  <c r="AY19" i="3"/>
  <c r="AZ31" i="3"/>
  <c r="Y37" i="3"/>
  <c r="M38" i="16"/>
  <c r="M38" i="12"/>
  <c r="K53" i="8"/>
  <c r="L53" i="5"/>
  <c r="AV62" i="5"/>
  <c r="AS63" i="3"/>
  <c r="AX63" i="3"/>
  <c r="AZ63" i="3" s="1"/>
  <c r="R72" i="8"/>
  <c r="R76" i="5"/>
  <c r="BA75" i="3"/>
  <c r="AW75" i="5"/>
  <c r="AJ89" i="5"/>
  <c r="Q40" i="22"/>
  <c r="Q40" i="25" s="1"/>
  <c r="Q40" i="27" s="1"/>
  <c r="Q40" i="19"/>
  <c r="N50" i="5"/>
  <c r="M50" i="8"/>
  <c r="AX86" i="8"/>
  <c r="AZ86" i="8" s="1"/>
  <c r="AX88" i="5"/>
  <c r="AZ86" i="5"/>
  <c r="Z20" i="7"/>
  <c r="H63" i="7"/>
  <c r="I63" i="7" s="1"/>
  <c r="L15" i="14"/>
  <c r="L36" i="14"/>
  <c r="AU37" i="8"/>
  <c r="Q83" i="22"/>
  <c r="Q83" i="25" s="1"/>
  <c r="Q83" i="27" s="1"/>
  <c r="Q83" i="19"/>
  <c r="AI89" i="10"/>
  <c r="N72" i="3"/>
  <c r="M72" i="5"/>
  <c r="K75" i="5"/>
  <c r="L75" i="3"/>
  <c r="R22" i="22"/>
  <c r="R22" i="25" s="1"/>
  <c r="R22" i="27" s="1"/>
  <c r="R22" i="19"/>
  <c r="AT9" i="1"/>
  <c r="BA18" i="1"/>
  <c r="BB18" i="1" s="1"/>
  <c r="AW18" i="3"/>
  <c r="AZ40" i="3"/>
  <c r="BB40" i="3" s="1"/>
  <c r="K21" i="3"/>
  <c r="L21" i="1"/>
  <c r="BA31" i="1"/>
  <c r="AY31" i="3"/>
  <c r="V35" i="7"/>
  <c r="S38" i="7"/>
  <c r="O65" i="7"/>
  <c r="AV66" i="5"/>
  <c r="AZ66" i="3"/>
  <c r="AY80" i="1"/>
  <c r="BA80" i="1" s="1"/>
  <c r="AT80" i="1"/>
  <c r="AU80" i="1" s="1"/>
  <c r="AF89" i="3"/>
  <c r="AO89" i="3"/>
  <c r="Q20" i="3"/>
  <c r="G89" i="3"/>
  <c r="K7" i="5"/>
  <c r="L7" i="3"/>
  <c r="AW17" i="3"/>
  <c r="BA17" i="1"/>
  <c r="AX24" i="3"/>
  <c r="AX24" i="5" s="1"/>
  <c r="AZ24" i="1"/>
  <c r="AZ40" i="1"/>
  <c r="BF41" i="5"/>
  <c r="BF45" i="3"/>
  <c r="L43" i="5"/>
  <c r="K43" i="8"/>
  <c r="AV47" i="3"/>
  <c r="AZ47" i="1"/>
  <c r="O49" i="7"/>
  <c r="P49" i="7" s="1"/>
  <c r="AW49" i="5"/>
  <c r="BA49" i="3"/>
  <c r="O59" i="7"/>
  <c r="AX64" i="3"/>
  <c r="AZ64" i="1"/>
  <c r="AW65" i="3"/>
  <c r="BA65" i="1"/>
  <c r="AV67" i="1"/>
  <c r="AZ67" i="1" s="1"/>
  <c r="AS67" i="1"/>
  <c r="M88" i="5"/>
  <c r="M86" i="8"/>
  <c r="Q87" i="22"/>
  <c r="Q87" i="25" s="1"/>
  <c r="Q87" i="27" s="1"/>
  <c r="Q87" i="19"/>
  <c r="K8" i="3"/>
  <c r="AU17" i="3"/>
  <c r="M18" i="7" s="1"/>
  <c r="AU20" i="3"/>
  <c r="AS23" i="3"/>
  <c r="Q38" i="22"/>
  <c r="Q38" i="25" s="1"/>
  <c r="Q38" i="27" s="1"/>
  <c r="Q38" i="19"/>
  <c r="M68" i="7"/>
  <c r="AZ5" i="5"/>
  <c r="AV5" i="8"/>
  <c r="AK89" i="5"/>
  <c r="AU31" i="5"/>
  <c r="N32" i="7" s="1"/>
  <c r="AY46" i="12"/>
  <c r="R71" i="5"/>
  <c r="C72" i="7"/>
  <c r="D69" i="7"/>
  <c r="D72" i="7" s="1"/>
  <c r="F86" i="7"/>
  <c r="D87" i="7"/>
  <c r="D89" i="7" s="1"/>
  <c r="O12" i="14"/>
  <c r="P12" i="14" s="1"/>
  <c r="AS33" i="12"/>
  <c r="AU30" i="12"/>
  <c r="AV56" i="8"/>
  <c r="AZ56" i="5"/>
  <c r="R62" i="22"/>
  <c r="R62" i="25" s="1"/>
  <c r="R62" i="27" s="1"/>
  <c r="R62" i="19"/>
  <c r="L81" i="3"/>
  <c r="AU88" i="3"/>
  <c r="F89" i="5"/>
  <c r="H13" i="6" s="1"/>
  <c r="R52" i="8"/>
  <c r="R54" i="5"/>
  <c r="D74" i="7"/>
  <c r="D77" i="7" s="1"/>
  <c r="C77" i="7"/>
  <c r="H83" i="7"/>
  <c r="AI89" i="8"/>
  <c r="AQ89" i="8"/>
  <c r="L73" i="14"/>
  <c r="T59" i="14"/>
  <c r="T64" i="14" s="1"/>
  <c r="BJ63" i="10"/>
  <c r="U47" i="14"/>
  <c r="U52" i="14" s="1"/>
  <c r="BJ51" i="12"/>
  <c r="BL51" i="3"/>
  <c r="BL46" i="5"/>
  <c r="AV52" i="5"/>
  <c r="AZ52" i="3"/>
  <c r="AW53" i="5"/>
  <c r="AW54" i="5" s="1"/>
  <c r="BA53" i="3"/>
  <c r="R58" i="8"/>
  <c r="R63" i="5"/>
  <c r="R65" i="22"/>
  <c r="R65" i="25" s="1"/>
  <c r="R65" i="27" s="1"/>
  <c r="R65" i="19"/>
  <c r="H88" i="3"/>
  <c r="M22" i="16"/>
  <c r="M22" i="12"/>
  <c r="K56" i="10"/>
  <c r="AV64" i="8"/>
  <c r="AU83" i="5"/>
  <c r="N84" i="7" s="1"/>
  <c r="Y90" i="7"/>
  <c r="D34" i="7"/>
  <c r="O45" i="14"/>
  <c r="P45" i="14" s="1"/>
  <c r="BC89" i="3"/>
  <c r="I24" i="4" s="1"/>
  <c r="AU10" i="3"/>
  <c r="AS12" i="3"/>
  <c r="L13" i="5"/>
  <c r="K13" i="8"/>
  <c r="AV39" i="5"/>
  <c r="AZ39" i="3"/>
  <c r="R61" i="22"/>
  <c r="R61" i="25" s="1"/>
  <c r="R61" i="27" s="1"/>
  <c r="R61" i="19"/>
  <c r="AZ76" i="3"/>
  <c r="H29" i="5"/>
  <c r="AC56" i="7"/>
  <c r="Z58" i="7"/>
  <c r="M22" i="8"/>
  <c r="M56" i="16"/>
  <c r="M56" i="12"/>
  <c r="G89" i="12"/>
  <c r="H9" i="12"/>
  <c r="AU63" i="12"/>
  <c r="N59" i="14"/>
  <c r="N64" i="14" s="1"/>
  <c r="AY50" i="3"/>
  <c r="AY50" i="5" s="1"/>
  <c r="AY50" i="8" s="1"/>
  <c r="AY50" i="10" s="1"/>
  <c r="AY50" i="12" s="1"/>
  <c r="AY50" i="16" s="1"/>
  <c r="AY50" i="18" s="1"/>
  <c r="AY50" i="19" s="1"/>
  <c r="AY50" i="22" s="1"/>
  <c r="AY50" i="25" s="1"/>
  <c r="AY50" i="27" s="1"/>
  <c r="BA50" i="1"/>
  <c r="M68" i="8"/>
  <c r="M68" i="10"/>
  <c r="M71" i="5"/>
  <c r="Q73" i="19"/>
  <c r="Q73" i="22"/>
  <c r="Q73" i="25" s="1"/>
  <c r="Q73" i="27" s="1"/>
  <c r="AZ22" i="3"/>
  <c r="AV22" i="5"/>
  <c r="AV50" i="5"/>
  <c r="AZ50" i="3"/>
  <c r="T89" i="5"/>
  <c r="AU26" i="5"/>
  <c r="N25" i="7"/>
  <c r="N27" i="7" s="1"/>
  <c r="R33" i="5"/>
  <c r="R30" i="8"/>
  <c r="Q76" i="5"/>
  <c r="AU15" i="8"/>
  <c r="L16" i="14" s="1"/>
  <c r="AS19" i="8"/>
  <c r="X89" i="10"/>
  <c r="M21" i="10"/>
  <c r="AU66" i="10"/>
  <c r="M67" i="14" s="1"/>
  <c r="O67" i="14" s="1"/>
  <c r="P67" i="14" s="1"/>
  <c r="AW33" i="5"/>
  <c r="BA30" i="5"/>
  <c r="H33" i="3"/>
  <c r="AU43" i="3"/>
  <c r="M44" i="7" s="1"/>
  <c r="M46" i="7" s="1"/>
  <c r="AW50" i="5"/>
  <c r="Q66" i="22"/>
  <c r="Q66" i="25" s="1"/>
  <c r="Q66" i="27" s="1"/>
  <c r="Q66" i="19"/>
  <c r="AU84" i="3"/>
  <c r="M85" i="7" s="1"/>
  <c r="O85" i="7" s="1"/>
  <c r="P85" i="7" s="1"/>
  <c r="AU6" i="5"/>
  <c r="N7" i="7" s="1"/>
  <c r="O7" i="7" s="1"/>
  <c r="P7" i="7" s="1"/>
  <c r="M18" i="16"/>
  <c r="M18" i="12"/>
  <c r="Q49" i="19"/>
  <c r="Q49" i="22"/>
  <c r="Q49" i="25" s="1"/>
  <c r="Q49" i="27" s="1"/>
  <c r="AW31" i="10"/>
  <c r="L54" i="14"/>
  <c r="O54" i="14" s="1"/>
  <c r="P54" i="14" s="1"/>
  <c r="AU54" i="8"/>
  <c r="R40" i="19"/>
  <c r="R40" i="22"/>
  <c r="R40" i="25" s="1"/>
  <c r="R40" i="27" s="1"/>
  <c r="AW10" i="3"/>
  <c r="BA10" i="1"/>
  <c r="BA12" i="1" s="1"/>
  <c r="L39" i="5"/>
  <c r="K39" i="8"/>
  <c r="O44" i="7"/>
  <c r="P44" i="7" s="1"/>
  <c r="Z63" i="1"/>
  <c r="AZ13" i="3"/>
  <c r="AV13" i="5"/>
  <c r="M17" i="10"/>
  <c r="M17" i="8"/>
  <c r="AV34" i="5"/>
  <c r="AZ34" i="3"/>
  <c r="R53" i="22"/>
  <c r="R53" i="25" s="1"/>
  <c r="R53" i="27" s="1"/>
  <c r="R53" i="19"/>
  <c r="M78" i="19"/>
  <c r="M78" i="18"/>
  <c r="AX14" i="10"/>
  <c r="AU34" i="10"/>
  <c r="AS37" i="10"/>
  <c r="R15" i="19"/>
  <c r="R15" i="22"/>
  <c r="R15" i="25" s="1"/>
  <c r="R15" i="27" s="1"/>
  <c r="R35" i="19"/>
  <c r="R35" i="22"/>
  <c r="R35" i="25" s="1"/>
  <c r="R35" i="27" s="1"/>
  <c r="AY77" i="8"/>
  <c r="M85" i="5"/>
  <c r="M81" i="8"/>
  <c r="AX33" i="5"/>
  <c r="AX30" i="8"/>
  <c r="AV37" i="1"/>
  <c r="AZ37" i="1" s="1"/>
  <c r="AS37" i="1"/>
  <c r="AU37" i="1" s="1"/>
  <c r="L39" i="1"/>
  <c r="Q63" i="5"/>
  <c r="Q58" i="8"/>
  <c r="K59" i="5"/>
  <c r="L59" i="3"/>
  <c r="AS63" i="1"/>
  <c r="M64" i="3"/>
  <c r="N64" i="1"/>
  <c r="AW70" i="3"/>
  <c r="BA70" i="1"/>
  <c r="AZ83" i="3"/>
  <c r="AV83" i="5"/>
  <c r="AZ85" i="1"/>
  <c r="AW13" i="5"/>
  <c r="BA13" i="3"/>
  <c r="Q17" i="22"/>
  <c r="Q17" i="25" s="1"/>
  <c r="Q17" i="27" s="1"/>
  <c r="Q17" i="19"/>
  <c r="BA30" i="3"/>
  <c r="AU49" i="3"/>
  <c r="M50" i="7" s="1"/>
  <c r="BA51" i="3"/>
  <c r="BB51" i="3" s="1"/>
  <c r="BA84" i="3"/>
  <c r="AW84" i="5"/>
  <c r="AT9" i="5"/>
  <c r="W89" i="5"/>
  <c r="BF14" i="8"/>
  <c r="I89" i="5"/>
  <c r="Q60" i="22"/>
  <c r="Q60" i="25" s="1"/>
  <c r="Q60" i="27" s="1"/>
  <c r="Q60" i="19"/>
  <c r="H67" i="5"/>
  <c r="V53" i="7"/>
  <c r="T55" i="7"/>
  <c r="AU30" i="10"/>
  <c r="L25" i="14"/>
  <c r="AS67" i="10"/>
  <c r="AU64" i="10"/>
  <c r="R7" i="22"/>
  <c r="R7" i="25" s="1"/>
  <c r="R7" i="27" s="1"/>
  <c r="R7" i="19"/>
  <c r="M45" i="5"/>
  <c r="BA7" i="1"/>
  <c r="BB7" i="1" s="1"/>
  <c r="AN89" i="1"/>
  <c r="BA16" i="1"/>
  <c r="BB16" i="1" s="1"/>
  <c r="BA24" i="1"/>
  <c r="R28" i="22"/>
  <c r="R28" i="25" s="1"/>
  <c r="R28" i="27" s="1"/>
  <c r="R28" i="19"/>
  <c r="BA37" i="1"/>
  <c r="L62" i="3"/>
  <c r="K62" i="5"/>
  <c r="M66" i="3"/>
  <c r="N66" i="1"/>
  <c r="BA77" i="1"/>
  <c r="R85" i="5"/>
  <c r="R81" i="8"/>
  <c r="BA83" i="5"/>
  <c r="AW83" i="8"/>
  <c r="L86" i="3"/>
  <c r="K86" i="5"/>
  <c r="H88" i="1"/>
  <c r="N33" i="3"/>
  <c r="AW46" i="3"/>
  <c r="Q62" i="19"/>
  <c r="Q62" i="22"/>
  <c r="Q62" i="25" s="1"/>
  <c r="Q62" i="27" s="1"/>
  <c r="AZ82" i="3"/>
  <c r="BB82" i="3" s="1"/>
  <c r="AV82" i="5"/>
  <c r="M89" i="7"/>
  <c r="Z12" i="5"/>
  <c r="AQ89" i="5"/>
  <c r="R60" i="22"/>
  <c r="R60" i="25" s="1"/>
  <c r="R60" i="27" s="1"/>
  <c r="R60" i="19"/>
  <c r="AW86" i="10"/>
  <c r="AT67" i="5"/>
  <c r="R68" i="10"/>
  <c r="R71" i="8"/>
  <c r="AU71" i="5"/>
  <c r="Q72" i="12"/>
  <c r="Q76" i="10"/>
  <c r="H76" i="5"/>
  <c r="H80" i="5"/>
  <c r="BM85" i="5"/>
  <c r="C13" i="7"/>
  <c r="K64" i="7"/>
  <c r="X90" i="7"/>
  <c r="K86" i="7"/>
  <c r="P89" i="8"/>
  <c r="AJ89" i="8"/>
  <c r="R41" i="12"/>
  <c r="AS88" i="8"/>
  <c r="AU86" i="8"/>
  <c r="AS9" i="10"/>
  <c r="AU4" i="10"/>
  <c r="AS29" i="8"/>
  <c r="AU27" i="8"/>
  <c r="L34" i="14"/>
  <c r="Y57" i="8"/>
  <c r="AU25" i="10"/>
  <c r="AS26" i="10"/>
  <c r="BJ67" i="10"/>
  <c r="T65" i="14"/>
  <c r="T68" i="14" s="1"/>
  <c r="H11" i="7"/>
  <c r="E13" i="7"/>
  <c r="H14" i="7"/>
  <c r="I14" i="7" s="1"/>
  <c r="E34" i="7"/>
  <c r="H31" i="7"/>
  <c r="H37" i="7"/>
  <c r="I37" i="7" s="1"/>
  <c r="T89" i="8"/>
  <c r="AM89" i="8"/>
  <c r="AL89" i="8"/>
  <c r="S47" i="14"/>
  <c r="BJ51" i="8"/>
  <c r="BG89" i="10"/>
  <c r="AU18" i="10"/>
  <c r="M19" i="14" s="1"/>
  <c r="O19" i="14" s="1"/>
  <c r="P19" i="14" s="1"/>
  <c r="AK89" i="12"/>
  <c r="O48" i="14"/>
  <c r="P89" i="10"/>
  <c r="M39" i="16"/>
  <c r="M39" i="12"/>
  <c r="BL58" i="8"/>
  <c r="BL63" i="5"/>
  <c r="Q90" i="7"/>
  <c r="E38" i="7"/>
  <c r="H42" i="7"/>
  <c r="E46" i="7"/>
  <c r="H85" i="7"/>
  <c r="I85" i="7" s="1"/>
  <c r="C89" i="8"/>
  <c r="G14" i="29" s="1"/>
  <c r="G31" i="29" s="1"/>
  <c r="Y12" i="8"/>
  <c r="W89" i="8"/>
  <c r="Y89" i="8" s="1"/>
  <c r="Q28" i="22"/>
  <c r="Q28" i="25" s="1"/>
  <c r="Q28" i="27" s="1"/>
  <c r="Q28" i="19"/>
  <c r="Z54" i="8"/>
  <c r="AU63" i="8"/>
  <c r="L59" i="14"/>
  <c r="Q76" i="8"/>
  <c r="AA89" i="10"/>
  <c r="M79" i="16"/>
  <c r="M79" i="12"/>
  <c r="H30" i="20"/>
  <c r="Q69" i="22"/>
  <c r="Q69" i="25" s="1"/>
  <c r="Q69" i="27" s="1"/>
  <c r="Q69" i="19"/>
  <c r="Y71" i="3"/>
  <c r="P89" i="5"/>
  <c r="AI89" i="5"/>
  <c r="AX37" i="5"/>
  <c r="AX34" i="8"/>
  <c r="D10" i="7"/>
  <c r="H62" i="7"/>
  <c r="I62" i="7" s="1"/>
  <c r="H87" i="7"/>
  <c r="D89" i="8"/>
  <c r="G13" i="29" s="1"/>
  <c r="G89" i="8"/>
  <c r="AS67" i="8"/>
  <c r="AF89" i="12"/>
  <c r="AS9" i="16"/>
  <c r="AU4" i="16"/>
  <c r="AN89" i="16"/>
  <c r="N65" i="8"/>
  <c r="H5" i="7"/>
  <c r="H17" i="7"/>
  <c r="I17" i="7" s="1"/>
  <c r="O42" i="7"/>
  <c r="L46" i="7"/>
  <c r="K77" i="7"/>
  <c r="G81" i="7"/>
  <c r="BD89" i="8"/>
  <c r="AU20" i="8"/>
  <c r="M24" i="12"/>
  <c r="M24" i="16"/>
  <c r="N66" i="14"/>
  <c r="N68" i="14" s="1"/>
  <c r="AU67" i="12"/>
  <c r="N73" i="14"/>
  <c r="N77" i="14" s="1"/>
  <c r="AU76" i="12"/>
  <c r="F72" i="24"/>
  <c r="H69" i="24"/>
  <c r="M60" i="5"/>
  <c r="N60" i="3"/>
  <c r="M84" i="12"/>
  <c r="M84" i="16"/>
  <c r="K85" i="1"/>
  <c r="L85" i="1" s="1"/>
  <c r="H85" i="1"/>
  <c r="V89" i="3"/>
  <c r="M13" i="10"/>
  <c r="M13" i="8"/>
  <c r="K34" i="3"/>
  <c r="M46" i="8"/>
  <c r="N46" i="5"/>
  <c r="AV48" i="5"/>
  <c r="AZ48" i="3"/>
  <c r="T59" i="7"/>
  <c r="T64" i="7" s="1"/>
  <c r="BJ63" i="3"/>
  <c r="H63" i="3"/>
  <c r="N76" i="3"/>
  <c r="AW77" i="8"/>
  <c r="S89" i="5"/>
  <c r="AL89" i="5"/>
  <c r="AS85" i="5"/>
  <c r="K24" i="7"/>
  <c r="K90" i="7" s="1"/>
  <c r="L27" i="7"/>
  <c r="I57" i="7"/>
  <c r="M18" i="8"/>
  <c r="S59" i="14"/>
  <c r="BJ63" i="8"/>
  <c r="O61" i="14"/>
  <c r="P61" i="14" s="1"/>
  <c r="AQ89" i="10"/>
  <c r="AJ89" i="10"/>
  <c r="AU80" i="12"/>
  <c r="N78" i="14"/>
  <c r="N81" i="14" s="1"/>
  <c r="N5" i="24"/>
  <c r="BM47" i="1"/>
  <c r="BK47" i="3"/>
  <c r="K6" i="3"/>
  <c r="L6" i="1"/>
  <c r="AK89" i="1"/>
  <c r="AS12" i="1"/>
  <c r="AU10" i="1"/>
  <c r="AY14" i="8"/>
  <c r="AY19" i="5"/>
  <c r="Y26" i="1"/>
  <c r="AZ33" i="1"/>
  <c r="BB33" i="1" s="1"/>
  <c r="AW43" i="3"/>
  <c r="BA43" i="1"/>
  <c r="N60" i="1"/>
  <c r="L65" i="1"/>
  <c r="L66" i="3"/>
  <c r="K66" i="5"/>
  <c r="L77" i="7"/>
  <c r="Z82" i="7"/>
  <c r="BE81" i="3"/>
  <c r="K83" i="3"/>
  <c r="L83" i="1"/>
  <c r="BE85" i="1"/>
  <c r="Y9" i="3"/>
  <c r="C89" i="3"/>
  <c r="W89" i="3"/>
  <c r="Y89" i="3" s="1"/>
  <c r="AP89" i="3"/>
  <c r="K20" i="3"/>
  <c r="AV31" i="8"/>
  <c r="AZ31" i="5"/>
  <c r="Z33" i="3"/>
  <c r="N46" i="3"/>
  <c r="BK63" i="3"/>
  <c r="BM58" i="3"/>
  <c r="BM63" i="3" s="1"/>
  <c r="J76" i="3"/>
  <c r="BA77" i="3"/>
  <c r="AS85" i="3"/>
  <c r="AU85" i="3" s="1"/>
  <c r="AW87" i="5"/>
  <c r="AW88" i="5" s="1"/>
  <c r="BA87" i="3"/>
  <c r="AM89" i="5"/>
  <c r="AS23" i="5"/>
  <c r="BA25" i="5"/>
  <c r="AS63" i="5"/>
  <c r="AU59" i="5"/>
  <c r="N60" i="7" s="1"/>
  <c r="O60" i="7" s="1"/>
  <c r="P60" i="7" s="1"/>
  <c r="Z63" i="5"/>
  <c r="Z76" i="5"/>
  <c r="AT85" i="5"/>
  <c r="J25" i="11"/>
  <c r="J25" i="13"/>
  <c r="J25" i="17" s="1"/>
  <c r="J25" i="20" s="1"/>
  <c r="H12" i="7"/>
  <c r="I12" i="7" s="1"/>
  <c r="F38" i="7"/>
  <c r="H50" i="7"/>
  <c r="I50" i="7" s="1"/>
  <c r="AG89" i="8"/>
  <c r="Q18" i="19"/>
  <c r="Q18" i="22"/>
  <c r="Q18" i="25" s="1"/>
  <c r="Q18" i="27" s="1"/>
  <c r="O47" i="14"/>
  <c r="C89" i="10"/>
  <c r="AR89" i="10"/>
  <c r="AS12" i="10"/>
  <c r="AU10" i="10"/>
  <c r="AS80" i="10"/>
  <c r="AU77" i="10"/>
  <c r="C52" i="14"/>
  <c r="BI89" i="16"/>
  <c r="I18" i="17" s="1"/>
  <c r="AV43" i="3"/>
  <c r="AZ43" i="1"/>
  <c r="AL89" i="1"/>
  <c r="BG89" i="1"/>
  <c r="AW22" i="3"/>
  <c r="BA22" i="1"/>
  <c r="BB22" i="1" s="1"/>
  <c r="H29" i="1"/>
  <c r="BA56" i="5"/>
  <c r="AV58" i="3"/>
  <c r="AZ58" i="1"/>
  <c r="BB58" i="1" s="1"/>
  <c r="J63" i="1"/>
  <c r="L66" i="1"/>
  <c r="D89" i="3"/>
  <c r="G13" i="4" s="1"/>
  <c r="X89" i="3"/>
  <c r="BI89" i="3"/>
  <c r="I18" i="4" s="1"/>
  <c r="AS67" i="3"/>
  <c r="AU67" i="3" s="1"/>
  <c r="U89" i="5"/>
  <c r="AN89" i="5"/>
  <c r="M14" i="10"/>
  <c r="M14" i="8"/>
  <c r="M19" i="5"/>
  <c r="AU81" i="5"/>
  <c r="H59" i="7"/>
  <c r="E64" i="7"/>
  <c r="AH89" i="8"/>
  <c r="BH89" i="8"/>
  <c r="I17" i="9" s="1"/>
  <c r="I19" i="9" s="1"/>
  <c r="O66" i="14"/>
  <c r="P66" i="14" s="1"/>
  <c r="O70" i="14"/>
  <c r="P70" i="14" s="1"/>
  <c r="H71" i="8"/>
  <c r="AU78" i="8"/>
  <c r="L79" i="14" s="1"/>
  <c r="O79" i="14" s="1"/>
  <c r="P79" i="14" s="1"/>
  <c r="H88" i="8"/>
  <c r="BH89" i="10"/>
  <c r="I17" i="11" s="1"/>
  <c r="I19" i="11" s="1"/>
  <c r="L15" i="24"/>
  <c r="M83" i="12"/>
  <c r="M83" i="16"/>
  <c r="AS12" i="12"/>
  <c r="AU10" i="12"/>
  <c r="AU15" i="12"/>
  <c r="N16" i="14" s="1"/>
  <c r="V65" i="14"/>
  <c r="S68" i="14"/>
  <c r="I89" i="18"/>
  <c r="AU48" i="8"/>
  <c r="F89" i="10"/>
  <c r="H13" i="11" s="1"/>
  <c r="AT19" i="10"/>
  <c r="AS45" i="10"/>
  <c r="E89" i="12"/>
  <c r="BF56" i="25"/>
  <c r="BF56" i="27" s="1"/>
  <c r="BF56" i="19"/>
  <c r="BF57" i="16"/>
  <c r="BF56" i="22"/>
  <c r="BF56" i="18"/>
  <c r="AU65" i="18"/>
  <c r="M66" i="24" s="1"/>
  <c r="AS67" i="18"/>
  <c r="H29" i="12"/>
  <c r="L10" i="14"/>
  <c r="M28" i="24"/>
  <c r="M30" i="24" s="1"/>
  <c r="AS51" i="8"/>
  <c r="AH89" i="10"/>
  <c r="AU58" i="10"/>
  <c r="AS63" i="10"/>
  <c r="AH89" i="12"/>
  <c r="N53" i="14"/>
  <c r="N55" i="14" s="1"/>
  <c r="AU54" i="12"/>
  <c r="AT80" i="8"/>
  <c r="O80" i="14"/>
  <c r="P80" i="14" s="1"/>
  <c r="R11" i="22"/>
  <c r="R11" i="25" s="1"/>
  <c r="R11" i="27" s="1"/>
  <c r="R11" i="19"/>
  <c r="BM85" i="10"/>
  <c r="L78" i="24"/>
  <c r="AU80" i="16"/>
  <c r="O75" i="14"/>
  <c r="P75" i="14" s="1"/>
  <c r="AV86" i="10"/>
  <c r="U89" i="10"/>
  <c r="AS29" i="12"/>
  <c r="AU27" i="12"/>
  <c r="H57" i="12"/>
  <c r="S59" i="7"/>
  <c r="BJ63" i="1"/>
  <c r="Q84" i="22"/>
  <c r="Q84" i="25" s="1"/>
  <c r="Q84" i="27" s="1"/>
  <c r="Q84" i="19"/>
  <c r="AJ89" i="3"/>
  <c r="M28" i="10"/>
  <c r="M28" i="8"/>
  <c r="AW34" i="5"/>
  <c r="BA34" i="3"/>
  <c r="BA67" i="3"/>
  <c r="BB67" i="3" s="1"/>
  <c r="AW79" i="5"/>
  <c r="BA79" i="3"/>
  <c r="C89" i="5"/>
  <c r="Y9" i="5"/>
  <c r="AP89" i="5"/>
  <c r="AY20" i="8"/>
  <c r="Y54" i="5"/>
  <c r="M56" i="5"/>
  <c r="C52" i="7"/>
  <c r="C68" i="7"/>
  <c r="D65" i="7"/>
  <c r="D68" i="7" s="1"/>
  <c r="AC89" i="8"/>
  <c r="AS45" i="8"/>
  <c r="V89" i="10"/>
  <c r="Y12" i="10"/>
  <c r="AF89" i="10"/>
  <c r="S89" i="12"/>
  <c r="AT19" i="12"/>
  <c r="N42" i="14"/>
  <c r="AU45" i="12"/>
  <c r="H80" i="12"/>
  <c r="N82" i="14"/>
  <c r="N86" i="14" s="1"/>
  <c r="AU85" i="12"/>
  <c r="D55" i="14"/>
  <c r="W89" i="22"/>
  <c r="Y9" i="22"/>
  <c r="BA59" i="5"/>
  <c r="AS9" i="1"/>
  <c r="L22" i="1"/>
  <c r="AW48" i="3"/>
  <c r="BA48" i="1"/>
  <c r="BB48" i="1" s="1"/>
  <c r="L82" i="3"/>
  <c r="K82" i="5"/>
  <c r="R84" i="22"/>
  <c r="R84" i="25" s="1"/>
  <c r="R84" i="27" s="1"/>
  <c r="R84" i="19"/>
  <c r="AK89" i="3"/>
  <c r="AU51" i="3"/>
  <c r="BK54" i="3"/>
  <c r="BM52" i="3"/>
  <c r="BM54" i="3" s="1"/>
  <c r="H85" i="3"/>
  <c r="D89" i="5"/>
  <c r="G13" i="6" s="1"/>
  <c r="X89" i="5"/>
  <c r="Z89" i="5" s="1"/>
  <c r="M27" i="10"/>
  <c r="M27" i="8"/>
  <c r="AS33" i="5"/>
  <c r="AU30" i="5"/>
  <c r="Z54" i="5"/>
  <c r="L5" i="7"/>
  <c r="O5" i="7" s="1"/>
  <c r="H28" i="7"/>
  <c r="D47" i="7"/>
  <c r="D52" i="7" s="1"/>
  <c r="O17" i="14"/>
  <c r="P17" i="14" s="1"/>
  <c r="O40" i="14"/>
  <c r="P40" i="14" s="1"/>
  <c r="AT45" i="8"/>
  <c r="AS63" i="8"/>
  <c r="W89" i="10"/>
  <c r="AO89" i="10"/>
  <c r="T53" i="14"/>
  <c r="T55" i="14" s="1"/>
  <c r="BJ54" i="10"/>
  <c r="E77" i="14"/>
  <c r="H73" i="14"/>
  <c r="S31" i="7"/>
  <c r="BJ33" i="1"/>
  <c r="BA13" i="1"/>
  <c r="Z54" i="1"/>
  <c r="L55" i="3"/>
  <c r="K57" i="3"/>
  <c r="L57" i="3" s="1"/>
  <c r="J67" i="1"/>
  <c r="AV70" i="3"/>
  <c r="AZ70" i="1"/>
  <c r="L82" i="1"/>
  <c r="BG89" i="3"/>
  <c r="AI89" i="3"/>
  <c r="BA25" i="3"/>
  <c r="AS54" i="3"/>
  <c r="BA57" i="3"/>
  <c r="E89" i="5"/>
  <c r="H26" i="5"/>
  <c r="Y51" i="5"/>
  <c r="BK52" i="5"/>
  <c r="R82" i="19"/>
  <c r="R82" i="22"/>
  <c r="R82" i="25" s="1"/>
  <c r="R82" i="27" s="1"/>
  <c r="R90" i="7"/>
  <c r="C20" i="7"/>
  <c r="L20" i="7" s="1"/>
  <c r="D15" i="7"/>
  <c r="D20" i="7" s="1"/>
  <c r="E52" i="7"/>
  <c r="H47" i="7"/>
  <c r="H79" i="7"/>
  <c r="I79" i="7" s="1"/>
  <c r="E81" i="7"/>
  <c r="BC89" i="8"/>
  <c r="I24" i="9" s="1"/>
  <c r="AU10" i="8"/>
  <c r="O29" i="14"/>
  <c r="P29" i="14" s="1"/>
  <c r="AU41" i="8"/>
  <c r="AW59" i="8"/>
  <c r="AU73" i="8"/>
  <c r="L74" i="14" s="1"/>
  <c r="O74" i="14" s="1"/>
  <c r="P74" i="14" s="1"/>
  <c r="U89" i="12"/>
  <c r="AN89" i="12"/>
  <c r="AE89" i="12"/>
  <c r="BG89" i="12"/>
  <c r="H63" i="12"/>
  <c r="AK89" i="16"/>
  <c r="BC89" i="18"/>
  <c r="I24" i="20" s="1"/>
  <c r="AU75" i="19"/>
  <c r="N76" i="24" s="1"/>
  <c r="AS76" i="19"/>
  <c r="T89" i="12"/>
  <c r="AM89" i="12"/>
  <c r="Z12" i="12"/>
  <c r="Y33" i="12"/>
  <c r="H60" i="14"/>
  <c r="I60" i="14" s="1"/>
  <c r="AU36" i="16"/>
  <c r="AS37" i="16"/>
  <c r="AS51" i="10"/>
  <c r="AT80" i="10"/>
  <c r="AT45" i="12"/>
  <c r="AS51" i="12"/>
  <c r="Y85" i="12"/>
  <c r="C20" i="14"/>
  <c r="D15" i="14"/>
  <c r="D20" i="14" s="1"/>
  <c r="H33" i="14"/>
  <c r="I33" i="14" s="1"/>
  <c r="H54" i="14"/>
  <c r="I54" i="14" s="1"/>
  <c r="AT19" i="16"/>
  <c r="AU69" i="16"/>
  <c r="L70" i="24" s="1"/>
  <c r="H9" i="18"/>
  <c r="E89" i="18"/>
  <c r="E90" i="18" s="1"/>
  <c r="H14" i="20" s="1"/>
  <c r="H31" i="20" s="1"/>
  <c r="F89" i="12"/>
  <c r="H13" i="13" s="1"/>
  <c r="J12" i="12"/>
  <c r="H54" i="12"/>
  <c r="Y90" i="14"/>
  <c r="BH89" i="16"/>
  <c r="I17" i="17" s="1"/>
  <c r="AU29" i="16"/>
  <c r="L28" i="24"/>
  <c r="BF39" i="25"/>
  <c r="BF39" i="27" s="1"/>
  <c r="BF39" i="19"/>
  <c r="BF39" i="22"/>
  <c r="Y51" i="16"/>
  <c r="L88" i="24"/>
  <c r="L89" i="24" s="1"/>
  <c r="AU88" i="16"/>
  <c r="M12" i="24"/>
  <c r="AU12" i="18"/>
  <c r="AU23" i="18"/>
  <c r="M21" i="24"/>
  <c r="M24" i="24" s="1"/>
  <c r="H23" i="18"/>
  <c r="AU28" i="18"/>
  <c r="M29" i="24" s="1"/>
  <c r="AS29" i="18"/>
  <c r="J90" i="24"/>
  <c r="D89" i="10"/>
  <c r="AS76" i="12"/>
  <c r="I23" i="14"/>
  <c r="D43" i="14"/>
  <c r="D46" i="14" s="1"/>
  <c r="C46" i="14"/>
  <c r="Q90" i="14"/>
  <c r="O9" i="24"/>
  <c r="P9" i="24" s="1"/>
  <c r="T89" i="16"/>
  <c r="AM89" i="16"/>
  <c r="AU75" i="10"/>
  <c r="M76" i="14" s="1"/>
  <c r="O76" i="14" s="1"/>
  <c r="P76" i="14" s="1"/>
  <c r="AS76" i="10"/>
  <c r="H45" i="12"/>
  <c r="AT80" i="12"/>
  <c r="F86" i="14"/>
  <c r="H84" i="14"/>
  <c r="I84" i="14" s="1"/>
  <c r="U89" i="16"/>
  <c r="L82" i="24"/>
  <c r="AU85" i="16"/>
  <c r="M82" i="24"/>
  <c r="V89" i="1"/>
  <c r="H63" i="1"/>
  <c r="AH89" i="3"/>
  <c r="AV78" i="5"/>
  <c r="AZ78" i="3"/>
  <c r="H9" i="5"/>
  <c r="H12" i="5"/>
  <c r="AS19" i="5"/>
  <c r="AS29" i="5"/>
  <c r="I66" i="7"/>
  <c r="E68" i="7"/>
  <c r="I89" i="8"/>
  <c r="AD89" i="8"/>
  <c r="L56" i="14"/>
  <c r="AU57" i="8"/>
  <c r="G89" i="10"/>
  <c r="H9" i="10"/>
  <c r="BC89" i="10"/>
  <c r="I24" i="11" s="1"/>
  <c r="AS23" i="10"/>
  <c r="AU20" i="10"/>
  <c r="AU36" i="12"/>
  <c r="BJ54" i="12"/>
  <c r="BJ89" i="12" s="1"/>
  <c r="E27" i="14"/>
  <c r="H26" i="14"/>
  <c r="I26" i="14" s="1"/>
  <c r="H53" i="14"/>
  <c r="E55" i="14"/>
  <c r="C58" i="14"/>
  <c r="D56" i="14"/>
  <c r="D58" i="14" s="1"/>
  <c r="C86" i="14"/>
  <c r="D82" i="14"/>
  <c r="D86" i="14" s="1"/>
  <c r="H89" i="14"/>
  <c r="I89" i="14" s="1"/>
  <c r="I87" i="14"/>
  <c r="BK8" i="19"/>
  <c r="BK8" i="22" s="1"/>
  <c r="BK8" i="25" s="1"/>
  <c r="BK8" i="27" s="1"/>
  <c r="BK8" i="18"/>
  <c r="BK9" i="18" s="1"/>
  <c r="O80" i="24"/>
  <c r="P80" i="24" s="1"/>
  <c r="U89" i="18"/>
  <c r="AN89" i="18"/>
  <c r="AU34" i="18"/>
  <c r="AS37" i="18"/>
  <c r="E13" i="24"/>
  <c r="H11" i="24"/>
  <c r="O89" i="3"/>
  <c r="W89" i="1"/>
  <c r="AO89" i="1"/>
  <c r="BH89" i="1"/>
  <c r="I17" i="2" s="1"/>
  <c r="BE19" i="3"/>
  <c r="BE14" i="5"/>
  <c r="P89" i="3"/>
  <c r="AQ89" i="3"/>
  <c r="Y51" i="3"/>
  <c r="AW78" i="5"/>
  <c r="AT19" i="5"/>
  <c r="AT29" i="5"/>
  <c r="BM80" i="5"/>
  <c r="C64" i="7"/>
  <c r="F68" i="7"/>
  <c r="AS9" i="8"/>
  <c r="AS89" i="8" s="1"/>
  <c r="I22" i="9" s="1"/>
  <c r="AU4" i="8"/>
  <c r="AE89" i="8"/>
  <c r="S34" i="14"/>
  <c r="V31" i="14"/>
  <c r="O33" i="14"/>
  <c r="P33" i="14" s="1"/>
  <c r="O71" i="14"/>
  <c r="P71" i="14" s="1"/>
  <c r="BD89" i="10"/>
  <c r="AT23" i="10"/>
  <c r="M25" i="10"/>
  <c r="M26" i="10" s="1"/>
  <c r="T77" i="14"/>
  <c r="V73" i="14"/>
  <c r="O89" i="12"/>
  <c r="I32" i="14"/>
  <c r="BK6" i="18"/>
  <c r="BK6" i="19"/>
  <c r="BK6" i="22" s="1"/>
  <c r="BK6" i="25" s="1"/>
  <c r="BK6" i="27" s="1"/>
  <c r="BG89" i="16"/>
  <c r="N42" i="24"/>
  <c r="N46" i="24" s="1"/>
  <c r="AU45" i="19"/>
  <c r="C89" i="1"/>
  <c r="D89" i="1"/>
  <c r="G13" i="2" s="1"/>
  <c r="AV4" i="8"/>
  <c r="AP89" i="1"/>
  <c r="BI89" i="1"/>
  <c r="I18" i="2" s="1"/>
  <c r="J18" i="2" s="1"/>
  <c r="AV10" i="3"/>
  <c r="AV12" i="1"/>
  <c r="AZ10" i="1"/>
  <c r="L17" i="1"/>
  <c r="K17" i="3"/>
  <c r="Z51" i="3"/>
  <c r="K54" i="3"/>
  <c r="L54" i="3" s="1"/>
  <c r="AT80" i="3"/>
  <c r="AU80" i="3" s="1"/>
  <c r="AU14" i="5"/>
  <c r="AU20" i="5"/>
  <c r="AU27" i="5"/>
  <c r="N47" i="7"/>
  <c r="N52" i="7" s="1"/>
  <c r="AU51" i="5"/>
  <c r="AU66" i="5"/>
  <c r="N67" i="7" s="1"/>
  <c r="O67" i="7" s="1"/>
  <c r="P67" i="7" s="1"/>
  <c r="BM88" i="5"/>
  <c r="C10" i="7"/>
  <c r="F24" i="7"/>
  <c r="K52" i="7"/>
  <c r="D59" i="7"/>
  <c r="D64" i="7" s="1"/>
  <c r="AT9" i="8"/>
  <c r="H37" i="8"/>
  <c r="H19" i="10"/>
  <c r="AJ89" i="12"/>
  <c r="P89" i="12"/>
  <c r="AI89" i="12"/>
  <c r="H71" i="12"/>
  <c r="C13" i="14"/>
  <c r="BL6" i="19"/>
  <c r="BL6" i="22" s="1"/>
  <c r="BL6" i="25" s="1"/>
  <c r="BL6" i="27" s="1"/>
  <c r="BL6" i="18"/>
  <c r="BL9" i="18" s="1"/>
  <c r="AU16" i="18"/>
  <c r="M17" i="24" s="1"/>
  <c r="O17" i="24" s="1"/>
  <c r="P17" i="24" s="1"/>
  <c r="S89" i="16"/>
  <c r="AL89" i="16"/>
  <c r="BE39" i="25"/>
  <c r="BE39" i="27" s="1"/>
  <c r="BE39" i="22"/>
  <c r="BE39" i="19"/>
  <c r="BD89" i="18"/>
  <c r="BF57" i="18"/>
  <c r="F52" i="14"/>
  <c r="H48" i="14"/>
  <c r="H52" i="14" s="1"/>
  <c r="I52" i="14" s="1"/>
  <c r="D64" i="14"/>
  <c r="C77" i="14"/>
  <c r="BL8" i="19"/>
  <c r="BL8" i="22" s="1"/>
  <c r="BL8" i="25" s="1"/>
  <c r="BL8" i="27" s="1"/>
  <c r="BL8" i="18"/>
  <c r="Y9" i="16"/>
  <c r="AP89" i="16"/>
  <c r="AU38" i="16"/>
  <c r="L39" i="24" s="1"/>
  <c r="O39" i="24" s="1"/>
  <c r="P39" i="24" s="1"/>
  <c r="L58" i="24"/>
  <c r="AU57" i="16"/>
  <c r="L59" i="24"/>
  <c r="AN89" i="19"/>
  <c r="AK13" i="14"/>
  <c r="AK90" i="14" s="1"/>
  <c r="AJ90" i="14"/>
  <c r="D73" i="14"/>
  <c r="D77" i="14" s="1"/>
  <c r="X89" i="16"/>
  <c r="Z89" i="16" s="1"/>
  <c r="AQ89" i="16"/>
  <c r="L21" i="24"/>
  <c r="AU23" i="16"/>
  <c r="AS51" i="18"/>
  <c r="AU46" i="18"/>
  <c r="AT85" i="18"/>
  <c r="AR89" i="19"/>
  <c r="J90" i="14"/>
  <c r="H40" i="14"/>
  <c r="I40" i="14" s="1"/>
  <c r="F55" i="14"/>
  <c r="H64" i="14"/>
  <c r="I64" i="14" s="1"/>
  <c r="G68" i="14"/>
  <c r="H65" i="14"/>
  <c r="I85" i="14"/>
  <c r="BC89" i="16"/>
  <c r="I24" i="17" s="1"/>
  <c r="O75" i="24"/>
  <c r="P75" i="24" s="1"/>
  <c r="M15" i="24"/>
  <c r="Y37" i="18"/>
  <c r="AT45" i="18"/>
  <c r="F89" i="19"/>
  <c r="H13" i="23" s="1"/>
  <c r="AS54" i="19"/>
  <c r="AU52" i="19"/>
  <c r="AT80" i="5"/>
  <c r="Y29" i="8"/>
  <c r="BM71" i="8"/>
  <c r="AT67" i="10"/>
  <c r="W89" i="12"/>
  <c r="Y89" i="12" s="1"/>
  <c r="Y63" i="12"/>
  <c r="Z12" i="3"/>
  <c r="AU77" i="5"/>
  <c r="C30" i="7"/>
  <c r="H45" i="7"/>
  <c r="I45" i="7" s="1"/>
  <c r="K72" i="7"/>
  <c r="AA89" i="8"/>
  <c r="BJ12" i="8"/>
  <c r="BJ89" i="8" s="1"/>
  <c r="S11" i="14"/>
  <c r="Y23" i="8"/>
  <c r="S89" i="10"/>
  <c r="BJ33" i="10"/>
  <c r="BJ89" i="10" s="1"/>
  <c r="C89" i="12"/>
  <c r="C90" i="12" s="1"/>
  <c r="X89" i="12"/>
  <c r="Z89" i="12" s="1"/>
  <c r="AP89" i="12"/>
  <c r="C34" i="14"/>
  <c r="E58" i="14"/>
  <c r="H56" i="14"/>
  <c r="C81" i="14"/>
  <c r="BL5" i="19"/>
  <c r="BL5" i="18"/>
  <c r="O89" i="16"/>
  <c r="AI89" i="16"/>
  <c r="AS45" i="19"/>
  <c r="AU86" i="5"/>
  <c r="AT88" i="5"/>
  <c r="H21" i="7"/>
  <c r="D28" i="7"/>
  <c r="D30" i="7" s="1"/>
  <c r="H56" i="7"/>
  <c r="H78" i="7"/>
  <c r="AB89" i="8"/>
  <c r="T89" i="10"/>
  <c r="H12" i="10"/>
  <c r="H54" i="10"/>
  <c r="AT9" i="12"/>
  <c r="D89" i="12"/>
  <c r="Y9" i="12"/>
  <c r="AQ89" i="12"/>
  <c r="BC89" i="12"/>
  <c r="I24" i="13" s="1"/>
  <c r="AS26" i="12"/>
  <c r="N72" i="14"/>
  <c r="D31" i="14"/>
  <c r="F58" i="14"/>
  <c r="C72" i="14"/>
  <c r="D78" i="14"/>
  <c r="D81" i="14" s="1"/>
  <c r="P89" i="16"/>
  <c r="I13" i="17" s="1"/>
  <c r="AJ89" i="16"/>
  <c r="O74" i="24"/>
  <c r="P74" i="24" s="1"/>
  <c r="AS9" i="18"/>
  <c r="AU4" i="18"/>
  <c r="D89" i="18"/>
  <c r="S89" i="18"/>
  <c r="AT57" i="18"/>
  <c r="AU55" i="18"/>
  <c r="N31" i="24"/>
  <c r="F55" i="24"/>
  <c r="H53" i="24"/>
  <c r="AA89" i="16"/>
  <c r="AS12" i="16"/>
  <c r="AU10" i="16"/>
  <c r="O76" i="24"/>
  <c r="P76" i="24" s="1"/>
  <c r="AB89" i="16"/>
  <c r="AC89" i="16"/>
  <c r="AS45" i="16"/>
  <c r="AU41" i="16"/>
  <c r="O45" i="24"/>
  <c r="P45" i="24" s="1"/>
  <c r="AS63" i="18"/>
  <c r="I14" i="14"/>
  <c r="F46" i="14"/>
  <c r="I61" i="14"/>
  <c r="H70" i="14"/>
  <c r="I70" i="14" s="1"/>
  <c r="E72" i="14"/>
  <c r="E81" i="14"/>
  <c r="H78" i="14"/>
  <c r="BK5" i="22"/>
  <c r="BD89" i="16"/>
  <c r="L25" i="24"/>
  <c r="AU26" i="16"/>
  <c r="H57" i="16"/>
  <c r="AU60" i="16"/>
  <c r="L61" i="24" s="1"/>
  <c r="O61" i="24" s="1"/>
  <c r="P61" i="24" s="1"/>
  <c r="L69" i="24"/>
  <c r="Z76" i="16"/>
  <c r="O83" i="24"/>
  <c r="P83" i="24" s="1"/>
  <c r="BF42" i="25"/>
  <c r="BF42" i="27" s="1"/>
  <c r="BF42" i="22"/>
  <c r="BF42" i="19"/>
  <c r="W89" i="19"/>
  <c r="AU31" i="19"/>
  <c r="N32" i="24" s="1"/>
  <c r="O32" i="24" s="1"/>
  <c r="P32" i="24" s="1"/>
  <c r="H51" i="16"/>
  <c r="W89" i="18"/>
  <c r="Y9" i="18"/>
  <c r="AP89" i="18"/>
  <c r="H85" i="18"/>
  <c r="Z12" i="8"/>
  <c r="H23" i="10"/>
  <c r="Z67" i="10"/>
  <c r="M72" i="14"/>
  <c r="N5" i="14"/>
  <c r="AS45" i="12"/>
  <c r="Y57" i="12"/>
  <c r="Z63" i="12"/>
  <c r="I22" i="14"/>
  <c r="H42" i="14"/>
  <c r="I74" i="14"/>
  <c r="AS33" i="16"/>
  <c r="H37" i="16"/>
  <c r="O66" i="24"/>
  <c r="P66" i="24" s="1"/>
  <c r="X89" i="18"/>
  <c r="AQ89" i="18"/>
  <c r="I32" i="24"/>
  <c r="H34" i="24"/>
  <c r="L82" i="14"/>
  <c r="AU85" i="8"/>
  <c r="I89" i="10"/>
  <c r="AS54" i="10"/>
  <c r="H63" i="10"/>
  <c r="BH89" i="12"/>
  <c r="I17" i="13" s="1"/>
  <c r="I19" i="13" s="1"/>
  <c r="I6" i="14"/>
  <c r="D27" i="14"/>
  <c r="I44" i="14"/>
  <c r="K89" i="14"/>
  <c r="O44" i="24"/>
  <c r="P44" i="24" s="1"/>
  <c r="O63" i="24"/>
  <c r="P63" i="24" s="1"/>
  <c r="AR89" i="18"/>
  <c r="C86" i="24"/>
  <c r="D82" i="24"/>
  <c r="D86" i="24" s="1"/>
  <c r="AS19" i="22"/>
  <c r="AU14" i="22"/>
  <c r="AU19" i="22" s="1"/>
  <c r="S89" i="8"/>
  <c r="H12" i="8"/>
  <c r="Y51" i="8"/>
  <c r="AT85" i="8"/>
  <c r="BJ51" i="10"/>
  <c r="T47" i="14"/>
  <c r="T52" i="14" s="1"/>
  <c r="Y54" i="10"/>
  <c r="AU71" i="10"/>
  <c r="AU76" i="10"/>
  <c r="AU8" i="12"/>
  <c r="N9" i="14" s="1"/>
  <c r="BI89" i="12"/>
  <c r="I18" i="13" s="1"/>
  <c r="Y29" i="12"/>
  <c r="AS67" i="12"/>
  <c r="Y88" i="12"/>
  <c r="X90" i="14"/>
  <c r="K68" i="14"/>
  <c r="AU30" i="16"/>
  <c r="C89" i="18"/>
  <c r="C90" i="18" s="1"/>
  <c r="H9" i="24"/>
  <c r="I9" i="24" s="1"/>
  <c r="V89" i="18"/>
  <c r="AO89" i="18"/>
  <c r="O89" i="18"/>
  <c r="AU83" i="18"/>
  <c r="M84" i="24" s="1"/>
  <c r="O84" i="24" s="1"/>
  <c r="P84" i="24" s="1"/>
  <c r="U11" i="24"/>
  <c r="U13" i="24" s="1"/>
  <c r="BJ12" i="19"/>
  <c r="AI89" i="19"/>
  <c r="AS85" i="18"/>
  <c r="I58" i="24"/>
  <c r="T89" i="19"/>
  <c r="AM89" i="19"/>
  <c r="AO89" i="19"/>
  <c r="AU26" i="19"/>
  <c r="N25" i="24"/>
  <c r="N27" i="24" s="1"/>
  <c r="AS33" i="18"/>
  <c r="H80" i="18"/>
  <c r="BC89" i="19"/>
  <c r="I24" i="23" s="1"/>
  <c r="C64" i="24"/>
  <c r="D59" i="24"/>
  <c r="D64" i="24" s="1"/>
  <c r="AU50" i="22"/>
  <c r="AU64" i="25"/>
  <c r="AU67" i="25" s="1"/>
  <c r="AS67" i="25"/>
  <c r="AU38" i="10"/>
  <c r="M39" i="14" s="1"/>
  <c r="O39" i="14" s="1"/>
  <c r="P39" i="14" s="1"/>
  <c r="AU55" i="10"/>
  <c r="AT63" i="10"/>
  <c r="I89" i="12"/>
  <c r="AT33" i="12"/>
  <c r="H33" i="12"/>
  <c r="D10" i="14"/>
  <c r="H9" i="14"/>
  <c r="I9" i="14" s="1"/>
  <c r="G20" i="14"/>
  <c r="I37" i="14"/>
  <c r="G55" i="14"/>
  <c r="F81" i="14"/>
  <c r="AF89" i="16"/>
  <c r="AO89" i="16"/>
  <c r="BE42" i="22"/>
  <c r="BE42" i="25"/>
  <c r="BE42" i="27" s="1"/>
  <c r="BE42" i="19"/>
  <c r="BE82" i="22"/>
  <c r="BE82" i="25"/>
  <c r="BE82" i="27" s="1"/>
  <c r="BE82" i="19"/>
  <c r="BE82" i="18"/>
  <c r="AU30" i="18"/>
  <c r="J33" i="18"/>
  <c r="Y71" i="18"/>
  <c r="AU46" i="25"/>
  <c r="AU51" i="25" s="1"/>
  <c r="AS51" i="25"/>
  <c r="J33" i="12"/>
  <c r="AS88" i="12"/>
  <c r="E10" i="14"/>
  <c r="BM71" i="16"/>
  <c r="P89" i="18"/>
  <c r="H12" i="18"/>
  <c r="G89" i="18"/>
  <c r="AT76" i="18"/>
  <c r="AU72" i="18"/>
  <c r="Y63" i="8"/>
  <c r="H67" i="10"/>
  <c r="AU20" i="12"/>
  <c r="AU71" i="12"/>
  <c r="Z76" i="12"/>
  <c r="AT88" i="12"/>
  <c r="F10" i="14"/>
  <c r="I7" i="14"/>
  <c r="K20" i="14"/>
  <c r="E20" i="14"/>
  <c r="K46" i="14"/>
  <c r="S11" i="24"/>
  <c r="BJ12" i="16"/>
  <c r="O14" i="24"/>
  <c r="P14" i="24" s="1"/>
  <c r="J37" i="16"/>
  <c r="O41" i="24"/>
  <c r="P41" i="24" s="1"/>
  <c r="H54" i="16"/>
  <c r="BK13" i="22"/>
  <c r="BK13" i="25"/>
  <c r="BK13" i="27" s="1"/>
  <c r="AR89" i="8"/>
  <c r="Z63" i="8"/>
  <c r="H19" i="12"/>
  <c r="U59" i="14"/>
  <c r="U64" i="14" s="1"/>
  <c r="BJ63" i="12"/>
  <c r="AU86" i="12"/>
  <c r="G10" i="14"/>
  <c r="S38" i="14"/>
  <c r="V35" i="14"/>
  <c r="AD56" i="14"/>
  <c r="AS67" i="16"/>
  <c r="AM89" i="18"/>
  <c r="BL13" i="22"/>
  <c r="BL13" i="25"/>
  <c r="BL13" i="27" s="1"/>
  <c r="AU24" i="18"/>
  <c r="AC89" i="19"/>
  <c r="AG89" i="19"/>
  <c r="U73" i="24"/>
  <c r="BJ76" i="19"/>
  <c r="C89" i="19"/>
  <c r="C90" i="19" s="1"/>
  <c r="V89" i="19"/>
  <c r="Z12" i="19"/>
  <c r="AT19" i="19"/>
  <c r="AS33" i="19"/>
  <c r="I24" i="24"/>
  <c r="U47" i="24"/>
  <c r="D69" i="24"/>
  <c r="D72" i="24" s="1"/>
  <c r="C72" i="24"/>
  <c r="N77" i="24"/>
  <c r="AU58" i="18"/>
  <c r="I43" i="24"/>
  <c r="H62" i="24"/>
  <c r="I62" i="24" s="1"/>
  <c r="BH89" i="19"/>
  <c r="I17" i="23" s="1"/>
  <c r="I19" i="23" s="1"/>
  <c r="H26" i="19"/>
  <c r="AU69" i="19"/>
  <c r="N70" i="24" s="1"/>
  <c r="I74" i="24"/>
  <c r="AJ89" i="22"/>
  <c r="AS54" i="22"/>
  <c r="AU53" i="22"/>
  <c r="AU54" i="22" s="1"/>
  <c r="S89" i="19"/>
  <c r="AL89" i="19"/>
  <c r="BD89" i="19"/>
  <c r="O23" i="24"/>
  <c r="P23" i="24" s="1"/>
  <c r="AU75" i="22"/>
  <c r="AU76" i="22" s="1"/>
  <c r="AC89" i="10"/>
  <c r="M82" i="14"/>
  <c r="AB89" i="12"/>
  <c r="I12" i="14"/>
  <c r="I50" i="14"/>
  <c r="K55" i="14"/>
  <c r="E86" i="14"/>
  <c r="H82" i="14"/>
  <c r="AR89" i="16"/>
  <c r="AG89" i="18"/>
  <c r="T68" i="24"/>
  <c r="U89" i="19"/>
  <c r="Y9" i="19"/>
  <c r="N68" i="24"/>
  <c r="AS85" i="8"/>
  <c r="AD89" i="10"/>
  <c r="J63" i="10"/>
  <c r="AC89" i="12"/>
  <c r="C27" i="14"/>
  <c r="L27" i="14" s="1"/>
  <c r="E64" i="14"/>
  <c r="I69" i="14"/>
  <c r="I75" i="14"/>
  <c r="F89" i="16"/>
  <c r="H13" i="17" s="1"/>
  <c r="BE43" i="22"/>
  <c r="BE43" i="25"/>
  <c r="BE43" i="27" s="1"/>
  <c r="BE43" i="19"/>
  <c r="H71" i="16"/>
  <c r="AS76" i="16"/>
  <c r="O79" i="24"/>
  <c r="P79" i="24" s="1"/>
  <c r="AH89" i="18"/>
  <c r="AU58" i="19"/>
  <c r="AS63" i="19"/>
  <c r="I8" i="24"/>
  <c r="AJ90" i="24"/>
  <c r="AK13" i="24"/>
  <c r="AK90" i="24" s="1"/>
  <c r="AB90" i="24"/>
  <c r="G46" i="24"/>
  <c r="H42" i="24"/>
  <c r="AU46" i="22"/>
  <c r="AS51" i="22"/>
  <c r="AE89" i="10"/>
  <c r="AU52" i="10"/>
  <c r="AD89" i="12"/>
  <c r="N56" i="14"/>
  <c r="N58" i="14" s="1"/>
  <c r="AU57" i="12"/>
  <c r="BM85" i="12"/>
  <c r="I18" i="14"/>
  <c r="H24" i="14"/>
  <c r="F64" i="14"/>
  <c r="K77" i="14"/>
  <c r="G89" i="16"/>
  <c r="S34" i="24"/>
  <c r="V31" i="24"/>
  <c r="BF43" i="22"/>
  <c r="BF43" i="25"/>
  <c r="BF43" i="27" s="1"/>
  <c r="BF43" i="19"/>
  <c r="S55" i="24"/>
  <c r="AS71" i="16"/>
  <c r="AT76" i="16"/>
  <c r="AI89" i="18"/>
  <c r="Z51" i="18"/>
  <c r="AT67" i="19"/>
  <c r="AK11" i="24"/>
  <c r="F64" i="24"/>
  <c r="AT23" i="22"/>
  <c r="AU22" i="22"/>
  <c r="AU59" i="10"/>
  <c r="M60" i="14" s="1"/>
  <c r="O60" i="14" s="1"/>
  <c r="P60" i="14" s="1"/>
  <c r="AS63" i="12"/>
  <c r="I21" i="14"/>
  <c r="G64" i="14"/>
  <c r="H72" i="14"/>
  <c r="I72" i="14" s="1"/>
  <c r="BM7" i="27"/>
  <c r="O51" i="24"/>
  <c r="P51" i="24" s="1"/>
  <c r="AT71" i="16"/>
  <c r="AU72" i="16"/>
  <c r="AS12" i="18"/>
  <c r="AU66" i="18"/>
  <c r="M67" i="24" s="1"/>
  <c r="O67" i="24" s="1"/>
  <c r="P67" i="24" s="1"/>
  <c r="X89" i="19"/>
  <c r="AS12" i="19"/>
  <c r="AU11" i="19"/>
  <c r="Y19" i="19"/>
  <c r="AU47" i="19"/>
  <c r="N48" i="24" s="1"/>
  <c r="O48" i="24" s="1"/>
  <c r="AS51" i="19"/>
  <c r="V89" i="22"/>
  <c r="AU13" i="22"/>
  <c r="AU44" i="22"/>
  <c r="AU67" i="19"/>
  <c r="AS85" i="19"/>
  <c r="AU81" i="19"/>
  <c r="C20" i="24"/>
  <c r="L20" i="24" s="1"/>
  <c r="D15" i="24"/>
  <c r="D20" i="24" s="1"/>
  <c r="C58" i="24"/>
  <c r="K68" i="24"/>
  <c r="AS85" i="22"/>
  <c r="AU81" i="22"/>
  <c r="AU85" i="22" s="1"/>
  <c r="F89" i="25"/>
  <c r="H13" i="28" s="1"/>
  <c r="AS19" i="25"/>
  <c r="AU14" i="25"/>
  <c r="AU19" i="25" s="1"/>
  <c r="AU28" i="19"/>
  <c r="N29" i="24" s="1"/>
  <c r="H70" i="24"/>
  <c r="I70" i="24" s="1"/>
  <c r="Y37" i="22"/>
  <c r="H45" i="19"/>
  <c r="D29" i="24"/>
  <c r="D30" i="24" s="1"/>
  <c r="C30" i="24"/>
  <c r="H87" i="24"/>
  <c r="E89" i="24"/>
  <c r="Z89" i="22"/>
  <c r="AP89" i="22"/>
  <c r="AT33" i="19"/>
  <c r="AU56" i="19"/>
  <c r="N57" i="24" s="1"/>
  <c r="N58" i="24" s="1"/>
  <c r="AK89" i="22"/>
  <c r="AS85" i="12"/>
  <c r="I11" i="14"/>
  <c r="C24" i="14"/>
  <c r="BK4" i="27"/>
  <c r="Y12" i="16"/>
  <c r="AJ89" i="18"/>
  <c r="H51" i="18"/>
  <c r="AS71" i="18"/>
  <c r="AS80" i="18"/>
  <c r="I89" i="19"/>
  <c r="AD89" i="19"/>
  <c r="AS23" i="19"/>
  <c r="AU20" i="19"/>
  <c r="D10" i="24"/>
  <c r="D38" i="24"/>
  <c r="AU23" i="22"/>
  <c r="O89" i="25"/>
  <c r="Z76" i="27"/>
  <c r="BL4" i="25"/>
  <c r="Z12" i="16"/>
  <c r="J54" i="16"/>
  <c r="AK89" i="18"/>
  <c r="BG89" i="18"/>
  <c r="J51" i="18"/>
  <c r="AT80" i="18"/>
  <c r="AE89" i="19"/>
  <c r="AT23" i="19"/>
  <c r="Y57" i="19"/>
  <c r="E10" i="24"/>
  <c r="H5" i="24"/>
  <c r="H26" i="24"/>
  <c r="G52" i="24"/>
  <c r="I50" i="24"/>
  <c r="G89" i="22"/>
  <c r="BH89" i="22"/>
  <c r="I17" i="26" s="1"/>
  <c r="D35" i="14"/>
  <c r="D38" i="14" s="1"/>
  <c r="I36" i="14"/>
  <c r="BE44" i="22"/>
  <c r="BE44" i="25"/>
  <c r="BE44" i="27" s="1"/>
  <c r="O50" i="24"/>
  <c r="P50" i="24" s="1"/>
  <c r="H80" i="16"/>
  <c r="AL89" i="18"/>
  <c r="BH89" i="18"/>
  <c r="I17" i="20" s="1"/>
  <c r="AU68" i="18"/>
  <c r="AU77" i="18"/>
  <c r="AF89" i="19"/>
  <c r="N28" i="24"/>
  <c r="AU68" i="19"/>
  <c r="AS71" i="19"/>
  <c r="AU70" i="19"/>
  <c r="N71" i="24" s="1"/>
  <c r="O71" i="24" s="1"/>
  <c r="P71" i="24" s="1"/>
  <c r="AS80" i="19"/>
  <c r="AU77" i="19"/>
  <c r="H48" i="24"/>
  <c r="H52" i="24" s="1"/>
  <c r="AT9" i="22"/>
  <c r="K13" i="14"/>
  <c r="K90" i="14" s="1"/>
  <c r="H35" i="14"/>
  <c r="BF44" i="22"/>
  <c r="BF44" i="25"/>
  <c r="BF44" i="27" s="1"/>
  <c r="AU52" i="16"/>
  <c r="T89" i="18"/>
  <c r="BI89" i="18"/>
  <c r="I18" i="20" s="1"/>
  <c r="T11" i="24"/>
  <c r="T13" i="24" s="1"/>
  <c r="BJ12" i="18"/>
  <c r="AU42" i="18"/>
  <c r="T53" i="24"/>
  <c r="T55" i="24" s="1"/>
  <c r="BJ54" i="18"/>
  <c r="AS76" i="18"/>
  <c r="H76" i="18"/>
  <c r="AT71" i="19"/>
  <c r="E89" i="19"/>
  <c r="E90" i="19" s="1"/>
  <c r="H14" i="23" s="1"/>
  <c r="H31" i="23" s="1"/>
  <c r="G10" i="24"/>
  <c r="H17" i="24"/>
  <c r="I17" i="24" s="1"/>
  <c r="F46" i="24"/>
  <c r="F90" i="24" s="1"/>
  <c r="H83" i="24"/>
  <c r="I83" i="24" s="1"/>
  <c r="H18" i="24"/>
  <c r="I18" i="24" s="1"/>
  <c r="G55" i="24"/>
  <c r="I63" i="24"/>
  <c r="AU6" i="22"/>
  <c r="AU9" i="22" s="1"/>
  <c r="AS9" i="22"/>
  <c r="H16" i="24"/>
  <c r="I16" i="24" s="1"/>
  <c r="F89" i="22"/>
  <c r="H13" i="26" s="1"/>
  <c r="U89" i="22"/>
  <c r="Y12" i="22"/>
  <c r="Y29" i="22"/>
  <c r="AT45" i="22"/>
  <c r="Z51" i="22"/>
  <c r="AT76" i="22"/>
  <c r="U53" i="24"/>
  <c r="U55" i="24" s="1"/>
  <c r="BJ54" i="19"/>
  <c r="AS67" i="19"/>
  <c r="D27" i="24"/>
  <c r="I57" i="24"/>
  <c r="D81" i="24"/>
  <c r="E86" i="24"/>
  <c r="Y26" i="22"/>
  <c r="AU60" i="22"/>
  <c r="AU63" i="22" s="1"/>
  <c r="AU87" i="19"/>
  <c r="N88" i="24" s="1"/>
  <c r="H15" i="24"/>
  <c r="E20" i="24"/>
  <c r="H39" i="24"/>
  <c r="I39" i="24" s="1"/>
  <c r="E64" i="24"/>
  <c r="H59" i="24"/>
  <c r="H78" i="24"/>
  <c r="E81" i="24"/>
  <c r="F86" i="24"/>
  <c r="AU25" i="25"/>
  <c r="AU26" i="25" s="1"/>
  <c r="Z63" i="25"/>
  <c r="F20" i="14"/>
  <c r="BE40" i="25"/>
  <c r="BE40" i="27" s="1"/>
  <c r="BE40" i="22"/>
  <c r="BE40" i="19"/>
  <c r="BJ51" i="16"/>
  <c r="BF82" i="25"/>
  <c r="BF82" i="27" s="1"/>
  <c r="BF82" i="22"/>
  <c r="BE83" i="25"/>
  <c r="BE83" i="27" s="1"/>
  <c r="BE83" i="22"/>
  <c r="W89" i="16"/>
  <c r="AT80" i="19"/>
  <c r="Y85" i="19"/>
  <c r="G20" i="24"/>
  <c r="I56" i="24"/>
  <c r="I71" i="24"/>
  <c r="C77" i="24"/>
  <c r="H82" i="24"/>
  <c r="AN89" i="22"/>
  <c r="J51" i="22"/>
  <c r="AU55" i="22"/>
  <c r="AU57" i="22" s="1"/>
  <c r="AS57" i="22"/>
  <c r="AS67" i="22"/>
  <c r="AU64" i="22"/>
  <c r="AU67" i="22" s="1"/>
  <c r="AS26" i="25"/>
  <c r="D21" i="14"/>
  <c r="D24" i="14" s="1"/>
  <c r="S52" i="24"/>
  <c r="BE47" i="25"/>
  <c r="BE47" i="22"/>
  <c r="BE51" i="22" s="1"/>
  <c r="BE47" i="18"/>
  <c r="BE51" i="18" s="1"/>
  <c r="BF83" i="22"/>
  <c r="BF83" i="19"/>
  <c r="BE84" i="25"/>
  <c r="BE84" i="27" s="1"/>
  <c r="BE84" i="19"/>
  <c r="E89" i="16"/>
  <c r="H29" i="19"/>
  <c r="AU35" i="19"/>
  <c r="N36" i="24" s="1"/>
  <c r="N38" i="24" s="1"/>
  <c r="BE47" i="19"/>
  <c r="BE51" i="19" s="1"/>
  <c r="H37" i="24"/>
  <c r="I37" i="24" s="1"/>
  <c r="V64" i="24"/>
  <c r="W64" i="24" s="1"/>
  <c r="G68" i="24"/>
  <c r="D73" i="24"/>
  <c r="D77" i="24" s="1"/>
  <c r="BF47" i="25"/>
  <c r="BF47" i="22"/>
  <c r="BF51" i="22" s="1"/>
  <c r="BF47" i="18"/>
  <c r="BF51" i="18" s="1"/>
  <c r="BE55" i="22"/>
  <c r="BE55" i="18"/>
  <c r="BE57" i="18" s="1"/>
  <c r="BE55" i="25"/>
  <c r="BF84" i="25"/>
  <c r="BF84" i="27" s="1"/>
  <c r="BF84" i="22"/>
  <c r="BF84" i="19"/>
  <c r="AC89" i="18"/>
  <c r="AU6" i="19"/>
  <c r="N7" i="24" s="1"/>
  <c r="O7" i="24" s="1"/>
  <c r="P7" i="24" s="1"/>
  <c r="AA89" i="19"/>
  <c r="AS9" i="19"/>
  <c r="N47" i="24"/>
  <c r="N52" i="24" s="1"/>
  <c r="BF47" i="19"/>
  <c r="BF51" i="19" s="1"/>
  <c r="AS57" i="19"/>
  <c r="AT76" i="19"/>
  <c r="H76" i="19"/>
  <c r="C46" i="24"/>
  <c r="D55" i="24"/>
  <c r="BI89" i="22"/>
  <c r="I18" i="26" s="1"/>
  <c r="AG89" i="22"/>
  <c r="AU29" i="22"/>
  <c r="AU86" i="22"/>
  <c r="AU88" i="22" s="1"/>
  <c r="BG89" i="25"/>
  <c r="O22" i="24"/>
  <c r="P22" i="24" s="1"/>
  <c r="V48" i="24"/>
  <c r="W48" i="24" s="1"/>
  <c r="BF55" i="25"/>
  <c r="BF55" i="22"/>
  <c r="BF57" i="22" s="1"/>
  <c r="BF55" i="19"/>
  <c r="AD89" i="18"/>
  <c r="BM85" i="18"/>
  <c r="AU84" i="18"/>
  <c r="M85" i="24" s="1"/>
  <c r="O85" i="24" s="1"/>
  <c r="P85" i="24" s="1"/>
  <c r="AB89" i="19"/>
  <c r="AT57" i="19"/>
  <c r="BE56" i="19"/>
  <c r="BE57" i="19" s="1"/>
  <c r="AU73" i="19"/>
  <c r="N74" i="24" s="1"/>
  <c r="BE83" i="19"/>
  <c r="V35" i="24"/>
  <c r="D46" i="24"/>
  <c r="K52" i="24"/>
  <c r="E55" i="24"/>
  <c r="C89" i="24"/>
  <c r="BJ89" i="22"/>
  <c r="Y85" i="22"/>
  <c r="BH89" i="25"/>
  <c r="I17" i="28" s="1"/>
  <c r="AU36" i="25"/>
  <c r="AM89" i="25"/>
  <c r="BI89" i="25"/>
  <c r="I18" i="28" s="1"/>
  <c r="AU33" i="25"/>
  <c r="AS37" i="25"/>
  <c r="Z54" i="27"/>
  <c r="AU73" i="27"/>
  <c r="AS33" i="25"/>
  <c r="AU31" i="25"/>
  <c r="O89" i="19"/>
  <c r="I14" i="23" s="1"/>
  <c r="I31" i="23" s="1"/>
  <c r="BJ67" i="19"/>
  <c r="U65" i="24"/>
  <c r="U68" i="24" s="1"/>
  <c r="I14" i="24"/>
  <c r="I21" i="24"/>
  <c r="C27" i="24"/>
  <c r="L27" i="24" s="1"/>
  <c r="I79" i="24"/>
  <c r="AR89" i="22"/>
  <c r="AS33" i="22"/>
  <c r="AS45" i="22"/>
  <c r="Y88" i="22"/>
  <c r="G89" i="25"/>
  <c r="H9" i="25"/>
  <c r="AC89" i="25"/>
  <c r="AI89" i="25"/>
  <c r="Y9" i="27"/>
  <c r="BJ51" i="18"/>
  <c r="P89" i="19"/>
  <c r="I33" i="24"/>
  <c r="H9" i="22"/>
  <c r="AA89" i="22"/>
  <c r="BC89" i="22"/>
  <c r="I24" i="26" s="1"/>
  <c r="AT33" i="22"/>
  <c r="AD89" i="25"/>
  <c r="AS63" i="25"/>
  <c r="AU60" i="25"/>
  <c r="AU63" i="25" s="1"/>
  <c r="AU14" i="19"/>
  <c r="BM80" i="19"/>
  <c r="I89" i="22"/>
  <c r="AB89" i="22"/>
  <c r="AS29" i="22"/>
  <c r="H29" i="22"/>
  <c r="AU30" i="22"/>
  <c r="Y33" i="22"/>
  <c r="AU41" i="22"/>
  <c r="AT71" i="22"/>
  <c r="AU68" i="22"/>
  <c r="AU71" i="22" s="1"/>
  <c r="AE89" i="25"/>
  <c r="AJ89" i="19"/>
  <c r="AU86" i="19"/>
  <c r="K24" i="24"/>
  <c r="AC56" i="24"/>
  <c r="K64" i="24"/>
  <c r="H76" i="24"/>
  <c r="I76" i="24" s="1"/>
  <c r="AC89" i="22"/>
  <c r="P89" i="22"/>
  <c r="BD89" i="22"/>
  <c r="Z33" i="22"/>
  <c r="Y67" i="22"/>
  <c r="AF89" i="25"/>
  <c r="AU35" i="25"/>
  <c r="AS54" i="25"/>
  <c r="AU52" i="25"/>
  <c r="AU54" i="25" s="1"/>
  <c r="C89" i="27"/>
  <c r="H51" i="25"/>
  <c r="I36" i="24"/>
  <c r="S89" i="22"/>
  <c r="BM88" i="22"/>
  <c r="I29" i="24"/>
  <c r="C34" i="24"/>
  <c r="I35" i="24"/>
  <c r="C52" i="24"/>
  <c r="AU34" i="22"/>
  <c r="AS37" i="22"/>
  <c r="AS80" i="22"/>
  <c r="AU72" i="25"/>
  <c r="AU76" i="25" s="1"/>
  <c r="D31" i="24"/>
  <c r="I44" i="24"/>
  <c r="D47" i="24"/>
  <c r="H67" i="24"/>
  <c r="I67" i="24" s="1"/>
  <c r="K81" i="24"/>
  <c r="AT80" i="22"/>
  <c r="AK89" i="25"/>
  <c r="AG89" i="25"/>
  <c r="AS76" i="22"/>
  <c r="AU77" i="22"/>
  <c r="AU80" i="22" s="1"/>
  <c r="S89" i="25"/>
  <c r="H23" i="25"/>
  <c r="Q90" i="24"/>
  <c r="G81" i="24"/>
  <c r="O89" i="22"/>
  <c r="J33" i="22"/>
  <c r="AT9" i="25"/>
  <c r="V89" i="25"/>
  <c r="AO89" i="25"/>
  <c r="Y57" i="25"/>
  <c r="AU68" i="25"/>
  <c r="AU71" i="25" s="1"/>
  <c r="I88" i="24"/>
  <c r="W89" i="25"/>
  <c r="Y89" i="25" s="1"/>
  <c r="Y9" i="25"/>
  <c r="AP89" i="25"/>
  <c r="J51" i="25"/>
  <c r="J33" i="27"/>
  <c r="AT33" i="25"/>
  <c r="Y63" i="25"/>
  <c r="C89" i="25"/>
  <c r="X89" i="25"/>
  <c r="Z89" i="25" s="1"/>
  <c r="AS29" i="25"/>
  <c r="AU81" i="27"/>
  <c r="AS85" i="27"/>
  <c r="C89" i="22"/>
  <c r="C90" i="22" s="1"/>
  <c r="AS9" i="25"/>
  <c r="D89" i="25"/>
  <c r="AQ89" i="25"/>
  <c r="AT29" i="25"/>
  <c r="AU36" i="22"/>
  <c r="J63" i="22"/>
  <c r="E89" i="25"/>
  <c r="E90" i="25" s="1"/>
  <c r="H14" i="28" s="1"/>
  <c r="H31" i="28" s="1"/>
  <c r="AT45" i="25"/>
  <c r="AU73" i="25"/>
  <c r="AU32" i="27"/>
  <c r="AU84" i="27"/>
  <c r="AT63" i="25"/>
  <c r="H9" i="27"/>
  <c r="Y29" i="25"/>
  <c r="AT76" i="27"/>
  <c r="AT88" i="27"/>
  <c r="AU86" i="27"/>
  <c r="AU88" i="27" s="1"/>
  <c r="Y80" i="22"/>
  <c r="J33" i="25"/>
  <c r="AU45" i="25"/>
  <c r="Y45" i="25"/>
  <c r="AS85" i="25"/>
  <c r="AS88" i="25"/>
  <c r="BJ51" i="27"/>
  <c r="BJ89" i="27" s="1"/>
  <c r="T89" i="22"/>
  <c r="AL89" i="22"/>
  <c r="P89" i="25"/>
  <c r="AH89" i="25"/>
  <c r="BC89" i="25"/>
  <c r="I24" i="28" s="1"/>
  <c r="AU27" i="25"/>
  <c r="AU29" i="25" s="1"/>
  <c r="Y71" i="25"/>
  <c r="Y19" i="27"/>
  <c r="AM89" i="22"/>
  <c r="AU34" i="25"/>
  <c r="AS57" i="25"/>
  <c r="AU81" i="25"/>
  <c r="AU85" i="25" s="1"/>
  <c r="AU86" i="25"/>
  <c r="AU88" i="25" s="1"/>
  <c r="Y33" i="27"/>
  <c r="AS67" i="27"/>
  <c r="AU65" i="22"/>
  <c r="AJ89" i="25"/>
  <c r="AS45" i="25"/>
  <c r="H54" i="25"/>
  <c r="AT57" i="25"/>
  <c r="AU55" i="27"/>
  <c r="AU57" i="27" s="1"/>
  <c r="AS57" i="27"/>
  <c r="AR89" i="25"/>
  <c r="AT37" i="27"/>
  <c r="Y45" i="27"/>
  <c r="I89" i="25"/>
  <c r="AA89" i="25"/>
  <c r="AU77" i="25"/>
  <c r="AU80" i="25" s="1"/>
  <c r="AS19" i="27"/>
  <c r="AU14" i="27"/>
  <c r="AU36" i="27"/>
  <c r="AU37" i="27" s="1"/>
  <c r="AU49" i="27"/>
  <c r="AU51" i="27" s="1"/>
  <c r="AU71" i="27"/>
  <c r="AB89" i="25"/>
  <c r="Y23" i="25"/>
  <c r="BM71" i="25"/>
  <c r="H71" i="25"/>
  <c r="AT80" i="25"/>
  <c r="AU11" i="27"/>
  <c r="AU12" i="27" s="1"/>
  <c r="BC89" i="27"/>
  <c r="I24" i="29" s="1"/>
  <c r="Y37" i="25"/>
  <c r="AU60" i="27"/>
  <c r="BI89" i="27"/>
  <c r="I18" i="29" s="1"/>
  <c r="AN89" i="27"/>
  <c r="AS54" i="27"/>
  <c r="Y85" i="27"/>
  <c r="AU6" i="27"/>
  <c r="AU9" i="27" s="1"/>
  <c r="AU17" i="27"/>
  <c r="J54" i="27"/>
  <c r="D89" i="27"/>
  <c r="AT33" i="27"/>
  <c r="T89" i="25"/>
  <c r="AL89" i="25"/>
  <c r="BD89" i="25"/>
  <c r="BM85" i="27"/>
  <c r="H54" i="27"/>
  <c r="Y63" i="27"/>
  <c r="AU66" i="27"/>
  <c r="AU61" i="27"/>
  <c r="BG89" i="27"/>
  <c r="BD89" i="27"/>
  <c r="AU30" i="27"/>
  <c r="AS33" i="27"/>
  <c r="Z33" i="27"/>
  <c r="H33" i="27"/>
  <c r="AT67" i="27"/>
  <c r="AU65" i="27"/>
  <c r="AU64" i="27"/>
  <c r="J67" i="27"/>
  <c r="Z67" i="27"/>
  <c r="X89" i="27"/>
  <c r="T89" i="27"/>
  <c r="I89" i="27"/>
  <c r="Y67" i="27"/>
  <c r="H67" i="27"/>
  <c r="AT54" i="27"/>
  <c r="AU53" i="27"/>
  <c r="AB89" i="27"/>
  <c r="AU52" i="27"/>
  <c r="AI89" i="27"/>
  <c r="AG89" i="27"/>
  <c r="BH89" i="27"/>
  <c r="I17" i="29" s="1"/>
  <c r="AT63" i="27"/>
  <c r="AU59" i="27"/>
  <c r="AJ89" i="27"/>
  <c r="AR89" i="27"/>
  <c r="AP89" i="27"/>
  <c r="AU58" i="27"/>
  <c r="AL89" i="27"/>
  <c r="AH89" i="27"/>
  <c r="AF89" i="27"/>
  <c r="AD89" i="27"/>
  <c r="J63" i="27"/>
  <c r="Z63" i="27"/>
  <c r="P89" i="27"/>
  <c r="V89" i="27"/>
  <c r="AQ89" i="27"/>
  <c r="AS63" i="27"/>
  <c r="AO89" i="27"/>
  <c r="AM89" i="27"/>
  <c r="AK89" i="27"/>
  <c r="AE89" i="27"/>
  <c r="AC89" i="27"/>
  <c r="AA89" i="27"/>
  <c r="U89" i="27"/>
  <c r="O89" i="27"/>
  <c r="W89" i="27"/>
  <c r="S89" i="27"/>
  <c r="H63" i="27"/>
  <c r="G89" i="27"/>
  <c r="E89" i="27"/>
  <c r="AU74" i="27"/>
  <c r="AU76" i="27" s="1"/>
  <c r="AS76" i="27"/>
  <c r="J76" i="27"/>
  <c r="F89" i="27"/>
  <c r="H13" i="29" s="1"/>
  <c r="H76" i="27"/>
  <c r="Y76" i="27"/>
  <c r="BJ89" i="3" l="1"/>
  <c r="BE41" i="5"/>
  <c r="BE33" i="3"/>
  <c r="AD15" i="7"/>
  <c r="J24" i="4"/>
  <c r="J24" i="6" s="1"/>
  <c r="J24" i="9" s="1"/>
  <c r="J24" i="11" s="1"/>
  <c r="J24" i="13" s="1"/>
  <c r="J24" i="17" s="1"/>
  <c r="J24" i="20" s="1"/>
  <c r="J24" i="23" s="1"/>
  <c r="J24" i="26" s="1"/>
  <c r="J24" i="28" s="1"/>
  <c r="J24" i="29" s="1"/>
  <c r="O84" i="7"/>
  <c r="P84" i="7" s="1"/>
  <c r="BB83" i="3"/>
  <c r="BB76" i="3"/>
  <c r="BB66" i="3"/>
  <c r="BB63" i="3"/>
  <c r="AU63" i="3"/>
  <c r="AU57" i="3"/>
  <c r="BA56" i="8"/>
  <c r="BB56" i="3"/>
  <c r="AU54" i="3"/>
  <c r="M52" i="7"/>
  <c r="O48" i="7"/>
  <c r="BB39" i="3"/>
  <c r="O32" i="7"/>
  <c r="P32" i="7" s="1"/>
  <c r="AU33" i="3"/>
  <c r="AU29" i="3"/>
  <c r="BA24" i="5"/>
  <c r="AW24" i="8"/>
  <c r="AZ18" i="3"/>
  <c r="BA11" i="5"/>
  <c r="H72" i="7"/>
  <c r="M71" i="8"/>
  <c r="N62" i="3"/>
  <c r="N62" i="5"/>
  <c r="K88" i="3"/>
  <c r="L88" i="3" s="1"/>
  <c r="K73" i="5"/>
  <c r="L74" i="5"/>
  <c r="I73" i="7"/>
  <c r="K65" i="8"/>
  <c r="K61" i="8"/>
  <c r="H55" i="7"/>
  <c r="I55" i="7" s="1"/>
  <c r="K50" i="5"/>
  <c r="K50" i="8" s="1"/>
  <c r="L49" i="5"/>
  <c r="L27" i="3"/>
  <c r="K27" i="5"/>
  <c r="K16" i="12"/>
  <c r="R12" i="5"/>
  <c r="C90" i="14"/>
  <c r="BM6" i="27"/>
  <c r="I74" i="7"/>
  <c r="C90" i="10"/>
  <c r="O75" i="7"/>
  <c r="P75" i="7" s="1"/>
  <c r="AU85" i="10"/>
  <c r="AY23" i="3"/>
  <c r="L46" i="5"/>
  <c r="O9" i="7"/>
  <c r="P9" i="7" s="1"/>
  <c r="O57" i="14"/>
  <c r="P57" i="14" s="1"/>
  <c r="O43" i="14"/>
  <c r="P43" i="14" s="1"/>
  <c r="H68" i="24"/>
  <c r="I68" i="24" s="1"/>
  <c r="BE57" i="22"/>
  <c r="I13" i="29"/>
  <c r="C90" i="27"/>
  <c r="AU88" i="18"/>
  <c r="AU29" i="19"/>
  <c r="M86" i="14"/>
  <c r="O51" i="14"/>
  <c r="P51" i="14" s="1"/>
  <c r="K87" i="5"/>
  <c r="K88" i="5" s="1"/>
  <c r="L88" i="5" s="1"/>
  <c r="M64" i="7"/>
  <c r="BB25" i="1"/>
  <c r="Y89" i="16"/>
  <c r="N30" i="24"/>
  <c r="E90" i="24"/>
  <c r="H27" i="14"/>
  <c r="AT89" i="18"/>
  <c r="I21" i="20" s="1"/>
  <c r="I23" i="20" s="1"/>
  <c r="O18" i="7"/>
  <c r="P18" i="7" s="1"/>
  <c r="BB87" i="1"/>
  <c r="BB80" i="1"/>
  <c r="AU51" i="12"/>
  <c r="AU9" i="25"/>
  <c r="AT89" i="16"/>
  <c r="I21" i="17" s="1"/>
  <c r="AU71" i="16"/>
  <c r="H30" i="14"/>
  <c r="I30" i="14" s="1"/>
  <c r="I28" i="14"/>
  <c r="N25" i="14"/>
  <c r="N27" i="14" s="1"/>
  <c r="AU26" i="12"/>
  <c r="BJ89" i="18"/>
  <c r="I30" i="24"/>
  <c r="M77" i="14"/>
  <c r="BB81" i="1"/>
  <c r="AU63" i="27"/>
  <c r="AU33" i="22"/>
  <c r="T90" i="24"/>
  <c r="Z89" i="18"/>
  <c r="AU19" i="18"/>
  <c r="K51" i="3"/>
  <c r="L51" i="3" s="1"/>
  <c r="AV75" i="5"/>
  <c r="AT89" i="3"/>
  <c r="I21" i="4" s="1"/>
  <c r="BB8" i="1"/>
  <c r="BB82" i="1"/>
  <c r="K30" i="5"/>
  <c r="L30" i="5" s="1"/>
  <c r="BB79" i="1"/>
  <c r="O57" i="7"/>
  <c r="P57" i="7" s="1"/>
  <c r="AU88" i="1"/>
  <c r="AZ60" i="5"/>
  <c r="O63" i="7"/>
  <c r="P63" i="7" s="1"/>
  <c r="M20" i="24"/>
  <c r="T90" i="14"/>
  <c r="Z89" i="10"/>
  <c r="AT89" i="19"/>
  <c r="I21" i="23" s="1"/>
  <c r="AU45" i="10"/>
  <c r="BM8" i="27"/>
  <c r="BB57" i="3"/>
  <c r="AX52" i="10"/>
  <c r="AX52" i="12" s="1"/>
  <c r="BB71" i="3"/>
  <c r="AU51" i="10"/>
  <c r="BB49" i="1"/>
  <c r="N56" i="7"/>
  <c r="N58" i="7" s="1"/>
  <c r="AU57" i="5"/>
  <c r="K46" i="10"/>
  <c r="L46" i="10" s="1"/>
  <c r="O25" i="7"/>
  <c r="N53" i="7"/>
  <c r="N55" i="7" s="1"/>
  <c r="AU54" i="5"/>
  <c r="H30" i="29"/>
  <c r="V53" i="24"/>
  <c r="AS89" i="12"/>
  <c r="I22" i="13" s="1"/>
  <c r="AU33" i="27"/>
  <c r="M53" i="24"/>
  <c r="M55" i="24" s="1"/>
  <c r="L47" i="24"/>
  <c r="L52" i="24" s="1"/>
  <c r="AT89" i="10"/>
  <c r="I21" i="11" s="1"/>
  <c r="I23" i="11" s="1"/>
  <c r="O29" i="24"/>
  <c r="P29" i="24" s="1"/>
  <c r="AZ25" i="5"/>
  <c r="BB25" i="5" s="1"/>
  <c r="BB33" i="3"/>
  <c r="M72" i="7"/>
  <c r="O70" i="24"/>
  <c r="P70" i="24" s="1"/>
  <c r="M68" i="24"/>
  <c r="AS89" i="3"/>
  <c r="I22" i="4" s="1"/>
  <c r="G90" i="7"/>
  <c r="L56" i="5"/>
  <c r="AU51" i="1"/>
  <c r="O18" i="14"/>
  <c r="P18" i="14" s="1"/>
  <c r="I14" i="29"/>
  <c r="I31" i="29" s="1"/>
  <c r="BJ89" i="16"/>
  <c r="I67" i="14"/>
  <c r="O25" i="14"/>
  <c r="P25" i="14" s="1"/>
  <c r="BB37" i="1"/>
  <c r="BB40" i="1"/>
  <c r="I19" i="4"/>
  <c r="AU19" i="27"/>
  <c r="BF57" i="19"/>
  <c r="AU37" i="19"/>
  <c r="V65" i="24"/>
  <c r="V68" i="24" s="1"/>
  <c r="W68" i="24" s="1"/>
  <c r="F90" i="14"/>
  <c r="AS89" i="19"/>
  <c r="I22" i="23" s="1"/>
  <c r="U90" i="14"/>
  <c r="J18" i="4"/>
  <c r="J18" i="6" s="1"/>
  <c r="J18" i="9" s="1"/>
  <c r="J18" i="11" s="1"/>
  <c r="J18" i="13" s="1"/>
  <c r="J18" i="17" s="1"/>
  <c r="I19" i="29"/>
  <c r="AU37" i="22"/>
  <c r="I19" i="28"/>
  <c r="Z89" i="19"/>
  <c r="O9" i="14"/>
  <c r="P9" i="14" s="1"/>
  <c r="AU63" i="16"/>
  <c r="AZ25" i="3"/>
  <c r="BB25" i="3" s="1"/>
  <c r="N46" i="14"/>
  <c r="AU19" i="8"/>
  <c r="O39" i="7"/>
  <c r="P39" i="7" s="1"/>
  <c r="M86" i="7"/>
  <c r="BB59" i="1"/>
  <c r="O53" i="7"/>
  <c r="P53" i="7" s="1"/>
  <c r="O8" i="14"/>
  <c r="P8" i="14" s="1"/>
  <c r="M58" i="7"/>
  <c r="AU33" i="8"/>
  <c r="BB85" i="1"/>
  <c r="BB65" i="1"/>
  <c r="AZ23" i="1"/>
  <c r="BB75" i="1"/>
  <c r="BB38" i="1"/>
  <c r="AU37" i="3"/>
  <c r="O45" i="7"/>
  <c r="P45" i="7" s="1"/>
  <c r="BJ89" i="19"/>
  <c r="G15" i="29"/>
  <c r="G30" i="29"/>
  <c r="G32" i="29" s="1"/>
  <c r="AU45" i="5"/>
  <c r="BB72" i="3"/>
  <c r="BB52" i="1"/>
  <c r="Z89" i="3"/>
  <c r="BB53" i="1"/>
  <c r="K63" i="3"/>
  <c r="L63" i="3" s="1"/>
  <c r="K80" i="3"/>
  <c r="L80" i="3" s="1"/>
  <c r="L38" i="7"/>
  <c r="H38" i="7"/>
  <c r="I38" i="7" s="1"/>
  <c r="BB50" i="1"/>
  <c r="BB51" i="1"/>
  <c r="AZ62" i="3"/>
  <c r="BB62" i="3" s="1"/>
  <c r="L58" i="5"/>
  <c r="L58" i="3"/>
  <c r="BB66" i="1"/>
  <c r="BB64" i="1"/>
  <c r="AV67" i="5"/>
  <c r="N65" i="5"/>
  <c r="O71" i="7"/>
  <c r="P71" i="7" s="1"/>
  <c r="L55" i="7"/>
  <c r="BB54" i="1"/>
  <c r="L52" i="3"/>
  <c r="K52" i="5"/>
  <c r="K57" i="5"/>
  <c r="L57" i="5" s="1"/>
  <c r="L81" i="7"/>
  <c r="K77" i="8"/>
  <c r="K77" i="10" s="1"/>
  <c r="AU45" i="1"/>
  <c r="BF89" i="1"/>
  <c r="J33" i="2" s="1"/>
  <c r="K28" i="8"/>
  <c r="Q12" i="8"/>
  <c r="L50" i="5"/>
  <c r="K48" i="5"/>
  <c r="K51" i="5" s="1"/>
  <c r="L51" i="5" s="1"/>
  <c r="K19" i="3"/>
  <c r="L19" i="3" s="1"/>
  <c r="BB27" i="1"/>
  <c r="AU9" i="1"/>
  <c r="BB83" i="1"/>
  <c r="AU85" i="1"/>
  <c r="BK33" i="3"/>
  <c r="BK30" i="5"/>
  <c r="BE89" i="1"/>
  <c r="BF81" i="5"/>
  <c r="BF85" i="3"/>
  <c r="AZ84" i="5"/>
  <c r="AZ84" i="3"/>
  <c r="BB84" i="3" s="1"/>
  <c r="AZ77" i="3"/>
  <c r="BB77" i="3" s="1"/>
  <c r="AW80" i="5"/>
  <c r="BB75" i="3"/>
  <c r="AU76" i="1"/>
  <c r="BB72" i="1"/>
  <c r="BB70" i="1"/>
  <c r="AU67" i="1"/>
  <c r="BB67" i="1"/>
  <c r="BB59" i="3"/>
  <c r="BB61" i="1"/>
  <c r="AV61" i="8"/>
  <c r="AV61" i="10" s="1"/>
  <c r="AU63" i="1"/>
  <c r="BB63" i="1"/>
  <c r="BB62" i="1"/>
  <c r="BA61" i="3"/>
  <c r="BB61" i="3" s="1"/>
  <c r="BB60" i="1"/>
  <c r="AV55" i="5"/>
  <c r="AZ55" i="3"/>
  <c r="BB55" i="3" s="1"/>
  <c r="BA52" i="3"/>
  <c r="BB52" i="3" s="1"/>
  <c r="AV53" i="5"/>
  <c r="AV53" i="8" s="1"/>
  <c r="AY51" i="10"/>
  <c r="BA50" i="3"/>
  <c r="BB50" i="3" s="1"/>
  <c r="BB49" i="3"/>
  <c r="AY51" i="8"/>
  <c r="BB44" i="1"/>
  <c r="BB45" i="1"/>
  <c r="AX45" i="5"/>
  <c r="AZ44" i="3"/>
  <c r="BB44" i="3" s="1"/>
  <c r="BB36" i="1"/>
  <c r="BB31" i="1"/>
  <c r="AS89" i="1"/>
  <c r="I22" i="2" s="1"/>
  <c r="J22" i="2" s="1"/>
  <c r="AY24" i="10"/>
  <c r="AZ24" i="3"/>
  <c r="BB24" i="3" s="1"/>
  <c r="BB26" i="1"/>
  <c r="AY23" i="5"/>
  <c r="BB13" i="1"/>
  <c r="BB17" i="1"/>
  <c r="BJ89" i="1"/>
  <c r="AW6" i="8"/>
  <c r="BA6" i="8" s="1"/>
  <c r="BB5" i="3"/>
  <c r="Y89" i="1"/>
  <c r="Q89" i="1"/>
  <c r="K78" i="5"/>
  <c r="L78" i="3"/>
  <c r="M48" i="5"/>
  <c r="N48" i="3"/>
  <c r="M34" i="5"/>
  <c r="M34" i="8" s="1"/>
  <c r="M34" i="10" s="1"/>
  <c r="N34" i="3"/>
  <c r="K32" i="5"/>
  <c r="L32" i="3"/>
  <c r="K22" i="8"/>
  <c r="L22" i="5"/>
  <c r="K15" i="5"/>
  <c r="K15" i="8" s="1"/>
  <c r="L18" i="3"/>
  <c r="K18" i="5"/>
  <c r="L14" i="5"/>
  <c r="K14" i="8"/>
  <c r="J13" i="2"/>
  <c r="H15" i="2"/>
  <c r="L23" i="1"/>
  <c r="I30" i="17"/>
  <c r="M31" i="24"/>
  <c r="M34" i="24" s="1"/>
  <c r="AU33" i="18"/>
  <c r="I13" i="13"/>
  <c r="J89" i="12"/>
  <c r="AU67" i="18"/>
  <c r="AS89" i="18"/>
  <c r="I22" i="20" s="1"/>
  <c r="H58" i="14"/>
  <c r="I58" i="14" s="1"/>
  <c r="I56" i="14"/>
  <c r="W31" i="14"/>
  <c r="W34" i="14" s="1"/>
  <c r="V34" i="14"/>
  <c r="AU33" i="5"/>
  <c r="N31" i="7"/>
  <c r="BA79" i="5"/>
  <c r="AW79" i="8"/>
  <c r="AW22" i="5"/>
  <c r="BA22" i="3"/>
  <c r="BB22" i="3" s="1"/>
  <c r="L5" i="24"/>
  <c r="AU9" i="16"/>
  <c r="H15" i="20"/>
  <c r="S52" i="14"/>
  <c r="V47" i="14"/>
  <c r="AU29" i="8"/>
  <c r="L28" i="14"/>
  <c r="N66" i="3"/>
  <c r="M66" i="5"/>
  <c r="M34" i="12"/>
  <c r="Q58" i="10"/>
  <c r="Q63" i="8"/>
  <c r="M35" i="14"/>
  <c r="AU37" i="10"/>
  <c r="I83" i="7"/>
  <c r="H86" i="7"/>
  <c r="I86" i="7" s="1"/>
  <c r="I15" i="14"/>
  <c r="AZ65" i="5"/>
  <c r="AV65" i="8"/>
  <c r="AX55" i="10"/>
  <c r="AX57" i="8"/>
  <c r="AS89" i="5"/>
  <c r="I22" i="6" s="1"/>
  <c r="BA81" i="5"/>
  <c r="AW85" i="5"/>
  <c r="AW81" i="8"/>
  <c r="AW27" i="8"/>
  <c r="BA27" i="5"/>
  <c r="BA29" i="5" s="1"/>
  <c r="AW29" i="5"/>
  <c r="M15" i="14"/>
  <c r="M20" i="14" s="1"/>
  <c r="AU19" i="10"/>
  <c r="L70" i="5"/>
  <c r="K70" i="8"/>
  <c r="AW41" i="5"/>
  <c r="BA41" i="3"/>
  <c r="L68" i="24"/>
  <c r="O65" i="24"/>
  <c r="AZ28" i="5"/>
  <c r="BB28" i="5" s="1"/>
  <c r="AV28" i="8"/>
  <c r="R55" i="10"/>
  <c r="R57" i="8"/>
  <c r="E90" i="7"/>
  <c r="BA23" i="1"/>
  <c r="AV60" i="10"/>
  <c r="AZ60" i="8"/>
  <c r="AY26" i="10"/>
  <c r="AY24" i="12"/>
  <c r="BA8" i="3"/>
  <c r="AW8" i="5"/>
  <c r="AY12" i="8"/>
  <c r="AY10" i="10"/>
  <c r="AW25" i="12"/>
  <c r="BA25" i="10"/>
  <c r="M41" i="16"/>
  <c r="M41" i="12"/>
  <c r="M45" i="12" s="1"/>
  <c r="M45" i="10"/>
  <c r="AV42" i="5"/>
  <c r="AZ42" i="3"/>
  <c r="BB42" i="3" s="1"/>
  <c r="BB76" i="1"/>
  <c r="AU57" i="1"/>
  <c r="AZ15" i="3"/>
  <c r="AV15" i="5"/>
  <c r="BE51" i="25"/>
  <c r="BE47" i="27"/>
  <c r="BE51" i="27" s="1"/>
  <c r="AU71" i="19"/>
  <c r="N69" i="24"/>
  <c r="N72" i="24" s="1"/>
  <c r="AU26" i="18"/>
  <c r="M25" i="24"/>
  <c r="M27" i="24" s="1"/>
  <c r="BF47" i="27"/>
  <c r="BF51" i="27" s="1"/>
  <c r="BF51" i="25"/>
  <c r="I15" i="24"/>
  <c r="H20" i="24"/>
  <c r="I20" i="24" s="1"/>
  <c r="H30" i="26"/>
  <c r="I24" i="14"/>
  <c r="AU57" i="19"/>
  <c r="C90" i="1"/>
  <c r="G14" i="2"/>
  <c r="G15" i="2" s="1"/>
  <c r="J17" i="2"/>
  <c r="I19" i="2"/>
  <c r="I73" i="14"/>
  <c r="H77" i="14"/>
  <c r="I77" i="14" s="1"/>
  <c r="H14" i="13"/>
  <c r="H31" i="13" s="1"/>
  <c r="E90" i="12"/>
  <c r="M19" i="8"/>
  <c r="AW87" i="8"/>
  <c r="BA87" i="5"/>
  <c r="L83" i="3"/>
  <c r="K83" i="5"/>
  <c r="K85" i="5" s="1"/>
  <c r="L85" i="5" s="1"/>
  <c r="N46" i="8"/>
  <c r="M46" i="10"/>
  <c r="M24" i="25"/>
  <c r="M24" i="22"/>
  <c r="M24" i="19"/>
  <c r="M24" i="18"/>
  <c r="AS89" i="16"/>
  <c r="I22" i="17" s="1"/>
  <c r="H32" i="20"/>
  <c r="AV82" i="8"/>
  <c r="AZ82" i="5"/>
  <c r="K62" i="8"/>
  <c r="L62" i="5"/>
  <c r="K28" i="10"/>
  <c r="L28" i="8"/>
  <c r="R30" i="10"/>
  <c r="R33" i="8"/>
  <c r="AU12" i="3"/>
  <c r="M11" i="7"/>
  <c r="M13" i="7" s="1"/>
  <c r="I20" i="14"/>
  <c r="K63" i="5"/>
  <c r="L63" i="5" s="1"/>
  <c r="AZ64" i="3"/>
  <c r="AX64" i="5"/>
  <c r="K7" i="8"/>
  <c r="L7" i="5"/>
  <c r="AW18" i="5"/>
  <c r="BA18" i="3"/>
  <c r="BB18" i="3" s="1"/>
  <c r="BA61" i="5"/>
  <c r="BB61" i="5" s="1"/>
  <c r="Q80" i="8"/>
  <c r="Q77" i="10"/>
  <c r="AV41" i="5"/>
  <c r="AZ41" i="3"/>
  <c r="E90" i="8"/>
  <c r="H14" i="9"/>
  <c r="AZ28" i="3"/>
  <c r="BB28" i="3" s="1"/>
  <c r="AY30" i="12"/>
  <c r="AZ59" i="5"/>
  <c r="BB59" i="5" s="1"/>
  <c r="AV59" i="8"/>
  <c r="L87" i="5"/>
  <c r="R67" i="8"/>
  <c r="R64" i="10"/>
  <c r="AW62" i="8"/>
  <c r="BA62" i="5"/>
  <c r="BB42" i="1"/>
  <c r="N10" i="7"/>
  <c r="BB57" i="1"/>
  <c r="BB15" i="1"/>
  <c r="M43" i="18"/>
  <c r="M43" i="19"/>
  <c r="AV20" i="8"/>
  <c r="AZ20" i="5"/>
  <c r="AU85" i="27"/>
  <c r="M43" i="24"/>
  <c r="AU45" i="18"/>
  <c r="AU76" i="18"/>
  <c r="M73" i="24"/>
  <c r="M77" i="24" s="1"/>
  <c r="BK9" i="19"/>
  <c r="O57" i="24"/>
  <c r="P57" i="24" s="1"/>
  <c r="L24" i="24"/>
  <c r="H10" i="14"/>
  <c r="N28" i="7"/>
  <c r="AU29" i="5"/>
  <c r="L37" i="24"/>
  <c r="AU37" i="16"/>
  <c r="E90" i="5"/>
  <c r="H14" i="6"/>
  <c r="H31" i="6" s="1"/>
  <c r="M29" i="8"/>
  <c r="AW48" i="5"/>
  <c r="BA48" i="3"/>
  <c r="L55" i="14"/>
  <c r="M14" i="16"/>
  <c r="M14" i="12"/>
  <c r="M19" i="10"/>
  <c r="BE81" i="5"/>
  <c r="BE85" i="3"/>
  <c r="L34" i="3"/>
  <c r="K34" i="5"/>
  <c r="K37" i="3"/>
  <c r="L37" i="3" s="1"/>
  <c r="I42" i="7"/>
  <c r="H46" i="7"/>
  <c r="I46" i="7" s="1"/>
  <c r="M5" i="14"/>
  <c r="M10" i="14" s="1"/>
  <c r="AU9" i="10"/>
  <c r="Q72" i="16"/>
  <c r="Q76" i="12"/>
  <c r="AX14" i="12"/>
  <c r="K39" i="10"/>
  <c r="L39" i="8"/>
  <c r="H89" i="12"/>
  <c r="I14" i="13"/>
  <c r="I31" i="13" s="1"/>
  <c r="G90" i="12"/>
  <c r="AU33" i="12"/>
  <c r="N31" i="14"/>
  <c r="N34" i="14" s="1"/>
  <c r="K58" i="10"/>
  <c r="L58" i="8"/>
  <c r="P59" i="7"/>
  <c r="G90" i="3"/>
  <c r="I14" i="4"/>
  <c r="I31" i="4" s="1"/>
  <c r="H89" i="3"/>
  <c r="AZ62" i="5"/>
  <c r="BB62" i="5" s="1"/>
  <c r="AV62" i="8"/>
  <c r="AW61" i="10"/>
  <c r="BA61" i="8"/>
  <c r="L38" i="5"/>
  <c r="K38" i="8"/>
  <c r="AW39" i="8"/>
  <c r="BA39" i="5"/>
  <c r="BF68" i="5"/>
  <c r="BF71" i="3"/>
  <c r="AW36" i="5"/>
  <c r="AW37" i="5" s="1"/>
  <c r="BA36" i="3"/>
  <c r="M52" i="8"/>
  <c r="N52" i="5"/>
  <c r="M54" i="5"/>
  <c r="N54" i="5" s="1"/>
  <c r="Q68" i="10"/>
  <c r="Q71" i="8"/>
  <c r="M16" i="12"/>
  <c r="M16" i="16"/>
  <c r="M87" i="19"/>
  <c r="M87" i="18"/>
  <c r="K10" i="5"/>
  <c r="L10" i="3"/>
  <c r="K12" i="3"/>
  <c r="L12" i="3" s="1"/>
  <c r="BL76" i="8"/>
  <c r="BL72" i="10"/>
  <c r="AY72" i="10"/>
  <c r="AY76" i="8"/>
  <c r="L68" i="14"/>
  <c r="BK12" i="3"/>
  <c r="BK10" i="5"/>
  <c r="BM10" i="3"/>
  <c r="BM12" i="3" s="1"/>
  <c r="AV68" i="5"/>
  <c r="AZ68" i="3"/>
  <c r="AU9" i="5"/>
  <c r="L15" i="7"/>
  <c r="AU19" i="1"/>
  <c r="M57" i="5"/>
  <c r="AY52" i="8"/>
  <c r="AY54" i="5"/>
  <c r="H77" i="24"/>
  <c r="I77" i="24" s="1"/>
  <c r="BL4" i="27"/>
  <c r="BM4" i="27" s="1"/>
  <c r="H89" i="25"/>
  <c r="G90" i="25"/>
  <c r="H90" i="25" s="1"/>
  <c r="I14" i="28"/>
  <c r="I31" i="28" s="1"/>
  <c r="H15" i="28"/>
  <c r="H30" i="28"/>
  <c r="H32" i="28" s="1"/>
  <c r="N12" i="24"/>
  <c r="N13" i="24" s="1"/>
  <c r="AU12" i="19"/>
  <c r="AU63" i="19"/>
  <c r="N59" i="24"/>
  <c r="N64" i="24" s="1"/>
  <c r="M56" i="14"/>
  <c r="M58" i="14" s="1"/>
  <c r="AU57" i="10"/>
  <c r="C90" i="25"/>
  <c r="I13" i="26"/>
  <c r="J89" i="22"/>
  <c r="AU51" i="19"/>
  <c r="H27" i="24"/>
  <c r="I27" i="24" s="1"/>
  <c r="I26" i="24"/>
  <c r="M13" i="24"/>
  <c r="M59" i="24"/>
  <c r="M64" i="24" s="1"/>
  <c r="AU63" i="18"/>
  <c r="Y89" i="18"/>
  <c r="BK5" i="25"/>
  <c r="BK9" i="22"/>
  <c r="N21" i="7"/>
  <c r="N24" i="7" s="1"/>
  <c r="AU23" i="5"/>
  <c r="L5" i="14"/>
  <c r="AU9" i="8"/>
  <c r="H55" i="14"/>
  <c r="I55" i="14" s="1"/>
  <c r="I53" i="14"/>
  <c r="AW59" i="10"/>
  <c r="BA59" i="8"/>
  <c r="M27" i="12"/>
  <c r="M27" i="16"/>
  <c r="M29" i="10"/>
  <c r="AW34" i="8"/>
  <c r="BA34" i="5"/>
  <c r="AV86" i="12"/>
  <c r="BB43" i="1"/>
  <c r="AC82" i="7"/>
  <c r="Z86" i="7"/>
  <c r="K6" i="5"/>
  <c r="L6" i="3"/>
  <c r="M79" i="19"/>
  <c r="M79" i="18"/>
  <c r="AS89" i="10"/>
  <c r="I22" i="11" s="1"/>
  <c r="W53" i="7"/>
  <c r="V55" i="7"/>
  <c r="W55" i="7" s="1"/>
  <c r="R58" i="10"/>
  <c r="R63" i="8"/>
  <c r="I69" i="7"/>
  <c r="L64" i="7"/>
  <c r="Q20" i="5"/>
  <c r="Q23" i="3"/>
  <c r="AT89" i="1"/>
  <c r="I21" i="2" s="1"/>
  <c r="AZ49" i="8"/>
  <c r="AV49" i="10"/>
  <c r="AC34" i="7"/>
  <c r="AD31" i="7"/>
  <c r="AD34" i="7" s="1"/>
  <c r="Q64" i="10"/>
  <c r="Q67" i="8"/>
  <c r="G90" i="5"/>
  <c r="I14" i="6"/>
  <c r="I31" i="6" s="1"/>
  <c r="H89" i="5"/>
  <c r="BA40" i="8"/>
  <c r="AW40" i="10"/>
  <c r="BB40" i="5"/>
  <c r="BA5" i="8"/>
  <c r="AW5" i="10"/>
  <c r="BF63" i="3"/>
  <c r="BF58" i="5"/>
  <c r="BB71" i="1"/>
  <c r="BF30" i="8"/>
  <c r="BF33" i="5"/>
  <c r="L21" i="7"/>
  <c r="AU23" i="1"/>
  <c r="AW58" i="5"/>
  <c r="BA58" i="3"/>
  <c r="K49" i="12"/>
  <c r="L49" i="10"/>
  <c r="AV89" i="1"/>
  <c r="AW52" i="10"/>
  <c r="L36" i="3"/>
  <c r="K36" i="5"/>
  <c r="BK89" i="1"/>
  <c r="AX20" i="8"/>
  <c r="AX23" i="5"/>
  <c r="H10" i="24"/>
  <c r="I5" i="24"/>
  <c r="G90" i="18"/>
  <c r="H90" i="18" s="1"/>
  <c r="I14" i="20"/>
  <c r="I31" i="20" s="1"/>
  <c r="H89" i="18"/>
  <c r="I78" i="14"/>
  <c r="H81" i="14"/>
  <c r="I81" i="14" s="1"/>
  <c r="L11" i="24"/>
  <c r="AU12" i="16"/>
  <c r="I78" i="7"/>
  <c r="H81" i="7"/>
  <c r="I81" i="7" s="1"/>
  <c r="N15" i="7"/>
  <c r="N20" i="7" s="1"/>
  <c r="AU19" i="5"/>
  <c r="L42" i="14"/>
  <c r="AU45" i="8"/>
  <c r="AU29" i="18"/>
  <c r="H30" i="11"/>
  <c r="H32" i="11" s="1"/>
  <c r="H15" i="11"/>
  <c r="AZ43" i="3"/>
  <c r="AV43" i="5"/>
  <c r="J25" i="28"/>
  <c r="J25" i="29" s="1"/>
  <c r="J25" i="26"/>
  <c r="J25" i="23"/>
  <c r="BK47" i="5"/>
  <c r="BM47" i="3"/>
  <c r="M13" i="12"/>
  <c r="M13" i="16"/>
  <c r="L21" i="14"/>
  <c r="AU23" i="8"/>
  <c r="L87" i="14"/>
  <c r="AU88" i="8"/>
  <c r="M56" i="19"/>
  <c r="M56" i="18"/>
  <c r="I72" i="7"/>
  <c r="M77" i="10"/>
  <c r="M80" i="8"/>
  <c r="N11" i="8"/>
  <c r="M11" i="10"/>
  <c r="BL37" i="5"/>
  <c r="BL34" i="8"/>
  <c r="K11" i="8"/>
  <c r="L11" i="5"/>
  <c r="K27" i="8"/>
  <c r="L27" i="5"/>
  <c r="K29" i="5"/>
  <c r="L29" i="5" s="1"/>
  <c r="V47" i="7"/>
  <c r="S52" i="7"/>
  <c r="AV38" i="12"/>
  <c r="T90" i="7"/>
  <c r="AZ40" i="8"/>
  <c r="BB40" i="8" s="1"/>
  <c r="AV40" i="10"/>
  <c r="BA5" i="5"/>
  <c r="BB5" i="5" s="1"/>
  <c r="BA68" i="3"/>
  <c r="AW68" i="5"/>
  <c r="H27" i="7"/>
  <c r="I27" i="7" s="1"/>
  <c r="I25" i="7"/>
  <c r="R37" i="8"/>
  <c r="R34" i="10"/>
  <c r="BA52" i="5"/>
  <c r="Q81" i="10"/>
  <c r="Q85" i="8"/>
  <c r="BA19" i="1"/>
  <c r="AY27" i="12"/>
  <c r="AY29" i="10"/>
  <c r="M55" i="16"/>
  <c r="M55" i="12"/>
  <c r="M57" i="12" s="1"/>
  <c r="M57" i="10"/>
  <c r="E90" i="1"/>
  <c r="I11" i="24"/>
  <c r="H13" i="24"/>
  <c r="I13" i="24" s="1"/>
  <c r="H30" i="13"/>
  <c r="G30" i="6"/>
  <c r="M28" i="12"/>
  <c r="M28" i="16"/>
  <c r="L49" i="14"/>
  <c r="AU51" i="8"/>
  <c r="K16" i="16"/>
  <c r="L16" i="12"/>
  <c r="I31" i="7"/>
  <c r="H34" i="7"/>
  <c r="I34" i="7" s="1"/>
  <c r="R68" i="12"/>
  <c r="R71" i="10"/>
  <c r="AW46" i="5"/>
  <c r="BA46" i="3"/>
  <c r="AX30" i="10"/>
  <c r="AX33" i="8"/>
  <c r="AW10" i="5"/>
  <c r="BA10" i="3"/>
  <c r="BA12" i="3" s="1"/>
  <c r="AW12" i="3"/>
  <c r="AW53" i="8"/>
  <c r="BA53" i="5"/>
  <c r="AW49" i="8"/>
  <c r="BA49" i="5"/>
  <c r="BB49" i="5" s="1"/>
  <c r="K53" i="10"/>
  <c r="L53" i="8"/>
  <c r="Q29" i="8"/>
  <c r="Q27" i="10"/>
  <c r="I65" i="7"/>
  <c r="H68" i="7"/>
  <c r="I68" i="7" s="1"/>
  <c r="N58" i="3"/>
  <c r="M58" i="5"/>
  <c r="L31" i="5"/>
  <c r="K31" i="8"/>
  <c r="BA26" i="5"/>
  <c r="BA64" i="3"/>
  <c r="AY64" i="5"/>
  <c r="L35" i="3"/>
  <c r="K35" i="5"/>
  <c r="AX10" i="12"/>
  <c r="K72" i="8"/>
  <c r="L72" i="5"/>
  <c r="K76" i="5"/>
  <c r="L76" i="5" s="1"/>
  <c r="K84" i="8"/>
  <c r="L84" i="5"/>
  <c r="AZ8" i="3"/>
  <c r="AV8" i="5"/>
  <c r="AU12" i="5"/>
  <c r="N11" i="7"/>
  <c r="N13" i="7" s="1"/>
  <c r="K24" i="5"/>
  <c r="K26" i="3"/>
  <c r="L26" i="3" s="1"/>
  <c r="L24" i="3"/>
  <c r="K40" i="5"/>
  <c r="L40" i="3"/>
  <c r="BA14" i="3"/>
  <c r="AW19" i="3"/>
  <c r="AW14" i="5"/>
  <c r="S13" i="7"/>
  <c r="V11" i="7"/>
  <c r="I52" i="24"/>
  <c r="H46" i="14"/>
  <c r="I46" i="14" s="1"/>
  <c r="I42" i="14"/>
  <c r="L11" i="14"/>
  <c r="AU12" i="8"/>
  <c r="L81" i="24"/>
  <c r="J89" i="18"/>
  <c r="I13" i="20"/>
  <c r="K66" i="8"/>
  <c r="L66" i="5"/>
  <c r="H89" i="8"/>
  <c r="G90" i="8"/>
  <c r="H90" i="8" s="1"/>
  <c r="I14" i="9"/>
  <c r="I31" i="9" s="1"/>
  <c r="BL63" i="8"/>
  <c r="BL58" i="10"/>
  <c r="K74" i="10"/>
  <c r="L74" i="8"/>
  <c r="M21" i="7"/>
  <c r="M24" i="7" s="1"/>
  <c r="AU23" i="3"/>
  <c r="AX86" i="10"/>
  <c r="AX88" i="8"/>
  <c r="AD42" i="7"/>
  <c r="AC46" i="7"/>
  <c r="AD46" i="7" s="1"/>
  <c r="R42" i="22"/>
  <c r="R42" i="25" s="1"/>
  <c r="R42" i="27" s="1"/>
  <c r="R42" i="19"/>
  <c r="M15" i="22"/>
  <c r="M15" i="25"/>
  <c r="M15" i="27" s="1"/>
  <c r="M15" i="19"/>
  <c r="M15" i="18"/>
  <c r="BK34" i="10"/>
  <c r="BK37" i="8"/>
  <c r="BK63" i="8"/>
  <c r="BM58" i="8"/>
  <c r="BM63" i="8" s="1"/>
  <c r="BK58" i="10"/>
  <c r="BA16" i="5"/>
  <c r="AW16" i="8"/>
  <c r="AW26" i="8"/>
  <c r="BA24" i="8"/>
  <c r="BA26" i="8" s="1"/>
  <c r="AW24" i="10"/>
  <c r="AV77" i="8"/>
  <c r="AZ77" i="5"/>
  <c r="S68" i="7"/>
  <c r="V65" i="7"/>
  <c r="AV16" i="10"/>
  <c r="BA73" i="3"/>
  <c r="BB73" i="3" s="1"/>
  <c r="AW73" i="5"/>
  <c r="AY41" i="10"/>
  <c r="AY45" i="8"/>
  <c r="AU63" i="5"/>
  <c r="AZ14" i="3"/>
  <c r="AV19" i="3"/>
  <c r="AV14" i="5"/>
  <c r="AZ27" i="5"/>
  <c r="AV27" i="8"/>
  <c r="AV29" i="5"/>
  <c r="O47" i="7"/>
  <c r="BF57" i="25"/>
  <c r="BF55" i="27"/>
  <c r="BF57" i="27" s="1"/>
  <c r="AV78" i="8"/>
  <c r="AZ78" i="5"/>
  <c r="AU9" i="19"/>
  <c r="BA13" i="5"/>
  <c r="AW13" i="8"/>
  <c r="M78" i="25"/>
  <c r="M78" i="27" s="1"/>
  <c r="M78" i="22"/>
  <c r="BA50" i="5"/>
  <c r="AW50" i="8"/>
  <c r="AC58" i="24"/>
  <c r="AD58" i="24" s="1"/>
  <c r="AD56" i="24"/>
  <c r="AU54" i="16"/>
  <c r="L53" i="24"/>
  <c r="L73" i="24"/>
  <c r="AU76" i="16"/>
  <c r="M53" i="14"/>
  <c r="AU54" i="10"/>
  <c r="U52" i="24"/>
  <c r="U90" i="24" s="1"/>
  <c r="V47" i="24"/>
  <c r="Y89" i="19"/>
  <c r="H24" i="7"/>
  <c r="I24" i="7" s="1"/>
  <c r="I21" i="7"/>
  <c r="N37" i="14"/>
  <c r="AU37" i="12"/>
  <c r="Y89" i="10"/>
  <c r="Y89" i="22"/>
  <c r="M78" i="14"/>
  <c r="M81" i="14" s="1"/>
  <c r="AU80" i="10"/>
  <c r="N10" i="24"/>
  <c r="G13" i="28"/>
  <c r="G13" i="26"/>
  <c r="G13" i="23"/>
  <c r="G13" i="17"/>
  <c r="G13" i="20"/>
  <c r="G13" i="13"/>
  <c r="G13" i="11"/>
  <c r="G13" i="9"/>
  <c r="AW56" i="12"/>
  <c r="BA56" i="10"/>
  <c r="AV50" i="8"/>
  <c r="AZ50" i="5"/>
  <c r="AZ52" i="5"/>
  <c r="AV52" i="8"/>
  <c r="BB47" i="1"/>
  <c r="M50" i="10"/>
  <c r="N50" i="8"/>
  <c r="M38" i="18"/>
  <c r="M38" i="19"/>
  <c r="Q10" i="12"/>
  <c r="Q12" i="10"/>
  <c r="M10" i="5"/>
  <c r="N10" i="3"/>
  <c r="M12" i="3"/>
  <c r="N12" i="3" s="1"/>
  <c r="AW15" i="5"/>
  <c r="BA15" i="3"/>
  <c r="L5" i="5"/>
  <c r="K5" i="8"/>
  <c r="AZ44" i="5"/>
  <c r="AV44" i="8"/>
  <c r="AW47" i="5"/>
  <c r="BA47" i="3"/>
  <c r="AW60" i="10"/>
  <c r="BA60" i="8"/>
  <c r="M35" i="8"/>
  <c r="M37" i="5"/>
  <c r="N37" i="5" s="1"/>
  <c r="BB81" i="3"/>
  <c r="AW69" i="8"/>
  <c r="BA69" i="5"/>
  <c r="N64" i="7"/>
  <c r="L69" i="14"/>
  <c r="AU71" i="8"/>
  <c r="G90" i="1"/>
  <c r="H89" i="1"/>
  <c r="K89" i="1"/>
  <c r="L89" i="1" s="1"/>
  <c r="AY68" i="10"/>
  <c r="AY71" i="8"/>
  <c r="N15" i="24"/>
  <c r="N20" i="24" s="1"/>
  <c r="AU19" i="19"/>
  <c r="V55" i="24"/>
  <c r="W55" i="24" s="1"/>
  <c r="W53" i="24"/>
  <c r="V38" i="14"/>
  <c r="W38" i="14" s="1"/>
  <c r="W35" i="14"/>
  <c r="S13" i="24"/>
  <c r="S90" i="24" s="1"/>
  <c r="V11" i="24"/>
  <c r="O36" i="24"/>
  <c r="P36" i="24" s="1"/>
  <c r="H55" i="24"/>
  <c r="I55" i="24" s="1"/>
  <c r="I53" i="24"/>
  <c r="D34" i="14"/>
  <c r="D90" i="14" s="1"/>
  <c r="I31" i="14"/>
  <c r="H68" i="14"/>
  <c r="I68" i="14" s="1"/>
  <c r="I65" i="14"/>
  <c r="M35" i="24"/>
  <c r="AU37" i="18"/>
  <c r="AU23" i="10"/>
  <c r="M21" i="14"/>
  <c r="M24" i="14" s="1"/>
  <c r="E90" i="22"/>
  <c r="H14" i="26" s="1"/>
  <c r="H31" i="26" s="1"/>
  <c r="I87" i="7"/>
  <c r="H89" i="7"/>
  <c r="I89" i="7" s="1"/>
  <c r="L64" i="14"/>
  <c r="M39" i="18"/>
  <c r="M39" i="19"/>
  <c r="R45" i="10"/>
  <c r="L86" i="5"/>
  <c r="K86" i="8"/>
  <c r="I13" i="6"/>
  <c r="J89" i="5"/>
  <c r="N62" i="8"/>
  <c r="M62" i="10"/>
  <c r="AV22" i="8"/>
  <c r="AZ22" i="5"/>
  <c r="AD56" i="7"/>
  <c r="AC58" i="7"/>
  <c r="AD58" i="7" s="1"/>
  <c r="BL46" i="8"/>
  <c r="BL51" i="5"/>
  <c r="R54" i="8"/>
  <c r="R52" i="10"/>
  <c r="K8" i="5"/>
  <c r="L8" i="3"/>
  <c r="AV47" i="5"/>
  <c r="AZ47" i="3"/>
  <c r="AZ17" i="3"/>
  <c r="AV17" i="5"/>
  <c r="N53" i="5"/>
  <c r="M53" i="8"/>
  <c r="M40" i="19"/>
  <c r="M40" i="18"/>
  <c r="AW11" i="10"/>
  <c r="BA11" i="8"/>
  <c r="M15" i="7"/>
  <c r="M20" i="7" s="1"/>
  <c r="AU19" i="3"/>
  <c r="BA9" i="1"/>
  <c r="BA60" i="5"/>
  <c r="AW55" i="8"/>
  <c r="BA55" i="5"/>
  <c r="BA57" i="5" s="1"/>
  <c r="AW57" i="5"/>
  <c r="Q5" i="19"/>
  <c r="Q5" i="22"/>
  <c r="Q5" i="25" s="1"/>
  <c r="Q5" i="27" s="1"/>
  <c r="AU37" i="5"/>
  <c r="N35" i="7"/>
  <c r="AX89" i="1"/>
  <c r="AX71" i="8"/>
  <c r="AX68" i="10"/>
  <c r="AY55" i="10"/>
  <c r="AY57" i="8"/>
  <c r="AX76" i="8"/>
  <c r="AX72" i="10"/>
  <c r="AX81" i="8"/>
  <c r="AZ81" i="8" s="1"/>
  <c r="AX85" i="5"/>
  <c r="BB14" i="1"/>
  <c r="AZ19" i="1"/>
  <c r="E90" i="14"/>
  <c r="I27" i="14"/>
  <c r="N87" i="7"/>
  <c r="AU88" i="5"/>
  <c r="L17" i="3"/>
  <c r="K17" i="5"/>
  <c r="O88" i="24"/>
  <c r="P88" i="24" s="1"/>
  <c r="AU12" i="10"/>
  <c r="M11" i="14"/>
  <c r="M13" i="14" s="1"/>
  <c r="M84" i="18"/>
  <c r="M84" i="19"/>
  <c r="I11" i="7"/>
  <c r="H13" i="7"/>
  <c r="I13" i="7" s="1"/>
  <c r="R41" i="16"/>
  <c r="R45" i="12"/>
  <c r="BF14" i="10"/>
  <c r="BF19" i="8"/>
  <c r="AV83" i="8"/>
  <c r="AZ83" i="5"/>
  <c r="BB83" i="5" s="1"/>
  <c r="M81" i="10"/>
  <c r="M85" i="8"/>
  <c r="K73" i="8"/>
  <c r="L73" i="5"/>
  <c r="H30" i="6"/>
  <c r="K43" i="10"/>
  <c r="L43" i="8"/>
  <c r="AZ66" i="5"/>
  <c r="BB66" i="5" s="1"/>
  <c r="AV66" i="8"/>
  <c r="K75" i="8"/>
  <c r="L75" i="5"/>
  <c r="BE41" i="8"/>
  <c r="BE45" i="5"/>
  <c r="R10" i="10"/>
  <c r="R12" i="8"/>
  <c r="M82" i="18"/>
  <c r="M82" i="19"/>
  <c r="BL67" i="5"/>
  <c r="BL64" i="8"/>
  <c r="AW4" i="5"/>
  <c r="BA4" i="3"/>
  <c r="AW9" i="3"/>
  <c r="Q37" i="8"/>
  <c r="Q34" i="10"/>
  <c r="K42" i="8"/>
  <c r="L42" i="5"/>
  <c r="AC59" i="7"/>
  <c r="Z64" i="7"/>
  <c r="L79" i="3"/>
  <c r="K79" i="5"/>
  <c r="BB53" i="3"/>
  <c r="R51" i="8"/>
  <c r="R46" i="10"/>
  <c r="AX4" i="5"/>
  <c r="AX9" i="3"/>
  <c r="AZ4" i="3"/>
  <c r="M70" i="16"/>
  <c r="M70" i="12"/>
  <c r="BA35" i="5"/>
  <c r="AW35" i="8"/>
  <c r="AY58" i="10"/>
  <c r="AY63" i="8"/>
  <c r="K61" i="10"/>
  <c r="L61" i="8"/>
  <c r="F90" i="7"/>
  <c r="AY81" i="10"/>
  <c r="AY85" i="8"/>
  <c r="R29" i="8"/>
  <c r="R27" i="10"/>
  <c r="M36" i="19"/>
  <c r="M36" i="22" s="1"/>
  <c r="M36" i="25" s="1"/>
  <c r="M36" i="27" s="1"/>
  <c r="M36" i="18"/>
  <c r="I56" i="7"/>
  <c r="H58" i="7"/>
  <c r="I58" i="7" s="1"/>
  <c r="AU23" i="19"/>
  <c r="N21" i="24"/>
  <c r="N24" i="24" s="1"/>
  <c r="K90" i="24"/>
  <c r="N87" i="24"/>
  <c r="AU88" i="19"/>
  <c r="J89" i="19"/>
  <c r="I13" i="23"/>
  <c r="I35" i="14"/>
  <c r="H38" i="14"/>
  <c r="I38" i="14" s="1"/>
  <c r="G90" i="14"/>
  <c r="S13" i="14"/>
  <c r="V11" i="14"/>
  <c r="L64" i="24"/>
  <c r="V77" i="14"/>
  <c r="W77" i="14" s="1"/>
  <c r="W73" i="14"/>
  <c r="AV70" i="5"/>
  <c r="AZ70" i="3"/>
  <c r="AZ31" i="8"/>
  <c r="AV31" i="10"/>
  <c r="BA77" i="8"/>
  <c r="AW77" i="10"/>
  <c r="D90" i="7"/>
  <c r="P65" i="7"/>
  <c r="O68" i="7"/>
  <c r="P68" i="7" s="1"/>
  <c r="M72" i="8"/>
  <c r="N72" i="5"/>
  <c r="AV26" i="5"/>
  <c r="AV24" i="8"/>
  <c r="AZ24" i="5"/>
  <c r="R80" i="8"/>
  <c r="R77" i="10"/>
  <c r="Q4" i="8"/>
  <c r="Q9" i="5"/>
  <c r="BE68" i="5"/>
  <c r="BE71" i="3"/>
  <c r="M28" i="14"/>
  <c r="M30" i="14" s="1"/>
  <c r="AU29" i="10"/>
  <c r="AU29" i="1"/>
  <c r="AV30" i="5"/>
  <c r="AZ30" i="3"/>
  <c r="BB30" i="3" s="1"/>
  <c r="BA44" i="5"/>
  <c r="AW44" i="8"/>
  <c r="BB4" i="1"/>
  <c r="AZ9" i="1"/>
  <c r="R20" i="5"/>
  <c r="R23" i="3"/>
  <c r="AX58" i="10"/>
  <c r="AX63" i="8"/>
  <c r="AY63" i="5"/>
  <c r="AV87" i="5"/>
  <c r="AZ87" i="3"/>
  <c r="BB87" i="3" s="1"/>
  <c r="P69" i="7"/>
  <c r="O72" i="7"/>
  <c r="P72" i="7" s="1"/>
  <c r="N34" i="24"/>
  <c r="S64" i="7"/>
  <c r="V59" i="7"/>
  <c r="H14" i="17"/>
  <c r="H31" i="17" s="1"/>
  <c r="E90" i="16"/>
  <c r="H89" i="24"/>
  <c r="I89" i="24" s="1"/>
  <c r="I87" i="24"/>
  <c r="AU76" i="19"/>
  <c r="AU51" i="22"/>
  <c r="AU88" i="12"/>
  <c r="N87" i="14"/>
  <c r="N89" i="14" s="1"/>
  <c r="L20" i="14"/>
  <c r="O82" i="14"/>
  <c r="L86" i="14"/>
  <c r="AU9" i="12"/>
  <c r="AU33" i="19"/>
  <c r="AT89" i="8"/>
  <c r="I21" i="9" s="1"/>
  <c r="I23" i="9" s="1"/>
  <c r="BB10" i="1"/>
  <c r="BB12" i="1" s="1"/>
  <c r="AZ12" i="1"/>
  <c r="M86" i="24"/>
  <c r="H34" i="14"/>
  <c r="W65" i="14"/>
  <c r="V68" i="14"/>
  <c r="W68" i="14" s="1"/>
  <c r="I59" i="7"/>
  <c r="H64" i="7"/>
  <c r="I64" i="7" s="1"/>
  <c r="K23" i="3"/>
  <c r="L23" i="3" s="1"/>
  <c r="L20" i="3"/>
  <c r="K20" i="5"/>
  <c r="BA43" i="3"/>
  <c r="AW43" i="5"/>
  <c r="P42" i="7"/>
  <c r="AX37" i="8"/>
  <c r="AX34" i="10"/>
  <c r="R45" i="8"/>
  <c r="AW86" i="12"/>
  <c r="AW83" i="10"/>
  <c r="BA83" i="8"/>
  <c r="P25" i="7"/>
  <c r="O27" i="7"/>
  <c r="P27" i="7" s="1"/>
  <c r="Y89" i="5"/>
  <c r="AY77" i="10"/>
  <c r="AY80" i="8"/>
  <c r="AW31" i="12"/>
  <c r="AV64" i="10"/>
  <c r="K85" i="3"/>
  <c r="L85" i="3" s="1"/>
  <c r="M86" i="10"/>
  <c r="M88" i="8"/>
  <c r="Z89" i="1"/>
  <c r="BA42" i="8"/>
  <c r="AW42" i="10"/>
  <c r="AZ75" i="5"/>
  <c r="AV75" i="8"/>
  <c r="Q9" i="3"/>
  <c r="J89" i="3"/>
  <c r="I13" i="4"/>
  <c r="AW7" i="8"/>
  <c r="BA7" i="5"/>
  <c r="AV7" i="8"/>
  <c r="AZ7" i="5"/>
  <c r="AV25" i="10"/>
  <c r="AZ25" i="8"/>
  <c r="BB25" i="8" s="1"/>
  <c r="M6" i="7"/>
  <c r="AU9" i="3"/>
  <c r="AD20" i="7"/>
  <c r="AZ72" i="5"/>
  <c r="AV72" i="8"/>
  <c r="M32" i="18"/>
  <c r="M32" i="19"/>
  <c r="BE63" i="3"/>
  <c r="BE58" i="5"/>
  <c r="BE30" i="8"/>
  <c r="BE33" i="5"/>
  <c r="BB74" i="1"/>
  <c r="AX63" i="5"/>
  <c r="BA28" i="8"/>
  <c r="AW28" i="10"/>
  <c r="M23" i="8"/>
  <c r="BL54" i="3"/>
  <c r="BL52" i="5"/>
  <c r="BM52" i="5" s="1"/>
  <c r="BM54" i="5" s="1"/>
  <c r="AV11" i="10"/>
  <c r="AX27" i="12"/>
  <c r="J89" i="1"/>
  <c r="M69" i="24"/>
  <c r="M72" i="24" s="1"/>
  <c r="AU71" i="18"/>
  <c r="I19" i="20"/>
  <c r="N82" i="24"/>
  <c r="N86" i="24" s="1"/>
  <c r="AU85" i="19"/>
  <c r="J89" i="10"/>
  <c r="I13" i="11"/>
  <c r="I82" i="24"/>
  <c r="H86" i="24"/>
  <c r="I86" i="24" s="1"/>
  <c r="H52" i="7"/>
  <c r="I52" i="7" s="1"/>
  <c r="I47" i="7"/>
  <c r="D52" i="24"/>
  <c r="I47" i="24"/>
  <c r="G90" i="24"/>
  <c r="AT89" i="22"/>
  <c r="I21" i="26" s="1"/>
  <c r="V34" i="24"/>
  <c r="W31" i="24"/>
  <c r="W34" i="24" s="1"/>
  <c r="H46" i="24"/>
  <c r="I46" i="24" s="1"/>
  <c r="I42" i="24"/>
  <c r="H30" i="17"/>
  <c r="H32" i="17" s="1"/>
  <c r="H15" i="17"/>
  <c r="N10" i="14"/>
  <c r="M56" i="24"/>
  <c r="AU57" i="18"/>
  <c r="BA78" i="3"/>
  <c r="BB78" i="3" s="1"/>
  <c r="I14" i="11"/>
  <c r="I31" i="11" s="1"/>
  <c r="H89" i="10"/>
  <c r="G90" i="10"/>
  <c r="AU85" i="18"/>
  <c r="AY20" i="10"/>
  <c r="AY23" i="8"/>
  <c r="J89" i="16"/>
  <c r="M60" i="8"/>
  <c r="N60" i="5"/>
  <c r="AT89" i="5"/>
  <c r="I21" i="6" s="1"/>
  <c r="AW70" i="5"/>
  <c r="BA70" i="3"/>
  <c r="AY80" i="5"/>
  <c r="BB34" i="3"/>
  <c r="M21" i="16"/>
  <c r="M21" i="12"/>
  <c r="K56" i="12"/>
  <c r="L56" i="10"/>
  <c r="L81" i="5"/>
  <c r="K81" i="8"/>
  <c r="AY46" i="16"/>
  <c r="AY51" i="12"/>
  <c r="BF41" i="8"/>
  <c r="BF45" i="5"/>
  <c r="R4" i="5"/>
  <c r="R9" i="3"/>
  <c r="AC69" i="7"/>
  <c r="Z72" i="7"/>
  <c r="Q30" i="10"/>
  <c r="Q33" i="8"/>
  <c r="BB7" i="3"/>
  <c r="BL10" i="5"/>
  <c r="BL12" i="3"/>
  <c r="BL89" i="3" s="1"/>
  <c r="AW30" i="12"/>
  <c r="BA30" i="10"/>
  <c r="O17" i="7"/>
  <c r="P17" i="7" s="1"/>
  <c r="L64" i="3"/>
  <c r="K64" i="5"/>
  <c r="K67" i="3"/>
  <c r="L67" i="3" s="1"/>
  <c r="AV73" i="8"/>
  <c r="AZ73" i="5"/>
  <c r="AW74" i="5"/>
  <c r="AW76" i="5" s="1"/>
  <c r="BA74" i="3"/>
  <c r="E90" i="10"/>
  <c r="AZ74" i="3"/>
  <c r="BB74" i="3" s="1"/>
  <c r="AV74" i="5"/>
  <c r="M20" i="16"/>
  <c r="M20" i="12"/>
  <c r="M23" i="10"/>
  <c r="Q11" i="22"/>
  <c r="Q11" i="25" s="1"/>
  <c r="Q11" i="27" s="1"/>
  <c r="Q11" i="19"/>
  <c r="K65" i="10"/>
  <c r="L65" i="8"/>
  <c r="N89" i="1"/>
  <c r="AV10" i="5"/>
  <c r="AV12" i="3"/>
  <c r="AZ10" i="3"/>
  <c r="M25" i="16"/>
  <c r="M25" i="12"/>
  <c r="M26" i="12" s="1"/>
  <c r="R85" i="8"/>
  <c r="R81" i="10"/>
  <c r="BA84" i="5"/>
  <c r="AW84" i="8"/>
  <c r="AV34" i="8"/>
  <c r="AZ34" i="5"/>
  <c r="M71" i="10"/>
  <c r="M68" i="16"/>
  <c r="M68" i="12"/>
  <c r="W35" i="7"/>
  <c r="V38" i="7"/>
  <c r="W38" i="7" s="1"/>
  <c r="K69" i="8"/>
  <c r="L69" i="5"/>
  <c r="S55" i="14"/>
  <c r="V53" i="14"/>
  <c r="L4" i="3"/>
  <c r="K4" i="5"/>
  <c r="K9" i="3"/>
  <c r="Q57" i="8"/>
  <c r="Q55" i="10"/>
  <c r="R26" i="8"/>
  <c r="R24" i="10"/>
  <c r="AX28" i="8"/>
  <c r="AX29" i="5"/>
  <c r="AU19" i="12"/>
  <c r="N15" i="14"/>
  <c r="N20" i="14" s="1"/>
  <c r="AZ18" i="5"/>
  <c r="AV18" i="8"/>
  <c r="Q14" i="10"/>
  <c r="Q19" i="8"/>
  <c r="M44" i="19"/>
  <c r="M44" i="18"/>
  <c r="L25" i="3"/>
  <c r="K25" i="5"/>
  <c r="M78" i="24"/>
  <c r="M81" i="24" s="1"/>
  <c r="AU80" i="18"/>
  <c r="C90" i="24"/>
  <c r="L30" i="24"/>
  <c r="O28" i="24"/>
  <c r="H30" i="7"/>
  <c r="I30" i="7" s="1"/>
  <c r="I28" i="7"/>
  <c r="AU85" i="5"/>
  <c r="N82" i="7"/>
  <c r="AV58" i="5"/>
  <c r="AZ58" i="3"/>
  <c r="I5" i="7"/>
  <c r="H10" i="7"/>
  <c r="M26" i="14"/>
  <c r="AU26" i="10"/>
  <c r="AU67" i="10"/>
  <c r="M65" i="14"/>
  <c r="M68" i="14" s="1"/>
  <c r="M64" i="5"/>
  <c r="N64" i="3"/>
  <c r="AU76" i="8"/>
  <c r="BB24" i="1"/>
  <c r="AY31" i="5"/>
  <c r="BA31" i="3"/>
  <c r="BB31" i="3" s="1"/>
  <c r="BA75" i="5"/>
  <c r="AW75" i="8"/>
  <c r="L78" i="14"/>
  <c r="AU80" i="8"/>
  <c r="Q51" i="8"/>
  <c r="Q46" i="10"/>
  <c r="AW66" i="10"/>
  <c r="BA66" i="8"/>
  <c r="AZ36" i="3"/>
  <c r="BB36" i="3" s="1"/>
  <c r="AV36" i="5"/>
  <c r="W73" i="7"/>
  <c r="V77" i="7"/>
  <c r="W77" i="7" s="1"/>
  <c r="AV46" i="5"/>
  <c r="AZ46" i="3"/>
  <c r="AX16" i="5"/>
  <c r="AZ16" i="3"/>
  <c r="BB16" i="3" s="1"/>
  <c r="AX19" i="3"/>
  <c r="AW89" i="1"/>
  <c r="AW21" i="5"/>
  <c r="BA21" i="3"/>
  <c r="R88" i="8"/>
  <c r="R86" i="10"/>
  <c r="R14" i="8"/>
  <c r="R19" i="5"/>
  <c r="AW72" i="8"/>
  <c r="BA72" i="5"/>
  <c r="Q41" i="10"/>
  <c r="Q45" i="8"/>
  <c r="AX12" i="3"/>
  <c r="AZ11" i="3"/>
  <c r="BB11" i="3" s="1"/>
  <c r="AX11" i="5"/>
  <c r="AZ38" i="3"/>
  <c r="BB38" i="3" s="1"/>
  <c r="AX38" i="5"/>
  <c r="BB69" i="1"/>
  <c r="M42" i="19"/>
  <c r="M42" i="18"/>
  <c r="AV9" i="3"/>
  <c r="BA32" i="8"/>
  <c r="AW32" i="10"/>
  <c r="AW33" i="10" s="1"/>
  <c r="AW33" i="8"/>
  <c r="Q54" i="8"/>
  <c r="Q52" i="10"/>
  <c r="V38" i="24"/>
  <c r="W38" i="24" s="1"/>
  <c r="W35" i="24"/>
  <c r="AW78" i="8"/>
  <c r="AW80" i="8" s="1"/>
  <c r="BA78" i="5"/>
  <c r="G90" i="16"/>
  <c r="H90" i="16" s="1"/>
  <c r="H89" i="16"/>
  <c r="I14" i="17"/>
  <c r="I31" i="17" s="1"/>
  <c r="H38" i="24"/>
  <c r="I38" i="24" s="1"/>
  <c r="AU54" i="19"/>
  <c r="N53" i="24"/>
  <c r="N55" i="24" s="1"/>
  <c r="I43" i="14"/>
  <c r="C90" i="7"/>
  <c r="L10" i="7"/>
  <c r="G14" i="6"/>
  <c r="G31" i="6" s="1"/>
  <c r="C90" i="5"/>
  <c r="AU29" i="12"/>
  <c r="N28" i="14"/>
  <c r="N30" i="14" s="1"/>
  <c r="M83" i="18"/>
  <c r="M83" i="19"/>
  <c r="G14" i="4"/>
  <c r="G15" i="4" s="1"/>
  <c r="C90" i="3"/>
  <c r="AY19" i="8"/>
  <c r="AY14" i="10"/>
  <c r="N65" i="10"/>
  <c r="M65" i="12"/>
  <c r="M17" i="16"/>
  <c r="M17" i="12"/>
  <c r="O16" i="14"/>
  <c r="P16" i="14" s="1"/>
  <c r="AV39" i="8"/>
  <c r="AZ39" i="5"/>
  <c r="M22" i="25"/>
  <c r="M22" i="27" s="1"/>
  <c r="M22" i="22"/>
  <c r="M22" i="18"/>
  <c r="M22" i="19"/>
  <c r="L77" i="14"/>
  <c r="O73" i="14"/>
  <c r="AZ5" i="8"/>
  <c r="AV5" i="10"/>
  <c r="AX24" i="8"/>
  <c r="AX26" i="5"/>
  <c r="M74" i="5"/>
  <c r="M76" i="5" s="1"/>
  <c r="N76" i="5" s="1"/>
  <c r="N74" i="3"/>
  <c r="L60" i="5"/>
  <c r="K60" i="8"/>
  <c r="K68" i="5"/>
  <c r="L68" i="3"/>
  <c r="K71" i="3"/>
  <c r="L71" i="3" s="1"/>
  <c r="AX45" i="8"/>
  <c r="AX41" i="10"/>
  <c r="Q88" i="8"/>
  <c r="Q86" i="10"/>
  <c r="BB20" i="1"/>
  <c r="AY86" i="5"/>
  <c r="BA86" i="3"/>
  <c r="BB86" i="3" s="1"/>
  <c r="BB21" i="1"/>
  <c r="N68" i="7"/>
  <c r="BB77" i="1"/>
  <c r="BA38" i="5"/>
  <c r="AY51" i="5"/>
  <c r="BK64" i="5"/>
  <c r="BM64" i="3"/>
  <c r="BM67" i="3" s="1"/>
  <c r="BK67" i="3"/>
  <c r="AZ69" i="3"/>
  <c r="BB69" i="3" s="1"/>
  <c r="AV69" i="5"/>
  <c r="AX46" i="10"/>
  <c r="AX51" i="8"/>
  <c r="BB6" i="3"/>
  <c r="BA32" i="5"/>
  <c r="AU12" i="12"/>
  <c r="N11" i="14"/>
  <c r="N13" i="14" s="1"/>
  <c r="P47" i="14"/>
  <c r="I69" i="24"/>
  <c r="H72" i="24"/>
  <c r="I72" i="24" s="1"/>
  <c r="AT89" i="27"/>
  <c r="I21" i="29" s="1"/>
  <c r="BE55" i="27"/>
  <c r="BE57" i="27" s="1"/>
  <c r="BE57" i="25"/>
  <c r="J18" i="20"/>
  <c r="J18" i="23" s="1"/>
  <c r="J18" i="26" s="1"/>
  <c r="J18" i="28" s="1"/>
  <c r="J18" i="29" s="1"/>
  <c r="L58" i="14"/>
  <c r="U77" i="24"/>
  <c r="V73" i="24"/>
  <c r="G90" i="19"/>
  <c r="H90" i="19" s="1"/>
  <c r="AT89" i="25"/>
  <c r="I21" i="28" s="1"/>
  <c r="I23" i="28" s="1"/>
  <c r="G90" i="22"/>
  <c r="I14" i="26"/>
  <c r="I31" i="26" s="1"/>
  <c r="H89" i="22"/>
  <c r="AT89" i="12"/>
  <c r="I21" i="13" s="1"/>
  <c r="I23" i="13" s="1"/>
  <c r="BL5" i="22"/>
  <c r="BL9" i="19"/>
  <c r="M47" i="24"/>
  <c r="M52" i="24" s="1"/>
  <c r="AU51" i="18"/>
  <c r="AV4" i="10"/>
  <c r="J89" i="8"/>
  <c r="I13" i="9"/>
  <c r="I19" i="17"/>
  <c r="P5" i="7"/>
  <c r="L82" i="5"/>
  <c r="K82" i="8"/>
  <c r="L11" i="7"/>
  <c r="AU12" i="1"/>
  <c r="V59" i="14"/>
  <c r="S64" i="14"/>
  <c r="BB48" i="3"/>
  <c r="G14" i="28"/>
  <c r="G31" i="28" s="1"/>
  <c r="G14" i="26"/>
  <c r="G31" i="26" s="1"/>
  <c r="G14" i="23"/>
  <c r="G31" i="23" s="1"/>
  <c r="G14" i="13"/>
  <c r="G31" i="13" s="1"/>
  <c r="G14" i="11"/>
  <c r="G31" i="11" s="1"/>
  <c r="G14" i="20"/>
  <c r="G31" i="20" s="1"/>
  <c r="G14" i="17"/>
  <c r="G31" i="17" s="1"/>
  <c r="G14" i="9"/>
  <c r="G31" i="9" s="1"/>
  <c r="C90" i="8"/>
  <c r="AZ13" i="5"/>
  <c r="AV13" i="8"/>
  <c r="K13" i="10"/>
  <c r="L13" i="8"/>
  <c r="BB56" i="5"/>
  <c r="L55" i="10"/>
  <c r="K55" i="12"/>
  <c r="K57" i="10"/>
  <c r="L57" i="10" s="1"/>
  <c r="BL30" i="10"/>
  <c r="BL33" i="8"/>
  <c r="AV85" i="5"/>
  <c r="M59" i="8"/>
  <c r="N59" i="5"/>
  <c r="AZ35" i="3"/>
  <c r="BB35" i="3" s="1"/>
  <c r="AV35" i="5"/>
  <c r="M73" i="8"/>
  <c r="N73" i="5"/>
  <c r="K44" i="8"/>
  <c r="L44" i="5"/>
  <c r="M49" i="10"/>
  <c r="N49" i="8"/>
  <c r="H20" i="7"/>
  <c r="I20" i="7" s="1"/>
  <c r="I15" i="7"/>
  <c r="BB60" i="3"/>
  <c r="AY4" i="5"/>
  <c r="AY9" i="3"/>
  <c r="AY89" i="3" s="1"/>
  <c r="M33" i="12"/>
  <c r="N33" i="12" s="1"/>
  <c r="M30" i="16"/>
  <c r="BK51" i="3"/>
  <c r="BK46" i="5"/>
  <c r="BM46" i="3"/>
  <c r="BB73" i="1"/>
  <c r="AV21" i="5"/>
  <c r="AZ21" i="3"/>
  <c r="AU67" i="5"/>
  <c r="Q24" i="12"/>
  <c r="Q26" i="10"/>
  <c r="AX80" i="5"/>
  <c r="AX77" i="8"/>
  <c r="AW38" i="10"/>
  <c r="BA38" i="8"/>
  <c r="AY34" i="8"/>
  <c r="AY37" i="5"/>
  <c r="AZ32" i="3"/>
  <c r="BB32" i="3" s="1"/>
  <c r="AV32" i="5"/>
  <c r="AV6" i="8"/>
  <c r="AZ6" i="5"/>
  <c r="BB6" i="5" s="1"/>
  <c r="K46" i="12"/>
  <c r="AS89" i="22"/>
  <c r="I22" i="26" s="1"/>
  <c r="I82" i="14"/>
  <c r="H86" i="14"/>
  <c r="I86" i="14" s="1"/>
  <c r="D34" i="24"/>
  <c r="D90" i="24" s="1"/>
  <c r="I31" i="24"/>
  <c r="I78" i="24"/>
  <c r="H81" i="24"/>
  <c r="I81" i="24" s="1"/>
  <c r="AU80" i="19"/>
  <c r="N78" i="24"/>
  <c r="N81" i="24" s="1"/>
  <c r="L31" i="24"/>
  <c r="AU33" i="16"/>
  <c r="H89" i="19"/>
  <c r="L72" i="24"/>
  <c r="L42" i="24"/>
  <c r="AU45" i="16"/>
  <c r="L86" i="24"/>
  <c r="O82" i="24"/>
  <c r="AS89" i="25"/>
  <c r="I22" i="28" s="1"/>
  <c r="AU45" i="22"/>
  <c r="I59" i="24"/>
  <c r="H64" i="24"/>
  <c r="I64" i="24" s="1"/>
  <c r="I19" i="26"/>
  <c r="I13" i="28"/>
  <c r="J89" i="25"/>
  <c r="AU37" i="25"/>
  <c r="I73" i="24"/>
  <c r="AU23" i="12"/>
  <c r="N21" i="14"/>
  <c r="N24" i="14" s="1"/>
  <c r="AU9" i="18"/>
  <c r="M5" i="24"/>
  <c r="M10" i="24" s="1"/>
  <c r="AU80" i="5"/>
  <c r="N78" i="7"/>
  <c r="H15" i="23"/>
  <c r="H30" i="23"/>
  <c r="H32" i="23" s="1"/>
  <c r="BE19" i="5"/>
  <c r="BE14" i="8"/>
  <c r="BK52" i="8"/>
  <c r="BK54" i="5"/>
  <c r="S34" i="7"/>
  <c r="V31" i="7"/>
  <c r="AU63" i="10"/>
  <c r="M59" i="14"/>
  <c r="M64" i="14" s="1"/>
  <c r="AV48" i="8"/>
  <c r="AZ48" i="5"/>
  <c r="AU33" i="10"/>
  <c r="M31" i="14"/>
  <c r="K59" i="8"/>
  <c r="L59" i="5"/>
  <c r="BB13" i="3"/>
  <c r="M18" i="25"/>
  <c r="M18" i="27" s="1"/>
  <c r="M18" i="18"/>
  <c r="M18" i="19"/>
  <c r="M18" i="22"/>
  <c r="I77" i="7"/>
  <c r="AV56" i="10"/>
  <c r="AZ56" i="8"/>
  <c r="BB56" i="8" s="1"/>
  <c r="AW65" i="5"/>
  <c r="BA65" i="3"/>
  <c r="BB65" i="3" s="1"/>
  <c r="AW17" i="5"/>
  <c r="BA17" i="3"/>
  <c r="K21" i="5"/>
  <c r="L21" i="3"/>
  <c r="O36" i="14"/>
  <c r="P36" i="14" s="1"/>
  <c r="L38" i="14"/>
  <c r="R72" i="10"/>
  <c r="R76" i="8"/>
  <c r="M69" i="16"/>
  <c r="M69" i="12"/>
  <c r="AV81" i="10"/>
  <c r="M31" i="19"/>
  <c r="M31" i="18"/>
  <c r="N73" i="7"/>
  <c r="AU76" i="5"/>
  <c r="AW64" i="10"/>
  <c r="L41" i="5"/>
  <c r="K41" i="8"/>
  <c r="K45" i="5"/>
  <c r="L45" i="5" s="1"/>
  <c r="AV84" i="10"/>
  <c r="AZ84" i="8"/>
  <c r="BA82" i="5"/>
  <c r="AW82" i="8"/>
  <c r="BA20" i="3"/>
  <c r="AW23" i="3"/>
  <c r="AW20" i="5"/>
  <c r="AY89" i="1"/>
  <c r="M30" i="10"/>
  <c r="M33" i="10" s="1"/>
  <c r="N33" i="10" s="1"/>
  <c r="M33" i="8"/>
  <c r="N33" i="8" s="1"/>
  <c r="BM51" i="1"/>
  <c r="BM89" i="1" s="1"/>
  <c r="E90" i="3"/>
  <c r="H14" i="4"/>
  <c r="H15" i="4" s="1"/>
  <c r="BM72" i="3"/>
  <c r="BM76" i="3" s="1"/>
  <c r="BK72" i="5"/>
  <c r="BK76" i="3"/>
  <c r="AY12" i="5"/>
  <c r="AV79" i="5"/>
  <c r="AZ79" i="3"/>
  <c r="BB79" i="3" s="1"/>
  <c r="AV23" i="3"/>
  <c r="AU67" i="27"/>
  <c r="Z89" i="27"/>
  <c r="J89" i="27"/>
  <c r="G90" i="27"/>
  <c r="AU54" i="27"/>
  <c r="AS89" i="27"/>
  <c r="I22" i="29" s="1"/>
  <c r="Y89" i="27"/>
  <c r="H89" i="27"/>
  <c r="E90" i="27"/>
  <c r="H14" i="29" s="1"/>
  <c r="H31" i="29" s="1"/>
  <c r="BM51" i="3" l="1"/>
  <c r="BA80" i="5"/>
  <c r="BB70" i="3"/>
  <c r="BB60" i="5"/>
  <c r="BB58" i="3"/>
  <c r="O64" i="7"/>
  <c r="P64" i="7" s="1"/>
  <c r="AX54" i="10"/>
  <c r="O46" i="7"/>
  <c r="P46" i="7" s="1"/>
  <c r="BB39" i="5"/>
  <c r="AV37" i="5"/>
  <c r="AW6" i="10"/>
  <c r="M29" i="12"/>
  <c r="K87" i="8"/>
  <c r="L48" i="5"/>
  <c r="K48" i="8"/>
  <c r="K50" i="10"/>
  <c r="L50" i="8"/>
  <c r="W65" i="24"/>
  <c r="H90" i="22"/>
  <c r="J22" i="4"/>
  <c r="J22" i="6" s="1"/>
  <c r="J22" i="9" s="1"/>
  <c r="J22" i="11" s="1"/>
  <c r="J22" i="13" s="1"/>
  <c r="J22" i="17" s="1"/>
  <c r="J22" i="20" s="1"/>
  <c r="J22" i="23" s="1"/>
  <c r="J22" i="26" s="1"/>
  <c r="J22" i="28" s="1"/>
  <c r="J22" i="29" s="1"/>
  <c r="AU89" i="3"/>
  <c r="R89" i="3"/>
  <c r="O12" i="24"/>
  <c r="P12" i="24" s="1"/>
  <c r="L77" i="8"/>
  <c r="BB9" i="1"/>
  <c r="K30" i="8"/>
  <c r="K33" i="8" s="1"/>
  <c r="L33" i="8" s="1"/>
  <c r="AV67" i="8"/>
  <c r="O47" i="24"/>
  <c r="O52" i="24" s="1"/>
  <c r="P52" i="24" s="1"/>
  <c r="L15" i="5"/>
  <c r="H32" i="13"/>
  <c r="I23" i="4"/>
  <c r="AU89" i="27"/>
  <c r="O55" i="7"/>
  <c r="P55" i="7" s="1"/>
  <c r="O5" i="14"/>
  <c r="P5" i="14" s="1"/>
  <c r="AV76" i="5"/>
  <c r="O56" i="14"/>
  <c r="H32" i="29"/>
  <c r="BB19" i="1"/>
  <c r="M23" i="12"/>
  <c r="BB84" i="5"/>
  <c r="AU89" i="25"/>
  <c r="K33" i="5"/>
  <c r="L33" i="5" s="1"/>
  <c r="I23" i="23"/>
  <c r="H15" i="29"/>
  <c r="O56" i="7"/>
  <c r="I23" i="17"/>
  <c r="AZ61" i="8"/>
  <c r="BB61" i="8" s="1"/>
  <c r="I15" i="29"/>
  <c r="I30" i="29"/>
  <c r="I32" i="29" s="1"/>
  <c r="I23" i="6"/>
  <c r="AU89" i="22"/>
  <c r="I23" i="29"/>
  <c r="H90" i="1"/>
  <c r="BB50" i="5"/>
  <c r="BB46" i="3"/>
  <c r="BA54" i="5"/>
  <c r="AV54" i="5"/>
  <c r="AZ53" i="5"/>
  <c r="BB53" i="5" s="1"/>
  <c r="K52" i="8"/>
  <c r="K54" i="5"/>
  <c r="L54" i="5" s="1"/>
  <c r="L52" i="5"/>
  <c r="K19" i="5"/>
  <c r="L19" i="5" s="1"/>
  <c r="AZ85" i="5"/>
  <c r="BK30" i="8"/>
  <c r="BK33" i="5"/>
  <c r="BM30" i="5"/>
  <c r="BM33" i="5" s="1"/>
  <c r="BE89" i="3"/>
  <c r="BF81" i="8"/>
  <c r="BF85" i="5"/>
  <c r="Z90" i="7"/>
  <c r="BB68" i="3"/>
  <c r="BB64" i="3"/>
  <c r="AZ55" i="5"/>
  <c r="AV55" i="8"/>
  <c r="AV57" i="5"/>
  <c r="BB47" i="3"/>
  <c r="BB41" i="3"/>
  <c r="BB44" i="5"/>
  <c r="BB21" i="3"/>
  <c r="BA89" i="1"/>
  <c r="AU89" i="1"/>
  <c r="BB23" i="1"/>
  <c r="BB89" i="1" s="1"/>
  <c r="BB13" i="5"/>
  <c r="BB8" i="3"/>
  <c r="BB5" i="8"/>
  <c r="Q89" i="3"/>
  <c r="K78" i="8"/>
  <c r="L78" i="5"/>
  <c r="K63" i="8"/>
  <c r="L63" i="8" s="1"/>
  <c r="M48" i="8"/>
  <c r="M51" i="5"/>
  <c r="N51" i="5" s="1"/>
  <c r="N48" i="5"/>
  <c r="I30" i="2"/>
  <c r="J30" i="2" s="1"/>
  <c r="L32" i="5"/>
  <c r="K32" i="8"/>
  <c r="K22" i="10"/>
  <c r="L22" i="8"/>
  <c r="L14" i="8"/>
  <c r="K14" i="10"/>
  <c r="L18" i="5"/>
  <c r="K18" i="8"/>
  <c r="Q26" i="12"/>
  <c r="Q24" i="16"/>
  <c r="AV36" i="8"/>
  <c r="AZ36" i="5"/>
  <c r="K25" i="8"/>
  <c r="L25" i="5"/>
  <c r="K4" i="8"/>
  <c r="L4" i="5"/>
  <c r="K9" i="5"/>
  <c r="M32" i="22"/>
  <c r="M32" i="25"/>
  <c r="M32" i="27" s="1"/>
  <c r="R20" i="8"/>
  <c r="R23" i="5"/>
  <c r="R27" i="12"/>
  <c r="R29" i="10"/>
  <c r="M40" i="22"/>
  <c r="M40" i="25"/>
  <c r="M40" i="27" s="1"/>
  <c r="L77" i="24"/>
  <c r="O73" i="24"/>
  <c r="K66" i="10"/>
  <c r="L66" i="8"/>
  <c r="K31" i="10"/>
  <c r="L31" i="8"/>
  <c r="M14" i="25"/>
  <c r="M14" i="22"/>
  <c r="M14" i="19"/>
  <c r="M14" i="18"/>
  <c r="M19" i="16"/>
  <c r="BA18" i="5"/>
  <c r="BB18" i="5" s="1"/>
  <c r="AW18" i="8"/>
  <c r="M45" i="16"/>
  <c r="M41" i="18"/>
  <c r="M45" i="18" s="1"/>
  <c r="M41" i="19"/>
  <c r="AV56" i="12"/>
  <c r="AZ56" i="10"/>
  <c r="BB56" i="10" s="1"/>
  <c r="L13" i="10"/>
  <c r="K13" i="12"/>
  <c r="L13" i="7"/>
  <c r="L90" i="7" s="1"/>
  <c r="O11" i="7"/>
  <c r="BA6" i="10"/>
  <c r="AW6" i="12"/>
  <c r="P73" i="14"/>
  <c r="O77" i="14"/>
  <c r="P77" i="14" s="1"/>
  <c r="M27" i="14"/>
  <c r="O26" i="14"/>
  <c r="M25" i="25"/>
  <c r="M25" i="27" s="1"/>
  <c r="M25" i="22"/>
  <c r="M26" i="22" s="1"/>
  <c r="M25" i="19"/>
  <c r="M26" i="19" s="1"/>
  <c r="M25" i="18"/>
  <c r="M26" i="18" s="1"/>
  <c r="AV75" i="10"/>
  <c r="AZ75" i="8"/>
  <c r="AZ89" i="1"/>
  <c r="V13" i="14"/>
  <c r="W11" i="14"/>
  <c r="R46" i="12"/>
  <c r="R51" i="10"/>
  <c r="K73" i="10"/>
  <c r="L73" i="8"/>
  <c r="M53" i="10"/>
  <c r="N53" i="8"/>
  <c r="N50" i="10"/>
  <c r="M50" i="12"/>
  <c r="G30" i="28"/>
  <c r="G32" i="28" s="1"/>
  <c r="G15" i="28"/>
  <c r="O53" i="24"/>
  <c r="L55" i="24"/>
  <c r="I30" i="20"/>
  <c r="I32" i="20" s="1"/>
  <c r="I15" i="20"/>
  <c r="K24" i="8"/>
  <c r="L24" i="5"/>
  <c r="K26" i="5"/>
  <c r="L26" i="5" s="1"/>
  <c r="O11" i="24"/>
  <c r="L13" i="24"/>
  <c r="H90" i="5"/>
  <c r="I15" i="26"/>
  <c r="I30" i="26"/>
  <c r="I32" i="26" s="1"/>
  <c r="L10" i="5"/>
  <c r="K12" i="5"/>
  <c r="L12" i="5" s="1"/>
  <c r="K10" i="8"/>
  <c r="O43" i="24"/>
  <c r="P43" i="24" s="1"/>
  <c r="M46" i="24"/>
  <c r="AV59" i="10"/>
  <c r="AZ59" i="8"/>
  <c r="BB59" i="8" s="1"/>
  <c r="O68" i="24"/>
  <c r="P68" i="24" s="1"/>
  <c r="P65" i="24"/>
  <c r="AX57" i="10"/>
  <c r="AX55" i="12"/>
  <c r="O25" i="24"/>
  <c r="M31" i="25"/>
  <c r="M31" i="27" s="1"/>
  <c r="M31" i="22"/>
  <c r="BM52" i="8"/>
  <c r="BM54" i="8" s="1"/>
  <c r="BK54" i="8"/>
  <c r="BK52" i="10"/>
  <c r="AZ13" i="8"/>
  <c r="AV13" i="10"/>
  <c r="Q52" i="12"/>
  <c r="Q54" i="10"/>
  <c r="BA72" i="8"/>
  <c r="AW72" i="10"/>
  <c r="H90" i="7"/>
  <c r="I90" i="7" s="1"/>
  <c r="I10" i="7"/>
  <c r="V55" i="14"/>
  <c r="W55" i="14" s="1"/>
  <c r="W53" i="14"/>
  <c r="AZ12" i="3"/>
  <c r="BB10" i="3"/>
  <c r="BB12" i="3" s="1"/>
  <c r="AV73" i="10"/>
  <c r="AZ73" i="8"/>
  <c r="N60" i="8"/>
  <c r="M60" i="10"/>
  <c r="BB75" i="5"/>
  <c r="AW83" i="12"/>
  <c r="BA83" i="10"/>
  <c r="S90" i="14"/>
  <c r="K17" i="8"/>
  <c r="L17" i="5"/>
  <c r="AZ53" i="8"/>
  <c r="AV53" i="10"/>
  <c r="I30" i="6"/>
  <c r="I32" i="6" s="1"/>
  <c r="I15" i="6"/>
  <c r="AW60" i="12"/>
  <c r="BA60" i="10"/>
  <c r="O52" i="7"/>
  <c r="P52" i="7" s="1"/>
  <c r="P47" i="7"/>
  <c r="BB77" i="5"/>
  <c r="M63" i="5"/>
  <c r="N63" i="5" s="1"/>
  <c r="N58" i="5"/>
  <c r="M58" i="8"/>
  <c r="AW51" i="5"/>
  <c r="AW46" i="8"/>
  <c r="BA46" i="5"/>
  <c r="L48" i="8"/>
  <c r="K48" i="10"/>
  <c r="K51" i="8"/>
  <c r="L51" i="8" s="1"/>
  <c r="M11" i="12"/>
  <c r="N11" i="10"/>
  <c r="BK47" i="8"/>
  <c r="BM47" i="5"/>
  <c r="K49" i="16"/>
  <c r="L49" i="12"/>
  <c r="AW59" i="12"/>
  <c r="BA59" i="10"/>
  <c r="BA61" i="10"/>
  <c r="AW61" i="12"/>
  <c r="K39" i="12"/>
  <c r="L39" i="10"/>
  <c r="L7" i="8"/>
  <c r="K7" i="10"/>
  <c r="AW25" i="16"/>
  <c r="BA25" i="12"/>
  <c r="AV65" i="10"/>
  <c r="AZ65" i="8"/>
  <c r="AU89" i="16"/>
  <c r="BA42" i="10"/>
  <c r="AW42" i="12"/>
  <c r="AW86" i="16"/>
  <c r="I34" i="14"/>
  <c r="AW44" i="10"/>
  <c r="BA44" i="8"/>
  <c r="AY81" i="12"/>
  <c r="AY85" i="10"/>
  <c r="M82" i="25"/>
  <c r="M82" i="27" s="1"/>
  <c r="M82" i="22"/>
  <c r="N38" i="7"/>
  <c r="O35" i="7"/>
  <c r="AZ17" i="5"/>
  <c r="AV17" i="8"/>
  <c r="AY71" i="10"/>
  <c r="AY68" i="12"/>
  <c r="AV77" i="10"/>
  <c r="AZ77" i="8"/>
  <c r="O78" i="24"/>
  <c r="AW68" i="8"/>
  <c r="AW71" i="5"/>
  <c r="BA68" i="5"/>
  <c r="Q67" i="10"/>
  <c r="Q64" i="12"/>
  <c r="M79" i="22"/>
  <c r="M79" i="25"/>
  <c r="M79" i="27" s="1"/>
  <c r="O15" i="7"/>
  <c r="M87" i="22"/>
  <c r="M87" i="25"/>
  <c r="M87" i="27" s="1"/>
  <c r="AW48" i="8"/>
  <c r="BA48" i="5"/>
  <c r="BB48" i="5" s="1"/>
  <c r="AX64" i="8"/>
  <c r="AX67" i="5"/>
  <c r="AZ64" i="5"/>
  <c r="M26" i="16"/>
  <c r="AY12" i="10"/>
  <c r="AY10" i="12"/>
  <c r="O5" i="24"/>
  <c r="I30" i="13"/>
  <c r="I32" i="13" s="1"/>
  <c r="I15" i="13"/>
  <c r="R4" i="8"/>
  <c r="R9" i="5"/>
  <c r="AV24" i="10"/>
  <c r="AV26" i="8"/>
  <c r="AZ24" i="8"/>
  <c r="AX4" i="8"/>
  <c r="AX9" i="5"/>
  <c r="AZ4" i="5"/>
  <c r="M38" i="24"/>
  <c r="M90" i="24" s="1"/>
  <c r="O35" i="24"/>
  <c r="G30" i="26"/>
  <c r="G32" i="26" s="1"/>
  <c r="G15" i="26"/>
  <c r="V68" i="7"/>
  <c r="W68" i="7" s="1"/>
  <c r="W65" i="7"/>
  <c r="AX33" i="10"/>
  <c r="AX30" i="12"/>
  <c r="BL34" i="10"/>
  <c r="BL37" i="8"/>
  <c r="AY52" i="10"/>
  <c r="BA52" i="10" s="1"/>
  <c r="AY54" i="8"/>
  <c r="AV82" i="10"/>
  <c r="AZ82" i="8"/>
  <c r="BA20" i="5"/>
  <c r="BA23" i="5" s="1"/>
  <c r="AW23" i="5"/>
  <c r="AW20" i="8"/>
  <c r="AV79" i="8"/>
  <c r="AV80" i="8" s="1"/>
  <c r="AZ79" i="5"/>
  <c r="BB79" i="5" s="1"/>
  <c r="AV85" i="8"/>
  <c r="BE14" i="10"/>
  <c r="BE19" i="8"/>
  <c r="Z15" i="14"/>
  <c r="AV21" i="8"/>
  <c r="AV23" i="8" s="1"/>
  <c r="AZ21" i="5"/>
  <c r="K44" i="10"/>
  <c r="L44" i="8"/>
  <c r="K77" i="12"/>
  <c r="L77" i="10"/>
  <c r="BA66" i="10"/>
  <c r="AW66" i="12"/>
  <c r="M44" i="25"/>
  <c r="M44" i="27" s="1"/>
  <c r="M44" i="22"/>
  <c r="BA23" i="3"/>
  <c r="P82" i="24"/>
  <c r="O86" i="24"/>
  <c r="P86" i="24" s="1"/>
  <c r="Q88" i="10"/>
  <c r="Q86" i="12"/>
  <c r="R14" i="10"/>
  <c r="R19" i="8"/>
  <c r="Q51" i="10"/>
  <c r="Q46" i="12"/>
  <c r="AV10" i="8"/>
  <c r="AV12" i="5"/>
  <c r="AZ10" i="5"/>
  <c r="L64" i="5"/>
  <c r="K64" i="8"/>
  <c r="K67" i="5"/>
  <c r="L67" i="5" s="1"/>
  <c r="BF45" i="8"/>
  <c r="BF41" i="10"/>
  <c r="I23" i="26"/>
  <c r="AX27" i="16"/>
  <c r="AV72" i="10"/>
  <c r="AZ72" i="8"/>
  <c r="V64" i="7"/>
  <c r="W64" i="7" s="1"/>
  <c r="W59" i="7"/>
  <c r="N72" i="8"/>
  <c r="M72" i="10"/>
  <c r="K79" i="8"/>
  <c r="L79" i="5"/>
  <c r="K80" i="5"/>
  <c r="L80" i="5" s="1"/>
  <c r="BB17" i="3"/>
  <c r="K86" i="10"/>
  <c r="K88" i="8"/>
  <c r="L88" i="8" s="1"/>
  <c r="L86" i="8"/>
  <c r="AW47" i="8"/>
  <c r="BA47" i="5"/>
  <c r="AV52" i="10"/>
  <c r="AZ52" i="8"/>
  <c r="AV54" i="8"/>
  <c r="AZ27" i="8"/>
  <c r="AV27" i="10"/>
  <c r="AV29" i="8"/>
  <c r="AV80" i="5"/>
  <c r="AZ8" i="5"/>
  <c r="AV8" i="8"/>
  <c r="AV9" i="5"/>
  <c r="R68" i="16"/>
  <c r="R71" i="12"/>
  <c r="AW63" i="5"/>
  <c r="BA58" i="5"/>
  <c r="BA63" i="5" s="1"/>
  <c r="AW58" i="8"/>
  <c r="AU89" i="5"/>
  <c r="M16" i="25"/>
  <c r="M16" i="27" s="1"/>
  <c r="M16" i="22"/>
  <c r="M16" i="19"/>
  <c r="M16" i="18"/>
  <c r="AV62" i="10"/>
  <c r="AZ62" i="8"/>
  <c r="AX14" i="16"/>
  <c r="AV23" i="5"/>
  <c r="AY30" i="16"/>
  <c r="AW41" i="8"/>
  <c r="AW45" i="5"/>
  <c r="BA41" i="5"/>
  <c r="AW82" i="10"/>
  <c r="BA82" i="8"/>
  <c r="M73" i="10"/>
  <c r="N73" i="8"/>
  <c r="M81" i="16"/>
  <c r="M85" i="10"/>
  <c r="M81" i="12"/>
  <c r="M85" i="12" s="1"/>
  <c r="I31" i="2"/>
  <c r="J31" i="2" s="1"/>
  <c r="J31" i="4" s="1"/>
  <c r="J31" i="6" s="1"/>
  <c r="J31" i="9" s="1"/>
  <c r="J31" i="11" s="1"/>
  <c r="J31" i="13" s="1"/>
  <c r="J31" i="17" s="1"/>
  <c r="J31" i="20" s="1"/>
  <c r="J31" i="23" s="1"/>
  <c r="J31" i="26" s="1"/>
  <c r="J31" i="28" s="1"/>
  <c r="J31" i="29" s="1"/>
  <c r="J14" i="2"/>
  <c r="J14" i="4" s="1"/>
  <c r="J14" i="6" s="1"/>
  <c r="J14" i="9" s="1"/>
  <c r="J14" i="11" s="1"/>
  <c r="J14" i="13" s="1"/>
  <c r="J14" i="17" s="1"/>
  <c r="J14" i="20" s="1"/>
  <c r="J14" i="23" s="1"/>
  <c r="J14" i="26" s="1"/>
  <c r="J14" i="28" s="1"/>
  <c r="J14" i="29" s="1"/>
  <c r="AU89" i="8"/>
  <c r="K70" i="10"/>
  <c r="L70" i="8"/>
  <c r="AY23" i="10"/>
  <c r="AY20" i="12"/>
  <c r="I15" i="23"/>
  <c r="I30" i="23"/>
  <c r="I32" i="23" s="1"/>
  <c r="Q27" i="12"/>
  <c r="Q29" i="10"/>
  <c r="AZ43" i="5"/>
  <c r="AV43" i="8"/>
  <c r="AV49" i="12"/>
  <c r="AZ49" i="10"/>
  <c r="M69" i="19"/>
  <c r="M69" i="18"/>
  <c r="O42" i="24"/>
  <c r="L46" i="24"/>
  <c r="V77" i="24"/>
  <c r="W77" i="24" s="1"/>
  <c r="W73" i="24"/>
  <c r="AV69" i="8"/>
  <c r="AZ69" i="5"/>
  <c r="BB69" i="5" s="1"/>
  <c r="AV89" i="3"/>
  <c r="L81" i="14"/>
  <c r="O78" i="14"/>
  <c r="K65" i="12"/>
  <c r="L65" i="10"/>
  <c r="K81" i="10"/>
  <c r="L81" i="8"/>
  <c r="BL52" i="8"/>
  <c r="BL54" i="5"/>
  <c r="L30" i="8"/>
  <c r="AD59" i="7"/>
  <c r="AC64" i="7"/>
  <c r="AD64" i="7" s="1"/>
  <c r="AV83" i="10"/>
  <c r="AZ83" i="8"/>
  <c r="BB83" i="8" s="1"/>
  <c r="K5" i="10"/>
  <c r="L5" i="8"/>
  <c r="AZ50" i="8"/>
  <c r="AV50" i="10"/>
  <c r="K15" i="10"/>
  <c r="L15" i="8"/>
  <c r="AX88" i="10"/>
  <c r="AX86" i="12"/>
  <c r="AZ86" i="12" s="1"/>
  <c r="L84" i="8"/>
  <c r="K84" i="10"/>
  <c r="AY27" i="16"/>
  <c r="AY29" i="12"/>
  <c r="BB43" i="3"/>
  <c r="BM89" i="3"/>
  <c r="Q68" i="12"/>
  <c r="Q71" i="10"/>
  <c r="AU89" i="10"/>
  <c r="M26" i="25"/>
  <c r="M24" i="27"/>
  <c r="M89" i="3"/>
  <c r="N89" i="3" s="1"/>
  <c r="O15" i="24"/>
  <c r="K82" i="10"/>
  <c r="L82" i="8"/>
  <c r="Q14" i="12"/>
  <c r="Q19" i="10"/>
  <c r="N89" i="7"/>
  <c r="O87" i="7"/>
  <c r="AY46" i="18"/>
  <c r="AY51" i="16"/>
  <c r="R10" i="12"/>
  <c r="R12" i="10"/>
  <c r="AV47" i="8"/>
  <c r="AZ47" i="5"/>
  <c r="AZ14" i="5"/>
  <c r="AV14" i="8"/>
  <c r="AV19" i="5"/>
  <c r="L13" i="14"/>
  <c r="O11" i="14"/>
  <c r="AZ40" i="10"/>
  <c r="AV40" i="12"/>
  <c r="O21" i="7"/>
  <c r="L24" i="7"/>
  <c r="L6" i="5"/>
  <c r="K6" i="8"/>
  <c r="AV68" i="8"/>
  <c r="AZ68" i="5"/>
  <c r="AV71" i="5"/>
  <c r="Q76" i="16"/>
  <c r="Q72" i="18"/>
  <c r="M43" i="25"/>
  <c r="M43" i="27" s="1"/>
  <c r="M43" i="22"/>
  <c r="H31" i="9"/>
  <c r="H32" i="9" s="1"/>
  <c r="H15" i="9"/>
  <c r="J19" i="2"/>
  <c r="J17" i="4"/>
  <c r="AW22" i="8"/>
  <c r="BA22" i="5"/>
  <c r="BB22" i="5" s="1"/>
  <c r="N81" i="7"/>
  <c r="O78" i="7"/>
  <c r="M88" i="10"/>
  <c r="M86" i="16"/>
  <c r="M86" i="12"/>
  <c r="M88" i="12" s="1"/>
  <c r="AX34" i="12"/>
  <c r="AX37" i="10"/>
  <c r="AZ84" i="10"/>
  <c r="AV84" i="12"/>
  <c r="O69" i="24"/>
  <c r="AV6" i="10"/>
  <c r="AZ6" i="8"/>
  <c r="BB6" i="8" s="1"/>
  <c r="M30" i="18"/>
  <c r="M33" i="16"/>
  <c r="N33" i="16" s="1"/>
  <c r="AZ39" i="8"/>
  <c r="AV39" i="10"/>
  <c r="AW21" i="8"/>
  <c r="BA21" i="5"/>
  <c r="AW75" i="10"/>
  <c r="BA75" i="8"/>
  <c r="AZ58" i="5"/>
  <c r="AV58" i="8"/>
  <c r="AV63" i="5"/>
  <c r="M71" i="12"/>
  <c r="BA30" i="12"/>
  <c r="AW30" i="16"/>
  <c r="H90" i="10"/>
  <c r="J13" i="4"/>
  <c r="BE45" i="8"/>
  <c r="Z42" i="14"/>
  <c r="BE41" i="10"/>
  <c r="L8" i="5"/>
  <c r="K8" i="8"/>
  <c r="M39" i="25"/>
  <c r="M39" i="27" s="1"/>
  <c r="M39" i="22"/>
  <c r="N38" i="14"/>
  <c r="O37" i="14"/>
  <c r="P37" i="14" s="1"/>
  <c r="BA50" i="8"/>
  <c r="AW50" i="10"/>
  <c r="BB14" i="3"/>
  <c r="AZ19" i="3"/>
  <c r="BA16" i="8"/>
  <c r="AW16" i="10"/>
  <c r="K16" i="18"/>
  <c r="L16" i="16"/>
  <c r="BF33" i="8"/>
  <c r="BF30" i="10"/>
  <c r="AD82" i="7"/>
  <c r="AC86" i="7"/>
  <c r="AD86" i="7" s="1"/>
  <c r="BK12" i="5"/>
  <c r="BK10" i="8"/>
  <c r="BM10" i="5"/>
  <c r="BM12" i="5" s="1"/>
  <c r="H90" i="3"/>
  <c r="O37" i="24"/>
  <c r="P37" i="24" s="1"/>
  <c r="L38" i="24"/>
  <c r="AZ23" i="3"/>
  <c r="AY26" i="12"/>
  <c r="AY24" i="16"/>
  <c r="M38" i="14"/>
  <c r="O35" i="14"/>
  <c r="BA79" i="8"/>
  <c r="AW79" i="10"/>
  <c r="BK89" i="3"/>
  <c r="AV41" i="8"/>
  <c r="AV45" i="5"/>
  <c r="AZ41" i="5"/>
  <c r="N46" i="10"/>
  <c r="M46" i="12"/>
  <c r="BB20" i="3"/>
  <c r="Q34" i="12"/>
  <c r="Q37" i="10"/>
  <c r="O59" i="14"/>
  <c r="V13" i="24"/>
  <c r="W11" i="24"/>
  <c r="BA15" i="5"/>
  <c r="AW15" i="8"/>
  <c r="BK63" i="10"/>
  <c r="BK58" i="12"/>
  <c r="BM58" i="10"/>
  <c r="BM63" i="10" s="1"/>
  <c r="W11" i="7"/>
  <c r="V13" i="7"/>
  <c r="K72" i="10"/>
  <c r="K76" i="8"/>
  <c r="L76" i="8" s="1"/>
  <c r="L72" i="8"/>
  <c r="O49" i="14"/>
  <c r="L52" i="14"/>
  <c r="Q85" i="10"/>
  <c r="Q81" i="12"/>
  <c r="BF63" i="5"/>
  <c r="BF58" i="8"/>
  <c r="J21" i="2"/>
  <c r="I23" i="2"/>
  <c r="AV86" i="16"/>
  <c r="BK5" i="27"/>
  <c r="BK9" i="25"/>
  <c r="N52" i="8"/>
  <c r="M54" i="8"/>
  <c r="N54" i="8" s="1"/>
  <c r="M52" i="10"/>
  <c r="N30" i="7"/>
  <c r="N90" i="7" s="1"/>
  <c r="O28" i="7"/>
  <c r="Q77" i="12"/>
  <c r="Q80" i="10"/>
  <c r="R30" i="12"/>
  <c r="R33" i="10"/>
  <c r="AZ15" i="5"/>
  <c r="AV15" i="8"/>
  <c r="BB60" i="8"/>
  <c r="Q58" i="12"/>
  <c r="Q63" i="10"/>
  <c r="N34" i="7"/>
  <c r="O31" i="7"/>
  <c r="AV44" i="10"/>
  <c r="AZ44" i="8"/>
  <c r="BK46" i="8"/>
  <c r="BK51" i="5"/>
  <c r="BM46" i="5"/>
  <c r="AV18" i="10"/>
  <c r="AZ18" i="8"/>
  <c r="M42" i="25"/>
  <c r="M42" i="27" s="1"/>
  <c r="M42" i="22"/>
  <c r="N86" i="7"/>
  <c r="O82" i="7"/>
  <c r="I15" i="9"/>
  <c r="I30" i="9"/>
  <c r="I32" i="9" s="1"/>
  <c r="K60" i="10"/>
  <c r="L60" i="8"/>
  <c r="AY31" i="8"/>
  <c r="AY33" i="5"/>
  <c r="BA31" i="5"/>
  <c r="AY58" i="12"/>
  <c r="AY63" i="10"/>
  <c r="K75" i="10"/>
  <c r="L75" i="8"/>
  <c r="R45" i="16"/>
  <c r="R41" i="18"/>
  <c r="AX81" i="10"/>
  <c r="AZ81" i="10" s="1"/>
  <c r="AX85" i="8"/>
  <c r="BA56" i="12"/>
  <c r="AW56" i="16"/>
  <c r="AY41" i="12"/>
  <c r="AY45" i="10"/>
  <c r="L74" i="10"/>
  <c r="K74" i="12"/>
  <c r="S90" i="7"/>
  <c r="AX10" i="16"/>
  <c r="BA49" i="8"/>
  <c r="BB49" i="8" s="1"/>
  <c r="AW49" i="10"/>
  <c r="M28" i="22"/>
  <c r="M28" i="19"/>
  <c r="M28" i="25"/>
  <c r="M28" i="27" s="1"/>
  <c r="M28" i="18"/>
  <c r="AX20" i="10"/>
  <c r="AX23" i="8"/>
  <c r="BF89" i="3"/>
  <c r="I33" i="4" s="1"/>
  <c r="J33" i="4" s="1"/>
  <c r="AZ86" i="10"/>
  <c r="O65" i="14"/>
  <c r="H90" i="14"/>
  <c r="I90" i="14" s="1"/>
  <c r="I10" i="14"/>
  <c r="BB15" i="3"/>
  <c r="AV60" i="12"/>
  <c r="AZ60" i="10"/>
  <c r="AW27" i="10"/>
  <c r="BA27" i="8"/>
  <c r="BA29" i="8" s="1"/>
  <c r="AW29" i="8"/>
  <c r="M83" i="25"/>
  <c r="M83" i="27" s="1"/>
  <c r="M83" i="22"/>
  <c r="R88" i="10"/>
  <c r="R86" i="12"/>
  <c r="BB27" i="5"/>
  <c r="BB29" i="5" s="1"/>
  <c r="AZ29" i="5"/>
  <c r="M77" i="16"/>
  <c r="M77" i="12"/>
  <c r="M80" i="12" s="1"/>
  <c r="M80" i="10"/>
  <c r="BA8" i="5"/>
  <c r="AW8" i="8"/>
  <c r="AV11" i="12"/>
  <c r="AV30" i="8"/>
  <c r="AZ30" i="5"/>
  <c r="AV33" i="5"/>
  <c r="L59" i="8"/>
  <c r="K59" i="10"/>
  <c r="N59" i="8"/>
  <c r="M59" i="10"/>
  <c r="N89" i="24"/>
  <c r="N90" i="24" s="1"/>
  <c r="O87" i="24"/>
  <c r="L53" i="10"/>
  <c r="K53" i="12"/>
  <c r="AV38" i="16"/>
  <c r="I10" i="24"/>
  <c r="H90" i="24"/>
  <c r="I90" i="24" s="1"/>
  <c r="K41" i="10"/>
  <c r="K45" i="8"/>
  <c r="L45" i="8" s="1"/>
  <c r="L41" i="8"/>
  <c r="M34" i="14"/>
  <c r="O31" i="14"/>
  <c r="AU89" i="18"/>
  <c r="P56" i="14"/>
  <c r="O58" i="14"/>
  <c r="P58" i="14" s="1"/>
  <c r="L68" i="5"/>
  <c r="K68" i="8"/>
  <c r="K71" i="5"/>
  <c r="L71" i="5" s="1"/>
  <c r="AW28" i="12"/>
  <c r="BA28" i="10"/>
  <c r="AU89" i="12"/>
  <c r="BM72" i="5"/>
  <c r="BM76" i="5" s="1"/>
  <c r="BK76" i="5"/>
  <c r="BK72" i="8"/>
  <c r="AY4" i="8"/>
  <c r="AY9" i="5"/>
  <c r="BM64" i="5"/>
  <c r="BM67" i="5" s="1"/>
  <c r="BK67" i="5"/>
  <c r="BK64" i="8"/>
  <c r="M17" i="22"/>
  <c r="M17" i="25"/>
  <c r="M17" i="27" s="1"/>
  <c r="M17" i="19"/>
  <c r="M17" i="18"/>
  <c r="AX38" i="8"/>
  <c r="AZ38" i="5"/>
  <c r="BB38" i="5" s="1"/>
  <c r="BB34" i="5"/>
  <c r="BL10" i="8"/>
  <c r="BL12" i="5"/>
  <c r="BL89" i="5" s="1"/>
  <c r="K56" i="16"/>
  <c r="L56" i="12"/>
  <c r="AV25" i="12"/>
  <c r="AZ25" i="10"/>
  <c r="BB25" i="10" s="1"/>
  <c r="AW43" i="8"/>
  <c r="BA43" i="5"/>
  <c r="AV31" i="12"/>
  <c r="AZ31" i="10"/>
  <c r="L34" i="24"/>
  <c r="O31" i="24"/>
  <c r="AY37" i="8"/>
  <c r="AY34" i="10"/>
  <c r="BL30" i="12"/>
  <c r="BL33" i="10"/>
  <c r="M65" i="16"/>
  <c r="N65" i="12"/>
  <c r="AX16" i="8"/>
  <c r="AX19" i="5"/>
  <c r="AZ16" i="5"/>
  <c r="BB16" i="5" s="1"/>
  <c r="AX28" i="10"/>
  <c r="AX29" i="8"/>
  <c r="M20" i="25"/>
  <c r="M20" i="22"/>
  <c r="M20" i="19"/>
  <c r="M20" i="18"/>
  <c r="M23" i="16"/>
  <c r="BB7" i="5"/>
  <c r="O86" i="14"/>
  <c r="P86" i="14" s="1"/>
  <c r="P82" i="14"/>
  <c r="BE71" i="5"/>
  <c r="BE68" i="8"/>
  <c r="AW35" i="10"/>
  <c r="BA35" i="8"/>
  <c r="AV66" i="10"/>
  <c r="AZ66" i="8"/>
  <c r="BB66" i="8" s="1"/>
  <c r="AX72" i="12"/>
  <c r="AX76" i="10"/>
  <c r="BL51" i="8"/>
  <c r="BL46" i="10"/>
  <c r="AW69" i="10"/>
  <c r="BA69" i="8"/>
  <c r="G15" i="9"/>
  <c r="G30" i="9"/>
  <c r="G32" i="9" s="1"/>
  <c r="BA13" i="8"/>
  <c r="AW13" i="10"/>
  <c r="AW73" i="8"/>
  <c r="BA73" i="5"/>
  <c r="BB73" i="5" s="1"/>
  <c r="BL63" i="10"/>
  <c r="BL58" i="12"/>
  <c r="BA14" i="5"/>
  <c r="AW14" i="8"/>
  <c r="AW19" i="5"/>
  <c r="W47" i="7"/>
  <c r="V52" i="7"/>
  <c r="W52" i="7" s="1"/>
  <c r="M56" i="25"/>
  <c r="M56" i="27" s="1"/>
  <c r="M56" i="22"/>
  <c r="AW5" i="12"/>
  <c r="BA5" i="10"/>
  <c r="Q20" i="8"/>
  <c r="Q23" i="5"/>
  <c r="Q89" i="5" s="1"/>
  <c r="AW36" i="8"/>
  <c r="BA36" i="5"/>
  <c r="BA37" i="5" s="1"/>
  <c r="K37" i="5"/>
  <c r="L37" i="5" s="1"/>
  <c r="L34" i="5"/>
  <c r="K34" i="8"/>
  <c r="O21" i="24"/>
  <c r="L28" i="10"/>
  <c r="K28" i="12"/>
  <c r="H32" i="26"/>
  <c r="AW81" i="10"/>
  <c r="AW85" i="8"/>
  <c r="BA81" i="8"/>
  <c r="BB81" i="8" s="1"/>
  <c r="M34" i="16"/>
  <c r="BL5" i="25"/>
  <c r="BL9" i="22"/>
  <c r="O30" i="24"/>
  <c r="P30" i="24" s="1"/>
  <c r="P28" i="24"/>
  <c r="R24" i="12"/>
  <c r="R26" i="10"/>
  <c r="AV34" i="10"/>
  <c r="AZ34" i="8"/>
  <c r="I15" i="11"/>
  <c r="I30" i="11"/>
  <c r="I32" i="11" s="1"/>
  <c r="AV7" i="10"/>
  <c r="AZ7" i="8"/>
  <c r="AW31" i="16"/>
  <c r="K23" i="5"/>
  <c r="L23" i="5" s="1"/>
  <c r="K20" i="8"/>
  <c r="L20" i="5"/>
  <c r="AZ87" i="5"/>
  <c r="AV87" i="8"/>
  <c r="AV88" i="5"/>
  <c r="N10" i="5"/>
  <c r="M10" i="8"/>
  <c r="M12" i="5"/>
  <c r="G30" i="11"/>
  <c r="G32" i="11" s="1"/>
  <c r="G15" i="11"/>
  <c r="V52" i="24"/>
  <c r="W52" i="24" s="1"/>
  <c r="W47" i="24"/>
  <c r="K35" i="8"/>
  <c r="L35" i="5"/>
  <c r="BA53" i="8"/>
  <c r="AW53" i="10"/>
  <c r="AW54" i="10" s="1"/>
  <c r="G32" i="6"/>
  <c r="L46" i="14"/>
  <c r="O42" i="14"/>
  <c r="K36" i="8"/>
  <c r="L36" i="5"/>
  <c r="L58" i="10"/>
  <c r="K58" i="12"/>
  <c r="AW62" i="10"/>
  <c r="BA62" i="8"/>
  <c r="H15" i="26"/>
  <c r="M66" i="8"/>
  <c r="N66" i="5"/>
  <c r="AV20" i="10"/>
  <c r="AZ20" i="8"/>
  <c r="R72" i="12"/>
  <c r="R76" i="10"/>
  <c r="AZ32" i="5"/>
  <c r="BB32" i="5" s="1"/>
  <c r="AV32" i="8"/>
  <c r="M68" i="19"/>
  <c r="M68" i="18"/>
  <c r="M71" i="16"/>
  <c r="AV64" i="12"/>
  <c r="I15" i="2"/>
  <c r="BA77" i="10"/>
  <c r="AW77" i="12"/>
  <c r="K61" i="12"/>
  <c r="L61" i="10"/>
  <c r="L42" i="8"/>
  <c r="K42" i="10"/>
  <c r="BF19" i="10"/>
  <c r="BF14" i="12"/>
  <c r="AW57" i="8"/>
  <c r="AW55" i="10"/>
  <c r="BA55" i="8"/>
  <c r="BA57" i="8" s="1"/>
  <c r="AZ61" i="10"/>
  <c r="AV61" i="12"/>
  <c r="AZ48" i="8"/>
  <c r="AV48" i="10"/>
  <c r="AV4" i="12"/>
  <c r="AX11" i="8"/>
  <c r="AZ11" i="5"/>
  <c r="BB11" i="5" s="1"/>
  <c r="AX12" i="5"/>
  <c r="AV74" i="8"/>
  <c r="AV76" i="8" s="1"/>
  <c r="AZ74" i="5"/>
  <c r="AZ76" i="5" s="1"/>
  <c r="M21" i="25"/>
  <c r="M21" i="27" s="1"/>
  <c r="M21" i="19"/>
  <c r="M21" i="18"/>
  <c r="M21" i="22"/>
  <c r="M58" i="24"/>
  <c r="O56" i="24"/>
  <c r="AW64" i="12"/>
  <c r="AW38" i="12"/>
  <c r="BA38" i="10"/>
  <c r="K57" i="12"/>
  <c r="L57" i="12" s="1"/>
  <c r="K55" i="16"/>
  <c r="L55" i="12"/>
  <c r="M74" i="8"/>
  <c r="N74" i="5"/>
  <c r="AY19" i="10"/>
  <c r="AY14" i="12"/>
  <c r="AV51" i="5"/>
  <c r="AV46" i="8"/>
  <c r="AZ46" i="5"/>
  <c r="AW84" i="10"/>
  <c r="BA84" i="8"/>
  <c r="BB84" i="8" s="1"/>
  <c r="Q30" i="12"/>
  <c r="Q33" i="10"/>
  <c r="N90" i="14"/>
  <c r="Q9" i="8"/>
  <c r="Q4" i="10"/>
  <c r="AV70" i="8"/>
  <c r="AZ70" i="5"/>
  <c r="AW89" i="3"/>
  <c r="M84" i="25"/>
  <c r="M84" i="27" s="1"/>
  <c r="M84" i="22"/>
  <c r="G15" i="13"/>
  <c r="G30" i="13"/>
  <c r="G32" i="13" s="1"/>
  <c r="AU89" i="19"/>
  <c r="AV16" i="12"/>
  <c r="BM34" i="8"/>
  <c r="BM37" i="8" s="1"/>
  <c r="BA19" i="3"/>
  <c r="G15" i="6"/>
  <c r="R34" i="12"/>
  <c r="R37" i="10"/>
  <c r="L89" i="14"/>
  <c r="O87" i="14"/>
  <c r="AW34" i="10"/>
  <c r="BA34" i="8"/>
  <c r="AY72" i="12"/>
  <c r="AY76" i="10"/>
  <c r="BF68" i="8"/>
  <c r="BF71" i="5"/>
  <c r="R67" i="10"/>
  <c r="R64" i="12"/>
  <c r="AX52" i="16"/>
  <c r="AX54" i="12"/>
  <c r="L83" i="5"/>
  <c r="K83" i="8"/>
  <c r="K85" i="8" s="1"/>
  <c r="L85" i="8" s="1"/>
  <c r="BA85" i="5"/>
  <c r="I32" i="17"/>
  <c r="AV81" i="12"/>
  <c r="M10" i="7"/>
  <c r="M90" i="7" s="1"/>
  <c r="O6" i="7"/>
  <c r="O69" i="14"/>
  <c r="L72" i="14"/>
  <c r="L21" i="5"/>
  <c r="K21" i="8"/>
  <c r="AX77" i="10"/>
  <c r="AX80" i="8"/>
  <c r="M67" i="5"/>
  <c r="N67" i="5" s="1"/>
  <c r="M64" i="8"/>
  <c r="N64" i="5"/>
  <c r="Q55" i="12"/>
  <c r="Q57" i="10"/>
  <c r="I34" i="24"/>
  <c r="BE33" i="8"/>
  <c r="Z31" i="14"/>
  <c r="BE30" i="10"/>
  <c r="AW7" i="10"/>
  <c r="BA7" i="8"/>
  <c r="AY77" i="12"/>
  <c r="AY80" i="10"/>
  <c r="R80" i="10"/>
  <c r="R77" i="12"/>
  <c r="M70" i="19"/>
  <c r="M70" i="18"/>
  <c r="BA9" i="3"/>
  <c r="K43" i="12"/>
  <c r="L43" i="10"/>
  <c r="AY57" i="10"/>
  <c r="AY55" i="12"/>
  <c r="AW11" i="12"/>
  <c r="BA11" i="10"/>
  <c r="Q10" i="16"/>
  <c r="Q12" i="12"/>
  <c r="G30" i="20"/>
  <c r="G32" i="20" s="1"/>
  <c r="G15" i="20"/>
  <c r="BM34" i="10"/>
  <c r="BM37" i="10" s="1"/>
  <c r="BK37" i="10"/>
  <c r="BK34" i="12"/>
  <c r="AY64" i="8"/>
  <c r="AY67" i="5"/>
  <c r="BA64" i="5"/>
  <c r="K27" i="10"/>
  <c r="L27" i="8"/>
  <c r="K29" i="8"/>
  <c r="L29" i="8" s="1"/>
  <c r="AW54" i="8"/>
  <c r="AW40" i="12"/>
  <c r="BA40" i="10"/>
  <c r="BL72" i="12"/>
  <c r="BL76" i="10"/>
  <c r="BE81" i="8"/>
  <c r="BE85" i="5"/>
  <c r="AV42" i="8"/>
  <c r="AZ42" i="5"/>
  <c r="BB42" i="5" s="1"/>
  <c r="L30" i="14"/>
  <c r="O28" i="14"/>
  <c r="I15" i="17"/>
  <c r="R52" i="12"/>
  <c r="R54" i="10"/>
  <c r="AW17" i="8"/>
  <c r="BA17" i="5"/>
  <c r="N77" i="7"/>
  <c r="O73" i="7"/>
  <c r="V34" i="7"/>
  <c r="W31" i="7"/>
  <c r="W34" i="7" s="1"/>
  <c r="I15" i="28"/>
  <c r="I30" i="28"/>
  <c r="I32" i="28" s="1"/>
  <c r="N49" i="10"/>
  <c r="M49" i="12"/>
  <c r="AX26" i="8"/>
  <c r="AX24" i="10"/>
  <c r="R85" i="10"/>
  <c r="R81" i="12"/>
  <c r="AC72" i="7"/>
  <c r="AD72" i="7" s="1"/>
  <c r="AD69" i="7"/>
  <c r="BE58" i="8"/>
  <c r="BE63" i="5"/>
  <c r="I30" i="4"/>
  <c r="I32" i="4" s="1"/>
  <c r="I15" i="4"/>
  <c r="AX63" i="10"/>
  <c r="AX58" i="12"/>
  <c r="BB4" i="3"/>
  <c r="AZ9" i="3"/>
  <c r="AW4" i="8"/>
  <c r="AW9" i="5"/>
  <c r="BA4" i="5"/>
  <c r="H32" i="6"/>
  <c r="AX68" i="12"/>
  <c r="AX71" i="10"/>
  <c r="AV22" i="10"/>
  <c r="AZ22" i="8"/>
  <c r="M38" i="22"/>
  <c r="M38" i="25"/>
  <c r="M38" i="27" s="1"/>
  <c r="G15" i="17"/>
  <c r="G30" i="17"/>
  <c r="G32" i="17" s="1"/>
  <c r="M55" i="14"/>
  <c r="O53" i="14"/>
  <c r="BB78" i="5"/>
  <c r="L40" i="5"/>
  <c r="K40" i="8"/>
  <c r="AW10" i="8"/>
  <c r="AW12" i="5"/>
  <c r="BA10" i="5"/>
  <c r="BA12" i="5" s="1"/>
  <c r="H15" i="13"/>
  <c r="L24" i="14"/>
  <c r="O21" i="14"/>
  <c r="AW52" i="12"/>
  <c r="R58" i="12"/>
  <c r="R63" i="10"/>
  <c r="BA39" i="8"/>
  <c r="AW39" i="10"/>
  <c r="H90" i="12"/>
  <c r="K87" i="10"/>
  <c r="L87" i="8"/>
  <c r="O15" i="14"/>
  <c r="K62" i="10"/>
  <c r="K63" i="10" s="1"/>
  <c r="L63" i="10" s="1"/>
  <c r="L62" i="8"/>
  <c r="R55" i="12"/>
  <c r="R57" i="10"/>
  <c r="AY88" i="5"/>
  <c r="AY86" i="8"/>
  <c r="BA86" i="5"/>
  <c r="AW32" i="12"/>
  <c r="AW33" i="12" s="1"/>
  <c r="BA32" i="10"/>
  <c r="K69" i="10"/>
  <c r="L69" i="8"/>
  <c r="BB72" i="5"/>
  <c r="BB52" i="5"/>
  <c r="AW24" i="12"/>
  <c r="AW26" i="10"/>
  <c r="BA24" i="10"/>
  <c r="BA26" i="10" s="1"/>
  <c r="M55" i="19"/>
  <c r="M57" i="16"/>
  <c r="M55" i="18"/>
  <c r="M57" i="18" s="1"/>
  <c r="K46" i="16"/>
  <c r="L46" i="12"/>
  <c r="AZ35" i="5"/>
  <c r="BB35" i="5" s="1"/>
  <c r="AV35" i="8"/>
  <c r="AX46" i="12"/>
  <c r="AX51" i="10"/>
  <c r="AX41" i="12"/>
  <c r="AX45" i="10"/>
  <c r="AW65" i="8"/>
  <c r="BA65" i="5"/>
  <c r="BB65" i="5" s="1"/>
  <c r="AW67" i="5"/>
  <c r="W59" i="14"/>
  <c r="V64" i="14"/>
  <c r="W64" i="14" s="1"/>
  <c r="AZ5" i="10"/>
  <c r="AV5" i="12"/>
  <c r="BA78" i="8"/>
  <c r="AW78" i="10"/>
  <c r="Q41" i="12"/>
  <c r="Q45" i="10"/>
  <c r="K89" i="3"/>
  <c r="L9" i="3"/>
  <c r="BA74" i="5"/>
  <c r="AW74" i="8"/>
  <c r="AW70" i="8"/>
  <c r="BA70" i="5"/>
  <c r="BB24" i="5"/>
  <c r="BB26" i="5" s="1"/>
  <c r="AZ26" i="5"/>
  <c r="O59" i="24"/>
  <c r="AX89" i="3"/>
  <c r="BL64" i="10"/>
  <c r="BL67" i="8"/>
  <c r="H15" i="6"/>
  <c r="M62" i="12"/>
  <c r="N62" i="10"/>
  <c r="M35" i="10"/>
  <c r="M37" i="8"/>
  <c r="N37" i="8" s="1"/>
  <c r="G15" i="23"/>
  <c r="G30" i="23"/>
  <c r="G32" i="23" s="1"/>
  <c r="AV78" i="10"/>
  <c r="AZ78" i="8"/>
  <c r="L11" i="8"/>
  <c r="K11" i="10"/>
  <c r="M13" i="25"/>
  <c r="M13" i="27" s="1"/>
  <c r="M13" i="18"/>
  <c r="M13" i="22"/>
  <c r="M13" i="19"/>
  <c r="BA52" i="8"/>
  <c r="M27" i="22"/>
  <c r="M27" i="25"/>
  <c r="M27" i="18"/>
  <c r="M27" i="19"/>
  <c r="M29" i="16"/>
  <c r="K38" i="10"/>
  <c r="L38" i="8"/>
  <c r="M19" i="12"/>
  <c r="BB82" i="5"/>
  <c r="BA87" i="8"/>
  <c r="AW87" i="10"/>
  <c r="AW88" i="8"/>
  <c r="AZ28" i="8"/>
  <c r="BB28" i="8" s="1"/>
  <c r="AV28" i="10"/>
  <c r="BB81" i="5"/>
  <c r="W47" i="14"/>
  <c r="V52" i="14"/>
  <c r="W52" i="14" s="1"/>
  <c r="H90" i="27"/>
  <c r="BE89" i="5" l="1"/>
  <c r="AV85" i="10"/>
  <c r="AZ54" i="5"/>
  <c r="BB54" i="5"/>
  <c r="BB17" i="5"/>
  <c r="L50" i="10"/>
  <c r="K50" i="12"/>
  <c r="K30" i="10"/>
  <c r="K19" i="8"/>
  <c r="L19" i="8" s="1"/>
  <c r="L90" i="24"/>
  <c r="O10" i="14"/>
  <c r="BA80" i="8"/>
  <c r="AW80" i="10"/>
  <c r="M29" i="19"/>
  <c r="M29" i="22"/>
  <c r="BB60" i="10"/>
  <c r="M90" i="14"/>
  <c r="BB23" i="3"/>
  <c r="M71" i="18"/>
  <c r="M23" i="18"/>
  <c r="M19" i="18"/>
  <c r="P47" i="24"/>
  <c r="M19" i="19"/>
  <c r="O58" i="7"/>
  <c r="P58" i="7" s="1"/>
  <c r="P56" i="7"/>
  <c r="AV37" i="8"/>
  <c r="K52" i="10"/>
  <c r="L52" i="8"/>
  <c r="K54" i="8"/>
  <c r="L54" i="8" s="1"/>
  <c r="AW76" i="8"/>
  <c r="BF89" i="5"/>
  <c r="I33" i="6" s="1"/>
  <c r="AZ85" i="8"/>
  <c r="BK89" i="5"/>
  <c r="BM51" i="5"/>
  <c r="BM89" i="5" s="1"/>
  <c r="BK33" i="8"/>
  <c r="BK30" i="10"/>
  <c r="BM30" i="8"/>
  <c r="BM33" i="8" s="1"/>
  <c r="BF85" i="8"/>
  <c r="BF81" i="10"/>
  <c r="BB85" i="5"/>
  <c r="BA76" i="5"/>
  <c r="BB75" i="8"/>
  <c r="BB61" i="10"/>
  <c r="AV55" i="10"/>
  <c r="AV57" i="8"/>
  <c r="AZ55" i="8"/>
  <c r="AZ57" i="8" s="1"/>
  <c r="AZ57" i="5"/>
  <c r="BB55" i="5"/>
  <c r="BB57" i="5" s="1"/>
  <c r="BA54" i="8"/>
  <c r="BB40" i="10"/>
  <c r="BA45" i="5"/>
  <c r="BB36" i="5"/>
  <c r="BB37" i="5" s="1"/>
  <c r="AV89" i="5"/>
  <c r="BB9" i="3"/>
  <c r="L78" i="8"/>
  <c r="K78" i="10"/>
  <c r="M48" i="10"/>
  <c r="N48" i="8"/>
  <c r="M51" i="8"/>
  <c r="N51" i="8" s="1"/>
  <c r="K32" i="10"/>
  <c r="K33" i="10" s="1"/>
  <c r="L33" i="10" s="1"/>
  <c r="L32" i="8"/>
  <c r="K22" i="12"/>
  <c r="L22" i="10"/>
  <c r="K18" i="10"/>
  <c r="L18" i="8"/>
  <c r="I32" i="2"/>
  <c r="K14" i="12"/>
  <c r="L14" i="10"/>
  <c r="M70" i="25"/>
  <c r="M70" i="27" s="1"/>
  <c r="M70" i="22"/>
  <c r="BA84" i="10"/>
  <c r="BB84" i="10" s="1"/>
  <c r="AW84" i="12"/>
  <c r="AX14" i="18"/>
  <c r="AZ78" i="10"/>
  <c r="AV78" i="12"/>
  <c r="L21" i="8"/>
  <c r="K21" i="10"/>
  <c r="AZ18" i="10"/>
  <c r="AV18" i="12"/>
  <c r="AW75" i="12"/>
  <c r="BA75" i="10"/>
  <c r="P87" i="7"/>
  <c r="O89" i="7"/>
  <c r="P89" i="7" s="1"/>
  <c r="K84" i="12"/>
  <c r="L84" i="10"/>
  <c r="Q51" i="12"/>
  <c r="Q46" i="16"/>
  <c r="R27" i="16"/>
  <c r="R29" i="12"/>
  <c r="AV28" i="12"/>
  <c r="AZ28" i="10"/>
  <c r="BB28" i="10" s="1"/>
  <c r="BK64" i="10"/>
  <c r="BM64" i="8"/>
  <c r="BM67" i="8" s="1"/>
  <c r="BK67" i="8"/>
  <c r="BB30" i="5"/>
  <c r="AZ33" i="5"/>
  <c r="L8" i="8"/>
  <c r="K8" i="10"/>
  <c r="O81" i="7"/>
  <c r="P81" i="7" s="1"/>
  <c r="P78" i="7"/>
  <c r="BL54" i="8"/>
  <c r="BL52" i="10"/>
  <c r="M69" i="25"/>
  <c r="M69" i="27" s="1"/>
  <c r="M69" i="22"/>
  <c r="BB62" i="8"/>
  <c r="AZ29" i="8"/>
  <c r="BB27" i="8"/>
  <c r="BB29" i="8" s="1"/>
  <c r="BB72" i="8"/>
  <c r="BL37" i="10"/>
  <c r="BL34" i="12"/>
  <c r="BM34" i="12" s="1"/>
  <c r="BM37" i="12" s="1"/>
  <c r="Q67" i="12"/>
  <c r="Q64" i="16"/>
  <c r="AY81" i="16"/>
  <c r="AY85" i="12"/>
  <c r="AW61" i="16"/>
  <c r="BA61" i="12"/>
  <c r="AZ13" i="10"/>
  <c r="AV13" i="12"/>
  <c r="P31" i="14"/>
  <c r="O34" i="14"/>
  <c r="P34" i="14" s="1"/>
  <c r="M46" i="16"/>
  <c r="N46" i="12"/>
  <c r="BK12" i="8"/>
  <c r="BK10" i="10"/>
  <c r="BM10" i="8"/>
  <c r="BM12" i="8" s="1"/>
  <c r="K77" i="16"/>
  <c r="L77" i="12"/>
  <c r="AW83" i="16"/>
  <c r="BA83" i="12"/>
  <c r="AW39" i="12"/>
  <c r="BA39" i="10"/>
  <c r="P53" i="14"/>
  <c r="O55" i="14"/>
  <c r="P55" i="14" s="1"/>
  <c r="M64" i="10"/>
  <c r="N64" i="8"/>
  <c r="M67" i="8"/>
  <c r="N67" i="8" s="1"/>
  <c r="K43" i="16"/>
  <c r="L43" i="12"/>
  <c r="BA55" i="10"/>
  <c r="BA57" i="10" s="1"/>
  <c r="AW55" i="12"/>
  <c r="AW57" i="10"/>
  <c r="AV31" i="16"/>
  <c r="AZ31" i="12"/>
  <c r="L75" i="10"/>
  <c r="K75" i="12"/>
  <c r="M52" i="12"/>
  <c r="M54" i="10"/>
  <c r="N54" i="10" s="1"/>
  <c r="N52" i="10"/>
  <c r="K72" i="12"/>
  <c r="L72" i="10"/>
  <c r="K76" i="10"/>
  <c r="L76" i="10" s="1"/>
  <c r="AZ45" i="5"/>
  <c r="BB41" i="5"/>
  <c r="BA21" i="8"/>
  <c r="AW21" i="10"/>
  <c r="O24" i="7"/>
  <c r="P24" i="7" s="1"/>
  <c r="P21" i="7"/>
  <c r="AX86" i="16"/>
  <c r="AZ86" i="16" s="1"/>
  <c r="AX88" i="12"/>
  <c r="AV62" i="12"/>
  <c r="AZ62" i="10"/>
  <c r="L44" i="10"/>
  <c r="K44" i="12"/>
  <c r="AX30" i="16"/>
  <c r="AX33" i="12"/>
  <c r="O10" i="24"/>
  <c r="P5" i="24"/>
  <c r="AZ80" i="5"/>
  <c r="M60" i="12"/>
  <c r="N60" i="10"/>
  <c r="BB13" i="8"/>
  <c r="P26" i="14"/>
  <c r="O27" i="14"/>
  <c r="P27" i="14" s="1"/>
  <c r="BA18" i="8"/>
  <c r="BB18" i="8" s="1"/>
  <c r="AW18" i="10"/>
  <c r="R20" i="10"/>
  <c r="R23" i="8"/>
  <c r="P28" i="7"/>
  <c r="O30" i="7"/>
  <c r="P30" i="7" s="1"/>
  <c r="K11" i="12"/>
  <c r="L11" i="10"/>
  <c r="AW70" i="10"/>
  <c r="BA70" i="8"/>
  <c r="AW65" i="10"/>
  <c r="BA65" i="8"/>
  <c r="BB65" i="8" s="1"/>
  <c r="AW67" i="8"/>
  <c r="AW17" i="10"/>
  <c r="BA17" i="8"/>
  <c r="AV51" i="8"/>
  <c r="AZ46" i="8"/>
  <c r="AV46" i="10"/>
  <c r="AV32" i="10"/>
  <c r="AZ32" i="8"/>
  <c r="BB32" i="8" s="1"/>
  <c r="Q20" i="10"/>
  <c r="Q23" i="8"/>
  <c r="Q89" i="8" s="1"/>
  <c r="M23" i="19"/>
  <c r="AZ30" i="8"/>
  <c r="AV30" i="10"/>
  <c r="AV33" i="8"/>
  <c r="AW74" i="10"/>
  <c r="BA74" i="8"/>
  <c r="L27" i="10"/>
  <c r="K27" i="12"/>
  <c r="K29" i="10"/>
  <c r="L29" i="10" s="1"/>
  <c r="BA89" i="3"/>
  <c r="AX52" i="18"/>
  <c r="AX54" i="16"/>
  <c r="AV16" i="16"/>
  <c r="K36" i="10"/>
  <c r="L36" i="8"/>
  <c r="AZ87" i="8"/>
  <c r="AV87" i="10"/>
  <c r="AV88" i="8"/>
  <c r="BA69" i="10"/>
  <c r="AW69" i="12"/>
  <c r="M23" i="22"/>
  <c r="AW27" i="12"/>
  <c r="BA27" i="10"/>
  <c r="BA29" i="10" s="1"/>
  <c r="AW29" i="10"/>
  <c r="BK51" i="8"/>
  <c r="BK46" i="10"/>
  <c r="BM46" i="8"/>
  <c r="V90" i="7"/>
  <c r="W90" i="7" s="1"/>
  <c r="W13" i="7"/>
  <c r="AV39" i="12"/>
  <c r="AZ39" i="10"/>
  <c r="Q14" i="16"/>
  <c r="Q19" i="12"/>
  <c r="P10" i="14"/>
  <c r="BB52" i="8"/>
  <c r="AZ54" i="8"/>
  <c r="AV72" i="12"/>
  <c r="AZ72" i="10"/>
  <c r="R14" i="12"/>
  <c r="R19" i="10"/>
  <c r="BB21" i="5"/>
  <c r="BA71" i="5"/>
  <c r="AW44" i="12"/>
  <c r="BA44" i="10"/>
  <c r="BB80" i="5"/>
  <c r="BK54" i="10"/>
  <c r="BK52" i="12"/>
  <c r="BM52" i="10"/>
  <c r="BM54" i="10" s="1"/>
  <c r="N53" i="10"/>
  <c r="M53" i="12"/>
  <c r="R26" i="12"/>
  <c r="R24" i="16"/>
  <c r="BA36" i="8"/>
  <c r="AW36" i="10"/>
  <c r="AV29" i="10"/>
  <c r="AV27" i="12"/>
  <c r="AZ27" i="10"/>
  <c r="K39" i="16"/>
  <c r="L39" i="12"/>
  <c r="Q54" i="12"/>
  <c r="Q52" i="16"/>
  <c r="BB46" i="5"/>
  <c r="AZ51" i="5"/>
  <c r="P56" i="24"/>
  <c r="O58" i="24"/>
  <c r="P58" i="24" s="1"/>
  <c r="M68" i="25"/>
  <c r="M68" i="22"/>
  <c r="M71" i="19"/>
  <c r="BA87" i="10"/>
  <c r="AW87" i="12"/>
  <c r="AW88" i="10"/>
  <c r="BB78" i="8"/>
  <c r="AX41" i="16"/>
  <c r="AX45" i="12"/>
  <c r="R58" i="16"/>
  <c r="R63" i="12"/>
  <c r="BE58" i="10"/>
  <c r="Z59" i="14"/>
  <c r="BE63" i="8"/>
  <c r="R54" i="12"/>
  <c r="R52" i="16"/>
  <c r="BA67" i="5"/>
  <c r="AX77" i="12"/>
  <c r="AX80" i="10"/>
  <c r="R67" i="12"/>
  <c r="R64" i="16"/>
  <c r="AY14" i="16"/>
  <c r="AY19" i="12"/>
  <c r="BF14" i="16"/>
  <c r="BF19" i="12"/>
  <c r="P42" i="14"/>
  <c r="O46" i="14"/>
  <c r="P46" i="14" s="1"/>
  <c r="BB87" i="5"/>
  <c r="AZ88" i="5"/>
  <c r="BL5" i="27"/>
  <c r="BL9" i="27" s="1"/>
  <c r="BL9" i="25"/>
  <c r="BA5" i="12"/>
  <c r="AW5" i="16"/>
  <c r="BL46" i="12"/>
  <c r="BL51" i="10"/>
  <c r="M23" i="25"/>
  <c r="M20" i="27"/>
  <c r="M23" i="27" s="1"/>
  <c r="BA43" i="8"/>
  <c r="AW43" i="10"/>
  <c r="AY89" i="5"/>
  <c r="K41" i="12"/>
  <c r="L41" i="10"/>
  <c r="K45" i="10"/>
  <c r="L45" i="10" s="1"/>
  <c r="AV11" i="16"/>
  <c r="AW49" i="12"/>
  <c r="BA49" i="10"/>
  <c r="BB49" i="10" s="1"/>
  <c r="AY63" i="12"/>
  <c r="AY58" i="16"/>
  <c r="BB44" i="8"/>
  <c r="AZ41" i="8"/>
  <c r="AV45" i="8"/>
  <c r="AV41" i="10"/>
  <c r="BF30" i="12"/>
  <c r="BF33" i="10"/>
  <c r="BE41" i="12"/>
  <c r="BE45" i="10"/>
  <c r="BB39" i="8"/>
  <c r="AW22" i="10"/>
  <c r="BA22" i="8"/>
  <c r="BB22" i="8" s="1"/>
  <c r="L81" i="10"/>
  <c r="K81" i="12"/>
  <c r="M85" i="16"/>
  <c r="M81" i="19"/>
  <c r="M81" i="18"/>
  <c r="M85" i="18" s="1"/>
  <c r="AV52" i="12"/>
  <c r="AZ52" i="10"/>
  <c r="AV54" i="10"/>
  <c r="Q88" i="12"/>
  <c r="Q86" i="16"/>
  <c r="AV21" i="10"/>
  <c r="AV23" i="10" s="1"/>
  <c r="AZ21" i="8"/>
  <c r="AZ23" i="8" s="1"/>
  <c r="AY12" i="12"/>
  <c r="AY10" i="16"/>
  <c r="AW59" i="16"/>
  <c r="BA59" i="12"/>
  <c r="AZ40" i="12"/>
  <c r="AV40" i="16"/>
  <c r="L82" i="10"/>
  <c r="K82" i="12"/>
  <c r="AX27" i="18"/>
  <c r="Z20" i="14"/>
  <c r="AC15" i="14"/>
  <c r="AW71" i="8"/>
  <c r="BA68" i="8"/>
  <c r="BA71" i="8" s="1"/>
  <c r="AW68" i="10"/>
  <c r="L73" i="10"/>
  <c r="K73" i="12"/>
  <c r="R77" i="16"/>
  <c r="R80" i="12"/>
  <c r="K42" i="12"/>
  <c r="L42" i="10"/>
  <c r="K20" i="10"/>
  <c r="L20" i="8"/>
  <c r="K23" i="8"/>
  <c r="L23" i="8" s="1"/>
  <c r="M34" i="18"/>
  <c r="AX28" i="12"/>
  <c r="AX29" i="10"/>
  <c r="AZ25" i="12"/>
  <c r="BB25" i="12" s="1"/>
  <c r="AV25" i="16"/>
  <c r="BK72" i="10"/>
  <c r="BK76" i="8"/>
  <c r="BM72" i="8"/>
  <c r="BM76" i="8" s="1"/>
  <c r="AX10" i="18"/>
  <c r="P31" i="7"/>
  <c r="O34" i="7"/>
  <c r="P34" i="7" s="1"/>
  <c r="BM5" i="27"/>
  <c r="BM9" i="27" s="1"/>
  <c r="BK9" i="27"/>
  <c r="BK58" i="16"/>
  <c r="BK63" i="12"/>
  <c r="BM58" i="12"/>
  <c r="BM63" i="12" s="1"/>
  <c r="BA79" i="10"/>
  <c r="AW79" i="12"/>
  <c r="M30" i="19"/>
  <c r="M33" i="18"/>
  <c r="N33" i="18" s="1"/>
  <c r="P15" i="24"/>
  <c r="O20" i="24"/>
  <c r="P20" i="24" s="1"/>
  <c r="L15" i="10"/>
  <c r="K15" i="12"/>
  <c r="AV49" i="16"/>
  <c r="AZ49" i="12"/>
  <c r="M73" i="12"/>
  <c r="N73" i="10"/>
  <c r="BA47" i="8"/>
  <c r="AW47" i="10"/>
  <c r="AW6" i="16"/>
  <c r="BA6" i="12"/>
  <c r="AV35" i="10"/>
  <c r="AZ35" i="8"/>
  <c r="BB35" i="8" s="1"/>
  <c r="BA32" i="12"/>
  <c r="AW32" i="16"/>
  <c r="AW33" i="16" s="1"/>
  <c r="AW52" i="16"/>
  <c r="R81" i="16"/>
  <c r="R85" i="12"/>
  <c r="BK37" i="12"/>
  <c r="BK34" i="16"/>
  <c r="BF68" i="10"/>
  <c r="BF71" i="8"/>
  <c r="M74" i="10"/>
  <c r="M76" i="10" s="1"/>
  <c r="N76" i="10" s="1"/>
  <c r="N74" i="8"/>
  <c r="BB74" i="5"/>
  <c r="BB76" i="5" s="1"/>
  <c r="BA53" i="10"/>
  <c r="BA54" i="10" s="1"/>
  <c r="AW53" i="12"/>
  <c r="AW54" i="12" s="1"/>
  <c r="BA85" i="8"/>
  <c r="AX76" i="12"/>
  <c r="AX72" i="16"/>
  <c r="AY31" i="10"/>
  <c r="BA31" i="8"/>
  <c r="AY33" i="8"/>
  <c r="K16" i="19"/>
  <c r="L16" i="18"/>
  <c r="J13" i="6"/>
  <c r="J15" i="4"/>
  <c r="O13" i="14"/>
  <c r="P13" i="14" s="1"/>
  <c r="P11" i="14"/>
  <c r="AV50" i="12"/>
  <c r="AZ50" i="10"/>
  <c r="L65" i="12"/>
  <c r="K65" i="16"/>
  <c r="AV43" i="10"/>
  <c r="AZ43" i="8"/>
  <c r="BF45" i="10"/>
  <c r="BF41" i="12"/>
  <c r="BE14" i="12"/>
  <c r="BE19" i="10"/>
  <c r="BB64" i="5"/>
  <c r="BB67" i="5" s="1"/>
  <c r="AZ67" i="5"/>
  <c r="AV73" i="12"/>
  <c r="AZ73" i="10"/>
  <c r="M19" i="22"/>
  <c r="K4" i="10"/>
  <c r="K9" i="8"/>
  <c r="L4" i="8"/>
  <c r="L9" i="5"/>
  <c r="K89" i="5"/>
  <c r="K90" i="3"/>
  <c r="L90" i="3" s="1"/>
  <c r="L89" i="3"/>
  <c r="AX46" i="16"/>
  <c r="AX51" i="12"/>
  <c r="P28" i="14"/>
  <c r="O30" i="14"/>
  <c r="P30" i="14" s="1"/>
  <c r="AY64" i="10"/>
  <c r="AY67" i="8"/>
  <c r="BA64" i="8"/>
  <c r="O81" i="24"/>
  <c r="P81" i="24" s="1"/>
  <c r="P78" i="24"/>
  <c r="AW86" i="18"/>
  <c r="K49" i="18"/>
  <c r="L49" i="16"/>
  <c r="P11" i="24"/>
  <c r="O13" i="24"/>
  <c r="P13" i="24" s="1"/>
  <c r="Q41" i="16"/>
  <c r="Q45" i="12"/>
  <c r="BA88" i="5"/>
  <c r="BB86" i="5"/>
  <c r="O24" i="14"/>
  <c r="P24" i="14" s="1"/>
  <c r="P21" i="14"/>
  <c r="AV22" i="12"/>
  <c r="AZ22" i="10"/>
  <c r="O72" i="14"/>
  <c r="P72" i="14" s="1"/>
  <c r="P69" i="14"/>
  <c r="AV74" i="10"/>
  <c r="AZ74" i="8"/>
  <c r="AZ76" i="8" s="1"/>
  <c r="K56" i="18"/>
  <c r="L56" i="16"/>
  <c r="AV38" i="18"/>
  <c r="AW8" i="10"/>
  <c r="BA8" i="8"/>
  <c r="AV86" i="18"/>
  <c r="BA15" i="8"/>
  <c r="AW15" i="10"/>
  <c r="P35" i="14"/>
  <c r="O38" i="14"/>
  <c r="P38" i="14" s="1"/>
  <c r="BA16" i="10"/>
  <c r="AW16" i="12"/>
  <c r="J15" i="2"/>
  <c r="AZ6" i="10"/>
  <c r="BB6" i="10" s="1"/>
  <c r="AV6" i="12"/>
  <c r="L90" i="14"/>
  <c r="M26" i="27"/>
  <c r="BB50" i="8"/>
  <c r="BB43" i="5"/>
  <c r="BA82" i="10"/>
  <c r="AW82" i="12"/>
  <c r="BA58" i="8"/>
  <c r="BA63" i="8" s="1"/>
  <c r="AW58" i="10"/>
  <c r="AW63" i="8"/>
  <c r="P35" i="24"/>
  <c r="O38" i="24"/>
  <c r="P38" i="24" s="1"/>
  <c r="BB77" i="8"/>
  <c r="BA42" i="12"/>
  <c r="AW42" i="16"/>
  <c r="BK47" i="10"/>
  <c r="BM47" i="8"/>
  <c r="AW60" i="16"/>
  <c r="BA60" i="12"/>
  <c r="O27" i="24"/>
  <c r="P27" i="24" s="1"/>
  <c r="P25" i="24"/>
  <c r="P11" i="7"/>
  <c r="O13" i="7"/>
  <c r="P13" i="7" s="1"/>
  <c r="M19" i="25"/>
  <c r="M14" i="27"/>
  <c r="M19" i="27" s="1"/>
  <c r="K60" i="12"/>
  <c r="L60" i="10"/>
  <c r="O81" i="14"/>
  <c r="P81" i="14" s="1"/>
  <c r="P78" i="14"/>
  <c r="AX67" i="8"/>
  <c r="AX64" i="10"/>
  <c r="AZ64" i="8"/>
  <c r="AZ77" i="10"/>
  <c r="AV77" i="12"/>
  <c r="AX55" i="16"/>
  <c r="AX57" i="12"/>
  <c r="K26" i="8"/>
  <c r="L26" i="8" s="1"/>
  <c r="L24" i="8"/>
  <c r="K24" i="10"/>
  <c r="R51" i="12"/>
  <c r="R46" i="16"/>
  <c r="BA37" i="8"/>
  <c r="BB70" i="5"/>
  <c r="BA77" i="12"/>
  <c r="AW77" i="16"/>
  <c r="BB7" i="8"/>
  <c r="BA14" i="8"/>
  <c r="AW19" i="8"/>
  <c r="AW14" i="10"/>
  <c r="AY26" i="16"/>
  <c r="AY24" i="18"/>
  <c r="AV84" i="16"/>
  <c r="AZ84" i="12"/>
  <c r="K64" i="10"/>
  <c r="K67" i="8"/>
  <c r="L67" i="8" s="1"/>
  <c r="L64" i="8"/>
  <c r="AZ79" i="8"/>
  <c r="BB79" i="8" s="1"/>
  <c r="AV79" i="10"/>
  <c r="BB4" i="5"/>
  <c r="AZ9" i="5"/>
  <c r="AY68" i="16"/>
  <c r="AY71" i="12"/>
  <c r="N11" i="12"/>
  <c r="M11" i="16"/>
  <c r="L31" i="10"/>
  <c r="K31" i="12"/>
  <c r="AZ5" i="12"/>
  <c r="AV5" i="16"/>
  <c r="K46" i="18"/>
  <c r="L46" i="16"/>
  <c r="BA7" i="10"/>
  <c r="AW7" i="12"/>
  <c r="L28" i="12"/>
  <c r="K28" i="16"/>
  <c r="BA19" i="5"/>
  <c r="BA35" i="10"/>
  <c r="AW35" i="12"/>
  <c r="M65" i="18"/>
  <c r="N65" i="16"/>
  <c r="AW28" i="16"/>
  <c r="BA28" i="12"/>
  <c r="AZ15" i="8"/>
  <c r="AV15" i="10"/>
  <c r="J21" i="4"/>
  <c r="J23" i="2"/>
  <c r="W13" i="24"/>
  <c r="V90" i="24"/>
  <c r="W90" i="24" s="1"/>
  <c r="BB19" i="3"/>
  <c r="AW30" i="18"/>
  <c r="BA30" i="16"/>
  <c r="BB14" i="5"/>
  <c r="AZ19" i="5"/>
  <c r="AW20" i="10"/>
  <c r="AW23" i="8"/>
  <c r="BA20" i="8"/>
  <c r="AX89" i="5"/>
  <c r="AZ23" i="5"/>
  <c r="AZ53" i="10"/>
  <c r="AV53" i="12"/>
  <c r="V90" i="14"/>
  <c r="W90" i="14" s="1"/>
  <c r="W13" i="14"/>
  <c r="AV36" i="10"/>
  <c r="AZ36" i="8"/>
  <c r="BB36" i="8" s="1"/>
  <c r="L25" i="8"/>
  <c r="K25" i="10"/>
  <c r="AX71" i="12"/>
  <c r="AX68" i="16"/>
  <c r="AZ20" i="10"/>
  <c r="AV20" i="12"/>
  <c r="L35" i="8"/>
  <c r="K35" i="10"/>
  <c r="BL12" i="8"/>
  <c r="BL89" i="8" s="1"/>
  <c r="BL10" i="10"/>
  <c r="K53" i="16"/>
  <c r="L53" i="12"/>
  <c r="AZ14" i="8"/>
  <c r="AV19" i="8"/>
  <c r="AV14" i="10"/>
  <c r="L5" i="10"/>
  <c r="K5" i="12"/>
  <c r="Q27" i="16"/>
  <c r="Q29" i="12"/>
  <c r="BB20" i="5"/>
  <c r="K13" i="16"/>
  <c r="L13" i="12"/>
  <c r="N62" i="12"/>
  <c r="M62" i="16"/>
  <c r="M49" i="16"/>
  <c r="N49" i="12"/>
  <c r="AW37" i="8"/>
  <c r="AV70" i="10"/>
  <c r="AZ70" i="8"/>
  <c r="AX11" i="10"/>
  <c r="AX12" i="8"/>
  <c r="AZ11" i="8"/>
  <c r="BB11" i="8" s="1"/>
  <c r="AV7" i="12"/>
  <c r="AZ7" i="10"/>
  <c r="AZ37" i="5"/>
  <c r="M29" i="18"/>
  <c r="BB5" i="10"/>
  <c r="R57" i="12"/>
  <c r="R55" i="16"/>
  <c r="BA9" i="5"/>
  <c r="Z82" i="14"/>
  <c r="BE81" i="10"/>
  <c r="BE85" i="8"/>
  <c r="BE30" i="12"/>
  <c r="BE33" i="10"/>
  <c r="AW34" i="12"/>
  <c r="BA34" i="10"/>
  <c r="Q4" i="12"/>
  <c r="Q9" i="10"/>
  <c r="AW38" i="16"/>
  <c r="BA38" i="12"/>
  <c r="N66" i="8"/>
  <c r="M66" i="10"/>
  <c r="BL58" i="16"/>
  <c r="BL63" i="12"/>
  <c r="O89" i="24"/>
  <c r="P89" i="24" s="1"/>
  <c r="P87" i="24"/>
  <c r="M77" i="19"/>
  <c r="M80" i="16"/>
  <c r="M77" i="18"/>
  <c r="M80" i="18" s="1"/>
  <c r="O68" i="14"/>
  <c r="P68" i="14" s="1"/>
  <c r="P65" i="14"/>
  <c r="AY41" i="16"/>
  <c r="AY45" i="12"/>
  <c r="P82" i="7"/>
  <c r="O86" i="7"/>
  <c r="P86" i="7" s="1"/>
  <c r="BB15" i="5"/>
  <c r="BF58" i="10"/>
  <c r="BF63" i="8"/>
  <c r="BF89" i="8" s="1"/>
  <c r="I33" i="9" s="1"/>
  <c r="P59" i="14"/>
  <c r="O64" i="14"/>
  <c r="P64" i="14" s="1"/>
  <c r="AW50" i="12"/>
  <c r="BA50" i="10"/>
  <c r="J30" i="4"/>
  <c r="J32" i="2"/>
  <c r="Q76" i="18"/>
  <c r="Q72" i="22"/>
  <c r="Q72" i="19"/>
  <c r="Q76" i="19" s="1"/>
  <c r="BB47" i="5"/>
  <c r="Q68" i="16"/>
  <c r="Q71" i="12"/>
  <c r="AV83" i="12"/>
  <c r="AZ83" i="10"/>
  <c r="BB83" i="10" s="1"/>
  <c r="BA41" i="8"/>
  <c r="BA45" i="8" s="1"/>
  <c r="AW45" i="8"/>
  <c r="AW41" i="10"/>
  <c r="R71" i="16"/>
  <c r="R68" i="18"/>
  <c r="AZ12" i="5"/>
  <c r="BB10" i="5"/>
  <c r="BB12" i="5" s="1"/>
  <c r="AX9" i="8"/>
  <c r="AX4" i="10"/>
  <c r="AZ4" i="8"/>
  <c r="AZ17" i="8"/>
  <c r="AV17" i="10"/>
  <c r="AZ65" i="10"/>
  <c r="AV65" i="12"/>
  <c r="K48" i="12"/>
  <c r="L48" i="10"/>
  <c r="K51" i="10"/>
  <c r="L51" i="10" s="1"/>
  <c r="BB53" i="8"/>
  <c r="K66" i="12"/>
  <c r="L66" i="10"/>
  <c r="Q24" i="18"/>
  <c r="Q26" i="16"/>
  <c r="J19" i="4"/>
  <c r="J17" i="6"/>
  <c r="M35" i="12"/>
  <c r="M37" i="10"/>
  <c r="N37" i="10" s="1"/>
  <c r="AZ42" i="8"/>
  <c r="BB42" i="8" s="1"/>
  <c r="AV42" i="10"/>
  <c r="AZ66" i="10"/>
  <c r="BB66" i="10" s="1"/>
  <c r="AV66" i="12"/>
  <c r="K86" i="12"/>
  <c r="L86" i="10"/>
  <c r="K88" i="10"/>
  <c r="L88" i="10" s="1"/>
  <c r="AW89" i="5"/>
  <c r="Q10" i="18"/>
  <c r="Q12" i="16"/>
  <c r="AV81" i="16"/>
  <c r="P21" i="24"/>
  <c r="O24" i="24"/>
  <c r="P24" i="24" s="1"/>
  <c r="BL30" i="16"/>
  <c r="BL33" i="12"/>
  <c r="K71" i="8"/>
  <c r="L71" i="8" s="1"/>
  <c r="L68" i="8"/>
  <c r="K68" i="10"/>
  <c r="AV69" i="10"/>
  <c r="AZ69" i="8"/>
  <c r="BB69" i="8" s="1"/>
  <c r="AY23" i="12"/>
  <c r="AY20" i="16"/>
  <c r="K79" i="10"/>
  <c r="L79" i="8"/>
  <c r="K80" i="8"/>
  <c r="L80" i="8" s="1"/>
  <c r="AZ26" i="8"/>
  <c r="BB24" i="8"/>
  <c r="BB26" i="8" s="1"/>
  <c r="BA48" i="8"/>
  <c r="BB48" i="8" s="1"/>
  <c r="AW48" i="10"/>
  <c r="P53" i="24"/>
  <c r="O55" i="24"/>
  <c r="P55" i="24" s="1"/>
  <c r="L62" i="10"/>
  <c r="K62" i="12"/>
  <c r="BA4" i="8"/>
  <c r="AW9" i="8"/>
  <c r="AW4" i="10"/>
  <c r="AV67" i="10"/>
  <c r="BB34" i="8"/>
  <c r="K34" i="10"/>
  <c r="L34" i="8"/>
  <c r="K37" i="8"/>
  <c r="L37" i="8" s="1"/>
  <c r="AY34" i="12"/>
  <c r="AY37" i="10"/>
  <c r="AX38" i="10"/>
  <c r="AZ38" i="8"/>
  <c r="BB38" i="8" s="1"/>
  <c r="M59" i="12"/>
  <c r="N59" i="10"/>
  <c r="J33" i="6"/>
  <c r="R30" i="16"/>
  <c r="R33" i="12"/>
  <c r="Q81" i="16"/>
  <c r="Q85" i="12"/>
  <c r="Q37" i="12"/>
  <c r="Q34" i="16"/>
  <c r="AV8" i="10"/>
  <c r="AZ8" i="8"/>
  <c r="M72" i="12"/>
  <c r="N72" i="10"/>
  <c r="AV10" i="10"/>
  <c r="AV12" i="8"/>
  <c r="AZ10" i="8"/>
  <c r="AW66" i="16"/>
  <c r="BA66" i="12"/>
  <c r="BB82" i="8"/>
  <c r="BB85" i="8" s="1"/>
  <c r="P35" i="7"/>
  <c r="O38" i="7"/>
  <c r="P38" i="7" s="1"/>
  <c r="AW25" i="18"/>
  <c r="BA25" i="16"/>
  <c r="BA51" i="5"/>
  <c r="L17" i="8"/>
  <c r="K17" i="10"/>
  <c r="K19" i="10" s="1"/>
  <c r="L19" i="10" s="1"/>
  <c r="AV59" i="12"/>
  <c r="AZ59" i="10"/>
  <c r="BB59" i="10" s="1"/>
  <c r="AZ75" i="10"/>
  <c r="AV75" i="12"/>
  <c r="AC90" i="7"/>
  <c r="AD90" i="7" s="1"/>
  <c r="AV60" i="16"/>
  <c r="AZ60" i="12"/>
  <c r="BB60" i="12" s="1"/>
  <c r="P73" i="24"/>
  <c r="O77" i="24"/>
  <c r="P77" i="24" s="1"/>
  <c r="BL64" i="12"/>
  <c r="BL67" i="10"/>
  <c r="AV48" i="12"/>
  <c r="AZ48" i="10"/>
  <c r="AV64" i="16"/>
  <c r="N12" i="5"/>
  <c r="M89" i="5"/>
  <c r="N89" i="5" s="1"/>
  <c r="AW73" i="10"/>
  <c r="BA73" i="8"/>
  <c r="R88" i="12"/>
  <c r="R86" i="16"/>
  <c r="AZ58" i="8"/>
  <c r="AV58" i="10"/>
  <c r="AV63" i="8"/>
  <c r="AX34" i="16"/>
  <c r="AX37" i="12"/>
  <c r="BB68" i="5"/>
  <c r="AZ71" i="5"/>
  <c r="R10" i="16"/>
  <c r="R12" i="12"/>
  <c r="AY30" i="18"/>
  <c r="BB8" i="5"/>
  <c r="AZ82" i="10"/>
  <c r="AV82" i="12"/>
  <c r="AV24" i="12"/>
  <c r="AV26" i="10"/>
  <c r="AZ24" i="10"/>
  <c r="K7" i="12"/>
  <c r="L7" i="10"/>
  <c r="AW46" i="10"/>
  <c r="AW51" i="8"/>
  <c r="BA46" i="8"/>
  <c r="AW72" i="12"/>
  <c r="BA72" i="10"/>
  <c r="R72" i="16"/>
  <c r="R76" i="12"/>
  <c r="AY4" i="10"/>
  <c r="AY9" i="8"/>
  <c r="BB31" i="5"/>
  <c r="BA33" i="5"/>
  <c r="L38" i="10"/>
  <c r="K38" i="12"/>
  <c r="AY77" i="16"/>
  <c r="AY80" i="12"/>
  <c r="K55" i="18"/>
  <c r="K57" i="16"/>
  <c r="L57" i="16" s="1"/>
  <c r="L55" i="16"/>
  <c r="AW31" i="18"/>
  <c r="AW85" i="10"/>
  <c r="BA81" i="10"/>
  <c r="AW81" i="12"/>
  <c r="AW10" i="10"/>
  <c r="BA10" i="8"/>
  <c r="BA12" i="8" s="1"/>
  <c r="AW12" i="8"/>
  <c r="Z34" i="14"/>
  <c r="AC31" i="14"/>
  <c r="M55" i="25"/>
  <c r="M57" i="19"/>
  <c r="M55" i="22"/>
  <c r="M57" i="22" s="1"/>
  <c r="K40" i="10"/>
  <c r="L40" i="8"/>
  <c r="BL72" i="16"/>
  <c r="BL76" i="12"/>
  <c r="P15" i="14"/>
  <c r="O20" i="14"/>
  <c r="P20" i="14" s="1"/>
  <c r="AZ89" i="3"/>
  <c r="AW64" i="16"/>
  <c r="AW62" i="12"/>
  <c r="BA62" i="10"/>
  <c r="O64" i="24"/>
  <c r="P64" i="24" s="1"/>
  <c r="P59" i="24"/>
  <c r="BA11" i="12"/>
  <c r="AW11" i="16"/>
  <c r="K83" i="10"/>
  <c r="L83" i="8"/>
  <c r="R37" i="12"/>
  <c r="R34" i="16"/>
  <c r="Q30" i="16"/>
  <c r="Q33" i="12"/>
  <c r="K58" i="16"/>
  <c r="L58" i="12"/>
  <c r="M10" i="10"/>
  <c r="N10" i="8"/>
  <c r="M12" i="8"/>
  <c r="AV34" i="12"/>
  <c r="AZ34" i="10"/>
  <c r="BA13" i="10"/>
  <c r="AW13" i="12"/>
  <c r="O34" i="24"/>
  <c r="P34" i="24" s="1"/>
  <c r="P31" i="24"/>
  <c r="L59" i="10"/>
  <c r="K59" i="12"/>
  <c r="AX23" i="10"/>
  <c r="AX20" i="12"/>
  <c r="AX81" i="12"/>
  <c r="AZ81" i="12" s="1"/>
  <c r="AX85" i="10"/>
  <c r="Q77" i="16"/>
  <c r="Q80" i="12"/>
  <c r="AZ63" i="5"/>
  <c r="BB58" i="5"/>
  <c r="BB63" i="5" s="1"/>
  <c r="AV71" i="8"/>
  <c r="AV68" i="10"/>
  <c r="AZ68" i="8"/>
  <c r="K70" i="12"/>
  <c r="L70" i="10"/>
  <c r="M76" i="8"/>
  <c r="N76" i="8" s="1"/>
  <c r="R89" i="5"/>
  <c r="P15" i="7"/>
  <c r="O20" i="7"/>
  <c r="P20" i="7" s="1"/>
  <c r="N50" i="12"/>
  <c r="M50" i="16"/>
  <c r="AV56" i="16"/>
  <c r="AZ56" i="12"/>
  <c r="BB56" i="12" s="1"/>
  <c r="AV9" i="8"/>
  <c r="L69" i="10"/>
  <c r="K69" i="12"/>
  <c r="AV44" i="12"/>
  <c r="AZ44" i="10"/>
  <c r="BB44" i="10" s="1"/>
  <c r="AC42" i="14"/>
  <c r="Z46" i="14"/>
  <c r="BA78" i="10"/>
  <c r="AW78" i="12"/>
  <c r="AY86" i="10"/>
  <c r="AY88" i="8"/>
  <c r="BA86" i="8"/>
  <c r="AX24" i="12"/>
  <c r="AX26" i="10"/>
  <c r="P6" i="7"/>
  <c r="O10" i="7"/>
  <c r="AY72" i="16"/>
  <c r="AY76" i="12"/>
  <c r="K61" i="16"/>
  <c r="L61" i="12"/>
  <c r="AX16" i="10"/>
  <c r="AX19" i="8"/>
  <c r="AZ16" i="8"/>
  <c r="BB16" i="8" s="1"/>
  <c r="K74" i="16"/>
  <c r="L74" i="12"/>
  <c r="Q58" i="16"/>
  <c r="Q63" i="12"/>
  <c r="O72" i="24"/>
  <c r="P72" i="24" s="1"/>
  <c r="P69" i="24"/>
  <c r="M29" i="25"/>
  <c r="M27" i="27"/>
  <c r="M29" i="27" s="1"/>
  <c r="P87" i="14"/>
  <c r="O89" i="14"/>
  <c r="P89" i="14" s="1"/>
  <c r="AV4" i="16"/>
  <c r="Z69" i="14"/>
  <c r="BE68" i="10"/>
  <c r="BE71" i="8"/>
  <c r="BA56" i="16"/>
  <c r="AW56" i="18"/>
  <c r="AV47" i="10"/>
  <c r="AZ47" i="8"/>
  <c r="AW24" i="16"/>
  <c r="AW26" i="12"/>
  <c r="BA24" i="12"/>
  <c r="BA26" i="12" s="1"/>
  <c r="K87" i="12"/>
  <c r="L87" i="10"/>
  <c r="AX58" i="16"/>
  <c r="AX63" i="12"/>
  <c r="P73" i="7"/>
  <c r="O77" i="7"/>
  <c r="P77" i="7" s="1"/>
  <c r="BA40" i="12"/>
  <c r="AW40" i="16"/>
  <c r="AY55" i="16"/>
  <c r="AY57" i="12"/>
  <c r="Q55" i="16"/>
  <c r="Q57" i="12"/>
  <c r="AV61" i="16"/>
  <c r="AZ61" i="12"/>
  <c r="R41" i="19"/>
  <c r="R45" i="19" s="1"/>
  <c r="R41" i="22"/>
  <c r="R45" i="18"/>
  <c r="P49" i="14"/>
  <c r="O52" i="14"/>
  <c r="P52" i="14" s="1"/>
  <c r="M86" i="19"/>
  <c r="M88" i="16"/>
  <c r="M86" i="18"/>
  <c r="M88" i="18" s="1"/>
  <c r="K6" i="10"/>
  <c r="L6" i="8"/>
  <c r="AY51" i="18"/>
  <c r="AY46" i="19"/>
  <c r="AY27" i="18"/>
  <c r="AY29" i="16"/>
  <c r="L30" i="10"/>
  <c r="K30" i="12"/>
  <c r="P42" i="24"/>
  <c r="O46" i="24"/>
  <c r="P46" i="24" s="1"/>
  <c r="AY52" i="12"/>
  <c r="BA52" i="12" s="1"/>
  <c r="AY54" i="10"/>
  <c r="R9" i="8"/>
  <c r="R4" i="10"/>
  <c r="N58" i="8"/>
  <c r="M63" i="8"/>
  <c r="N63" i="8" s="1"/>
  <c r="M58" i="10"/>
  <c r="K10" i="10"/>
  <c r="L10" i="8"/>
  <c r="K12" i="8"/>
  <c r="L12" i="8" s="1"/>
  <c r="M45" i="19"/>
  <c r="M41" i="25"/>
  <c r="M41" i="22"/>
  <c r="M45" i="22" s="1"/>
  <c r="BA85" i="10" l="1"/>
  <c r="BB55" i="8"/>
  <c r="BB57" i="8" s="1"/>
  <c r="BB43" i="8"/>
  <c r="R89" i="8"/>
  <c r="M71" i="22"/>
  <c r="K50" i="16"/>
  <c r="L50" i="12"/>
  <c r="BB71" i="5"/>
  <c r="BB75" i="10"/>
  <c r="BB39" i="10"/>
  <c r="AV37" i="10"/>
  <c r="K54" i="10"/>
  <c r="L54" i="10" s="1"/>
  <c r="K52" i="12"/>
  <c r="L52" i="10"/>
  <c r="BB89" i="3"/>
  <c r="BM51" i="8"/>
  <c r="BM89" i="8" s="1"/>
  <c r="BK33" i="10"/>
  <c r="BM30" i="10"/>
  <c r="BM33" i="10" s="1"/>
  <c r="BK30" i="12"/>
  <c r="BE89" i="8"/>
  <c r="BF81" i="12"/>
  <c r="BF85" i="10"/>
  <c r="BB88" i="5"/>
  <c r="BB82" i="10"/>
  <c r="AV85" i="12"/>
  <c r="BA80" i="10"/>
  <c r="BA76" i="8"/>
  <c r="AW76" i="10"/>
  <c r="AY89" i="8"/>
  <c r="BA67" i="8"/>
  <c r="AV67" i="12"/>
  <c r="BB61" i="12"/>
  <c r="AV55" i="12"/>
  <c r="AZ55" i="10"/>
  <c r="AV57" i="10"/>
  <c r="BB53" i="10"/>
  <c r="BB47" i="8"/>
  <c r="AZ37" i="8"/>
  <c r="BB23" i="5"/>
  <c r="BB21" i="8"/>
  <c r="BA23" i="8"/>
  <c r="BB17" i="8"/>
  <c r="AX89" i="8"/>
  <c r="BA9" i="8"/>
  <c r="BB9" i="5"/>
  <c r="BB8" i="8"/>
  <c r="BB7" i="10"/>
  <c r="K78" i="12"/>
  <c r="L78" i="10"/>
  <c r="M48" i="12"/>
  <c r="N48" i="10"/>
  <c r="M51" i="10"/>
  <c r="N51" i="10" s="1"/>
  <c r="K32" i="12"/>
  <c r="K33" i="12" s="1"/>
  <c r="L33" i="12" s="1"/>
  <c r="L32" i="10"/>
  <c r="K22" i="16"/>
  <c r="L22" i="12"/>
  <c r="K14" i="16"/>
  <c r="L14" i="12"/>
  <c r="L18" i="10"/>
  <c r="K18" i="12"/>
  <c r="AV15" i="12"/>
  <c r="AZ15" i="10"/>
  <c r="K31" i="16"/>
  <c r="L31" i="12"/>
  <c r="BB64" i="8"/>
  <c r="BB67" i="8" s="1"/>
  <c r="AZ67" i="8"/>
  <c r="AV74" i="12"/>
  <c r="AZ74" i="10"/>
  <c r="AW86" i="19"/>
  <c r="N74" i="10"/>
  <c r="M74" i="12"/>
  <c r="M76" i="12" s="1"/>
  <c r="N76" i="12" s="1"/>
  <c r="AW47" i="12"/>
  <c r="BA47" i="10"/>
  <c r="BB40" i="12"/>
  <c r="BF14" i="18"/>
  <c r="BF19" i="16"/>
  <c r="AZ72" i="12"/>
  <c r="AV72" i="16"/>
  <c r="K72" i="16"/>
  <c r="K76" i="12"/>
  <c r="L76" i="12" s="1"/>
  <c r="L72" i="12"/>
  <c r="N64" i="10"/>
  <c r="M64" i="12"/>
  <c r="M67" i="10"/>
  <c r="N67" i="10" s="1"/>
  <c r="AV13" i="16"/>
  <c r="AZ13" i="12"/>
  <c r="M63" i="10"/>
  <c r="N63" i="10" s="1"/>
  <c r="M58" i="12"/>
  <c r="N58" i="10"/>
  <c r="BL58" i="18"/>
  <c r="BL63" i="16"/>
  <c r="AZ61" i="16"/>
  <c r="AV61" i="18"/>
  <c r="BA88" i="8"/>
  <c r="BB86" i="8"/>
  <c r="L59" i="12"/>
  <c r="K59" i="16"/>
  <c r="R34" i="18"/>
  <c r="R37" i="16"/>
  <c r="BL64" i="16"/>
  <c r="BL67" i="12"/>
  <c r="Q81" i="18"/>
  <c r="Q85" i="16"/>
  <c r="AV17" i="12"/>
  <c r="AZ17" i="10"/>
  <c r="Q72" i="25"/>
  <c r="Q76" i="22"/>
  <c r="AW46" i="12"/>
  <c r="BA46" i="10"/>
  <c r="AW51" i="10"/>
  <c r="AW25" i="19"/>
  <c r="BA25" i="18"/>
  <c r="K62" i="16"/>
  <c r="L62" i="12"/>
  <c r="AZ42" i="10"/>
  <c r="BB42" i="10" s="1"/>
  <c r="AV42" i="12"/>
  <c r="BE30" i="16"/>
  <c r="BE33" i="12"/>
  <c r="AZ85" i="10"/>
  <c r="K53" i="18"/>
  <c r="L53" i="16"/>
  <c r="BB15" i="8"/>
  <c r="BA19" i="8"/>
  <c r="AX64" i="12"/>
  <c r="AX67" i="10"/>
  <c r="AZ64" i="10"/>
  <c r="AZ80" i="8"/>
  <c r="K42" i="16"/>
  <c r="L42" i="12"/>
  <c r="AW22" i="12"/>
  <c r="BA22" i="10"/>
  <c r="BB22" i="10" s="1"/>
  <c r="K41" i="16"/>
  <c r="L41" i="12"/>
  <c r="K45" i="12"/>
  <c r="L45" i="12" s="1"/>
  <c r="BA87" i="12"/>
  <c r="AW87" i="16"/>
  <c r="AW88" i="12"/>
  <c r="AW36" i="12"/>
  <c r="AW37" i="12" s="1"/>
  <c r="BA36" i="10"/>
  <c r="BA37" i="10" s="1"/>
  <c r="AV76" i="10"/>
  <c r="AW27" i="16"/>
  <c r="AW29" i="12"/>
  <c r="BA27" i="12"/>
  <c r="BA29" i="12" s="1"/>
  <c r="BA65" i="10"/>
  <c r="BB65" i="10" s="1"/>
  <c r="AW65" i="12"/>
  <c r="AW67" i="10"/>
  <c r="O90" i="24"/>
  <c r="P90" i="24" s="1"/>
  <c r="P10" i="24"/>
  <c r="BB13" i="10"/>
  <c r="BL72" i="18"/>
  <c r="BL76" i="16"/>
  <c r="K55" i="19"/>
  <c r="L55" i="18"/>
  <c r="K57" i="18"/>
  <c r="L57" i="18" s="1"/>
  <c r="AX37" i="16"/>
  <c r="AX34" i="18"/>
  <c r="R30" i="18"/>
  <c r="R33" i="16"/>
  <c r="BL30" i="18"/>
  <c r="BL33" i="16"/>
  <c r="BB4" i="8"/>
  <c r="AZ9" i="8"/>
  <c r="M77" i="25"/>
  <c r="M77" i="22"/>
  <c r="M80" i="22" s="1"/>
  <c r="M80" i="19"/>
  <c r="BB81" i="10"/>
  <c r="BL10" i="12"/>
  <c r="BL12" i="10"/>
  <c r="N11" i="16"/>
  <c r="M11" i="18"/>
  <c r="BB80" i="8"/>
  <c r="J13" i="9"/>
  <c r="J15" i="6"/>
  <c r="BF71" i="10"/>
  <c r="BF68" i="12"/>
  <c r="BA59" i="16"/>
  <c r="AW59" i="18"/>
  <c r="AY14" i="18"/>
  <c r="AY19" i="16"/>
  <c r="AV47" i="12"/>
  <c r="AZ47" i="10"/>
  <c r="Q58" i="18"/>
  <c r="Q63" i="16"/>
  <c r="AY88" i="10"/>
  <c r="AY86" i="12"/>
  <c r="BA86" i="10"/>
  <c r="AY46" i="22"/>
  <c r="AY51" i="19"/>
  <c r="BA56" i="18"/>
  <c r="AW56" i="19"/>
  <c r="BA78" i="12"/>
  <c r="AW78" i="16"/>
  <c r="K83" i="12"/>
  <c r="K85" i="12" s="1"/>
  <c r="L85" i="12" s="1"/>
  <c r="L83" i="10"/>
  <c r="K7" i="16"/>
  <c r="L7" i="12"/>
  <c r="J33" i="9"/>
  <c r="AX9" i="10"/>
  <c r="AX4" i="12"/>
  <c r="AZ4" i="10"/>
  <c r="J32" i="4"/>
  <c r="J30" i="6"/>
  <c r="BE85" i="10"/>
  <c r="BE81" i="12"/>
  <c r="AW28" i="18"/>
  <c r="BA28" i="16"/>
  <c r="AW80" i="12"/>
  <c r="AW15" i="12"/>
  <c r="BA15" i="10"/>
  <c r="BK37" i="16"/>
  <c r="BK34" i="18"/>
  <c r="M73" i="16"/>
  <c r="N73" i="12"/>
  <c r="R77" i="18"/>
  <c r="R80" i="16"/>
  <c r="AY10" i="18"/>
  <c r="AY12" i="16"/>
  <c r="AW43" i="12"/>
  <c r="BA43" i="10"/>
  <c r="R67" i="16"/>
  <c r="R64" i="18"/>
  <c r="R24" i="18"/>
  <c r="R26" i="16"/>
  <c r="BB54" i="8"/>
  <c r="BA69" i="12"/>
  <c r="AW69" i="16"/>
  <c r="AW74" i="12"/>
  <c r="BA74" i="10"/>
  <c r="AW70" i="12"/>
  <c r="BA70" i="10"/>
  <c r="AX30" i="18"/>
  <c r="AX33" i="16"/>
  <c r="N52" i="12"/>
  <c r="M54" i="12"/>
  <c r="N54" i="12" s="1"/>
  <c r="M52" i="16"/>
  <c r="BA61" i="16"/>
  <c r="AW61" i="18"/>
  <c r="K8" i="12"/>
  <c r="L8" i="10"/>
  <c r="BA75" i="12"/>
  <c r="AW75" i="16"/>
  <c r="M35" i="16"/>
  <c r="M37" i="12"/>
  <c r="N37" i="12" s="1"/>
  <c r="Z86" i="14"/>
  <c r="AC82" i="14"/>
  <c r="M49" i="18"/>
  <c r="N49" i="16"/>
  <c r="K35" i="12"/>
  <c r="L35" i="10"/>
  <c r="AW77" i="18"/>
  <c r="BA77" i="16"/>
  <c r="AV22" i="16"/>
  <c r="AZ22" i="12"/>
  <c r="AZ73" i="12"/>
  <c r="AV73" i="16"/>
  <c r="K16" i="22"/>
  <c r="L16" i="19"/>
  <c r="K73" i="16"/>
  <c r="L73" i="12"/>
  <c r="BE41" i="16"/>
  <c r="BE45" i="12"/>
  <c r="O90" i="14"/>
  <c r="P90" i="14" s="1"/>
  <c r="L44" i="12"/>
  <c r="K44" i="16"/>
  <c r="K75" i="16"/>
  <c r="L75" i="12"/>
  <c r="BA39" i="12"/>
  <c r="AW39" i="16"/>
  <c r="AV18" i="16"/>
  <c r="AZ18" i="12"/>
  <c r="K74" i="18"/>
  <c r="L74" i="16"/>
  <c r="AV63" i="10"/>
  <c r="AZ58" i="10"/>
  <c r="AV58" i="12"/>
  <c r="K38" i="16"/>
  <c r="L38" i="12"/>
  <c r="BB58" i="8"/>
  <c r="BB63" i="8" s="1"/>
  <c r="AZ63" i="8"/>
  <c r="M59" i="16"/>
  <c r="N59" i="12"/>
  <c r="BA48" i="10"/>
  <c r="BB48" i="10" s="1"/>
  <c r="AW48" i="12"/>
  <c r="J19" i="6"/>
  <c r="J17" i="9"/>
  <c r="BA89" i="5"/>
  <c r="M62" i="18"/>
  <c r="N62" i="16"/>
  <c r="N65" i="18"/>
  <c r="M65" i="19"/>
  <c r="AY68" i="18"/>
  <c r="AY71" i="16"/>
  <c r="AV49" i="18"/>
  <c r="AZ49" i="16"/>
  <c r="AX10" i="19"/>
  <c r="M53" i="16"/>
  <c r="N53" i="12"/>
  <c r="AZ30" i="10"/>
  <c r="AV33" i="10"/>
  <c r="AV30" i="12"/>
  <c r="K11" i="16"/>
  <c r="L11" i="12"/>
  <c r="AY81" i="18"/>
  <c r="AY85" i="16"/>
  <c r="K10" i="12"/>
  <c r="L10" i="10"/>
  <c r="K12" i="10"/>
  <c r="L12" i="10" s="1"/>
  <c r="L6" i="10"/>
  <c r="K6" i="12"/>
  <c r="AY57" i="16"/>
  <c r="AY55" i="18"/>
  <c r="K70" i="16"/>
  <c r="L70" i="12"/>
  <c r="BB34" i="10"/>
  <c r="AV24" i="16"/>
  <c r="AV26" i="12"/>
  <c r="AZ24" i="12"/>
  <c r="R88" i="16"/>
  <c r="R86" i="18"/>
  <c r="AV60" i="18"/>
  <c r="AZ60" i="16"/>
  <c r="AW66" i="18"/>
  <c r="BA66" i="16"/>
  <c r="BA50" i="12"/>
  <c r="AW50" i="16"/>
  <c r="R57" i="16"/>
  <c r="R55" i="18"/>
  <c r="BA20" i="10"/>
  <c r="AW23" i="10"/>
  <c r="AW20" i="12"/>
  <c r="AW35" i="16"/>
  <c r="BA35" i="12"/>
  <c r="AZ89" i="5"/>
  <c r="L60" i="12"/>
  <c r="K60" i="16"/>
  <c r="AW63" i="10"/>
  <c r="BA58" i="10"/>
  <c r="BA63" i="10" s="1"/>
  <c r="AW58" i="12"/>
  <c r="AY64" i="12"/>
  <c r="AY67" i="10"/>
  <c r="BA64" i="10"/>
  <c r="BA33" i="8"/>
  <c r="BB31" i="8"/>
  <c r="AZ21" i="10"/>
  <c r="AV21" i="12"/>
  <c r="AV23" i="12" s="1"/>
  <c r="BF30" i="16"/>
  <c r="BF33" i="12"/>
  <c r="AX77" i="16"/>
  <c r="AX80" i="12"/>
  <c r="AZ33" i="8"/>
  <c r="BB30" i="8"/>
  <c r="BB62" i="10"/>
  <c r="AW83" i="18"/>
  <c r="BA83" i="16"/>
  <c r="Q64" i="18"/>
  <c r="Q67" i="16"/>
  <c r="BB33" i="5"/>
  <c r="K21" i="12"/>
  <c r="L21" i="10"/>
  <c r="Q57" i="16"/>
  <c r="Q55" i="18"/>
  <c r="AW40" i="18"/>
  <c r="BA40" i="16"/>
  <c r="Q88" i="16"/>
  <c r="Q86" i="18"/>
  <c r="AZ41" i="10"/>
  <c r="AV41" i="12"/>
  <c r="AV45" i="10"/>
  <c r="M71" i="25"/>
  <c r="M68" i="27"/>
  <c r="M71" i="27" s="1"/>
  <c r="Q19" i="16"/>
  <c r="Q14" i="18"/>
  <c r="AZ87" i="10"/>
  <c r="AV87" i="12"/>
  <c r="AV88" i="10"/>
  <c r="AV62" i="16"/>
  <c r="AZ62" i="12"/>
  <c r="AV31" i="18"/>
  <c r="AZ31" i="16"/>
  <c r="M41" i="27"/>
  <c r="M45" i="27" s="1"/>
  <c r="M45" i="25"/>
  <c r="AY77" i="18"/>
  <c r="AY80" i="16"/>
  <c r="AC46" i="14"/>
  <c r="AD46" i="14" s="1"/>
  <c r="AD42" i="14"/>
  <c r="AX38" i="12"/>
  <c r="AZ38" i="10"/>
  <c r="BB38" i="10" s="1"/>
  <c r="AV86" i="19"/>
  <c r="AY31" i="12"/>
  <c r="BA31" i="10"/>
  <c r="AY33" i="10"/>
  <c r="R85" i="16"/>
  <c r="R81" i="18"/>
  <c r="L15" i="12"/>
  <c r="K15" i="16"/>
  <c r="BE71" i="10"/>
  <c r="BE68" i="12"/>
  <c r="BB20" i="8"/>
  <c r="BB23" i="8" s="1"/>
  <c r="AZ68" i="10"/>
  <c r="AV68" i="12"/>
  <c r="AV71" i="10"/>
  <c r="AV34" i="16"/>
  <c r="AZ34" i="12"/>
  <c r="AD31" i="14"/>
  <c r="AD34" i="14" s="1"/>
  <c r="AC34" i="14"/>
  <c r="AV81" i="18"/>
  <c r="M66" i="12"/>
  <c r="N66" i="10"/>
  <c r="K13" i="18"/>
  <c r="L13" i="16"/>
  <c r="BB19" i="5"/>
  <c r="AZ79" i="10"/>
  <c r="BB79" i="10" s="1"/>
  <c r="AV79" i="12"/>
  <c r="R51" i="16"/>
  <c r="R46" i="18"/>
  <c r="AW82" i="16"/>
  <c r="BA82" i="12"/>
  <c r="BE14" i="16"/>
  <c r="BE19" i="12"/>
  <c r="BK76" i="10"/>
  <c r="BK72" i="12"/>
  <c r="BM72" i="10"/>
  <c r="BM76" i="10" s="1"/>
  <c r="AW68" i="12"/>
  <c r="AW71" i="10"/>
  <c r="BA68" i="10"/>
  <c r="BL46" i="16"/>
  <c r="BL51" i="12"/>
  <c r="R52" i="18"/>
  <c r="R54" i="16"/>
  <c r="BM52" i="12"/>
  <c r="BM54" i="12" s="1"/>
  <c r="BK52" i="16"/>
  <c r="BK54" i="12"/>
  <c r="BB87" i="8"/>
  <c r="AZ88" i="8"/>
  <c r="BL34" i="16"/>
  <c r="BL37" i="12"/>
  <c r="BF45" i="12"/>
  <c r="BF41" i="16"/>
  <c r="AZ25" i="16"/>
  <c r="BB25" i="16" s="1"/>
  <c r="AV25" i="18"/>
  <c r="BB41" i="8"/>
  <c r="AZ45" i="8"/>
  <c r="AW5" i="18"/>
  <c r="BA5" i="16"/>
  <c r="Q20" i="12"/>
  <c r="Q23" i="10"/>
  <c r="Q89" i="10" s="1"/>
  <c r="R23" i="10"/>
  <c r="R20" i="12"/>
  <c r="AX88" i="16"/>
  <c r="AX86" i="18"/>
  <c r="AZ86" i="18" s="1"/>
  <c r="AW57" i="12"/>
  <c r="BA55" i="12"/>
  <c r="BA57" i="12" s="1"/>
  <c r="AW55" i="16"/>
  <c r="K77" i="18"/>
  <c r="L77" i="16"/>
  <c r="BM64" i="10"/>
  <c r="BM67" i="10" s="1"/>
  <c r="BK64" i="12"/>
  <c r="BK67" i="10"/>
  <c r="AZ78" i="12"/>
  <c r="AV78" i="16"/>
  <c r="AV20" i="16"/>
  <c r="AZ20" i="12"/>
  <c r="N12" i="8"/>
  <c r="M89" i="8"/>
  <c r="N89" i="8" s="1"/>
  <c r="AV12" i="10"/>
  <c r="AZ10" i="10"/>
  <c r="AV10" i="12"/>
  <c r="Q24" i="22"/>
  <c r="Q24" i="19"/>
  <c r="Q26" i="19" s="1"/>
  <c r="Q26" i="18"/>
  <c r="K69" i="16"/>
  <c r="L69" i="12"/>
  <c r="AY4" i="12"/>
  <c r="AY9" i="10"/>
  <c r="Q10" i="19"/>
  <c r="Q12" i="19" s="1"/>
  <c r="Q10" i="22"/>
  <c r="Q12" i="18"/>
  <c r="BF58" i="12"/>
  <c r="BF63" i="10"/>
  <c r="K24" i="12"/>
  <c r="K26" i="10"/>
  <c r="L26" i="10" s="1"/>
  <c r="L24" i="10"/>
  <c r="Q41" i="18"/>
  <c r="Q45" i="16"/>
  <c r="AX46" i="18"/>
  <c r="AX51" i="16"/>
  <c r="BB52" i="10"/>
  <c r="BB54" i="10" s="1"/>
  <c r="AZ54" i="10"/>
  <c r="K36" i="12"/>
  <c r="L36" i="10"/>
  <c r="BA18" i="10"/>
  <c r="BB18" i="10" s="1"/>
  <c r="AW18" i="12"/>
  <c r="BB78" i="10"/>
  <c r="AY29" i="18"/>
  <c r="AY27" i="19"/>
  <c r="AV82" i="16"/>
  <c r="AZ82" i="12"/>
  <c r="BA41" i="10"/>
  <c r="AW41" i="12"/>
  <c r="AW45" i="10"/>
  <c r="L61" i="16"/>
  <c r="K61" i="18"/>
  <c r="M10" i="12"/>
  <c r="M12" i="10"/>
  <c r="N10" i="10"/>
  <c r="AZ75" i="12"/>
  <c r="AV75" i="16"/>
  <c r="K79" i="12"/>
  <c r="L79" i="10"/>
  <c r="K80" i="10"/>
  <c r="L80" i="10" s="1"/>
  <c r="L66" i="12"/>
  <c r="K66" i="16"/>
  <c r="K25" i="12"/>
  <c r="L25" i="10"/>
  <c r="AW7" i="16"/>
  <c r="BA7" i="12"/>
  <c r="AX72" i="18"/>
  <c r="AX76" i="16"/>
  <c r="AW52" i="18"/>
  <c r="AC20" i="14"/>
  <c r="AD15" i="14"/>
  <c r="AV54" i="12"/>
  <c r="AV52" i="16"/>
  <c r="AZ52" i="12"/>
  <c r="AY63" i="16"/>
  <c r="AY58" i="18"/>
  <c r="Z64" i="14"/>
  <c r="AC59" i="14"/>
  <c r="BB51" i="5"/>
  <c r="AZ39" i="12"/>
  <c r="AV39" i="16"/>
  <c r="AV32" i="12"/>
  <c r="AZ32" i="10"/>
  <c r="BB32" i="10" s="1"/>
  <c r="BK10" i="12"/>
  <c r="BM10" i="10"/>
  <c r="BM12" i="10" s="1"/>
  <c r="BK12" i="10"/>
  <c r="AV28" i="16"/>
  <c r="AZ28" i="12"/>
  <c r="BB28" i="12" s="1"/>
  <c r="AW12" i="10"/>
  <c r="BA10" i="10"/>
  <c r="BA12" i="10" s="1"/>
  <c r="AW10" i="12"/>
  <c r="R76" i="16"/>
  <c r="R72" i="18"/>
  <c r="N72" i="12"/>
  <c r="M72" i="16"/>
  <c r="K34" i="12"/>
  <c r="L34" i="10"/>
  <c r="K37" i="10"/>
  <c r="L37" i="10" s="1"/>
  <c r="AY20" i="18"/>
  <c r="AY23" i="16"/>
  <c r="AW38" i="18"/>
  <c r="BA38" i="16"/>
  <c r="AV7" i="16"/>
  <c r="AZ7" i="12"/>
  <c r="Q29" i="16"/>
  <c r="Q27" i="18"/>
  <c r="AW30" i="19"/>
  <c r="BA30" i="18"/>
  <c r="L64" i="10"/>
  <c r="K64" i="12"/>
  <c r="K67" i="10"/>
  <c r="L67" i="10" s="1"/>
  <c r="AW8" i="12"/>
  <c r="BA8" i="10"/>
  <c r="AV43" i="12"/>
  <c r="AZ43" i="10"/>
  <c r="BA32" i="16"/>
  <c r="AW32" i="18"/>
  <c r="M33" i="19"/>
  <c r="N33" i="19" s="1"/>
  <c r="M30" i="22"/>
  <c r="AX28" i="16"/>
  <c r="AX29" i="12"/>
  <c r="BE58" i="12"/>
  <c r="BE63" i="10"/>
  <c r="Q52" i="18"/>
  <c r="Q54" i="16"/>
  <c r="AW44" i="16"/>
  <c r="BA44" i="12"/>
  <c r="AV16" i="18"/>
  <c r="AV46" i="12"/>
  <c r="AZ46" i="10"/>
  <c r="AV51" i="10"/>
  <c r="BA21" i="10"/>
  <c r="AW21" i="12"/>
  <c r="K43" i="18"/>
  <c r="L43" i="16"/>
  <c r="BK89" i="8"/>
  <c r="AX14" i="19"/>
  <c r="AW13" i="16"/>
  <c r="BA13" i="12"/>
  <c r="BB24" i="10"/>
  <c r="BB26" i="10" s="1"/>
  <c r="AZ26" i="10"/>
  <c r="AX16" i="12"/>
  <c r="AX19" i="10"/>
  <c r="AZ16" i="10"/>
  <c r="BB16" i="10" s="1"/>
  <c r="BB68" i="8"/>
  <c r="AZ71" i="8"/>
  <c r="M55" i="27"/>
  <c r="M57" i="27" s="1"/>
  <c r="M57" i="25"/>
  <c r="BB10" i="8"/>
  <c r="BB12" i="8" s="1"/>
  <c r="AZ12" i="8"/>
  <c r="R68" i="22"/>
  <c r="R68" i="19"/>
  <c r="R71" i="19" s="1"/>
  <c r="R71" i="18"/>
  <c r="AY72" i="18"/>
  <c r="AY76" i="16"/>
  <c r="AY30" i="19"/>
  <c r="K5" i="16"/>
  <c r="L5" i="12"/>
  <c r="BB73" i="8"/>
  <c r="K90" i="5"/>
  <c r="L90" i="5" s="1"/>
  <c r="L89" i="5"/>
  <c r="K65" i="18"/>
  <c r="L65" i="16"/>
  <c r="BA79" i="12"/>
  <c r="AW79" i="16"/>
  <c r="M34" i="19"/>
  <c r="M81" i="22"/>
  <c r="M85" i="22" s="1"/>
  <c r="M85" i="19"/>
  <c r="M81" i="25"/>
  <c r="BB46" i="8"/>
  <c r="AZ51" i="8"/>
  <c r="R29" i="16"/>
  <c r="R27" i="18"/>
  <c r="AW84" i="16"/>
  <c r="BA84" i="12"/>
  <c r="BB84" i="12" s="1"/>
  <c r="AW11" i="18"/>
  <c r="BA11" i="16"/>
  <c r="L40" i="10"/>
  <c r="K40" i="12"/>
  <c r="M86" i="25"/>
  <c r="M86" i="22"/>
  <c r="M88" i="22" s="1"/>
  <c r="M88" i="19"/>
  <c r="AV59" i="16"/>
  <c r="AZ59" i="12"/>
  <c r="BB59" i="12" s="1"/>
  <c r="AV8" i="12"/>
  <c r="AZ8" i="10"/>
  <c r="AV9" i="10"/>
  <c r="BB37" i="8"/>
  <c r="K86" i="16"/>
  <c r="L86" i="12"/>
  <c r="K88" i="12"/>
  <c r="L88" i="12" s="1"/>
  <c r="Q4" i="16"/>
  <c r="Q9" i="12"/>
  <c r="AV36" i="12"/>
  <c r="AZ36" i="10"/>
  <c r="BB36" i="10" s="1"/>
  <c r="AV84" i="18"/>
  <c r="AZ84" i="16"/>
  <c r="AX57" i="16"/>
  <c r="AX55" i="18"/>
  <c r="AW60" i="18"/>
  <c r="BA60" i="16"/>
  <c r="AV6" i="16"/>
  <c r="AZ6" i="12"/>
  <c r="BB6" i="12" s="1"/>
  <c r="AV38" i="19"/>
  <c r="BA53" i="12"/>
  <c r="BA54" i="12" s="1"/>
  <c r="AW53" i="16"/>
  <c r="AX27" i="19"/>
  <c r="BA49" i="12"/>
  <c r="BB49" i="12" s="1"/>
  <c r="AW49" i="16"/>
  <c r="R58" i="18"/>
  <c r="R63" i="16"/>
  <c r="AX52" i="19"/>
  <c r="AX54" i="18"/>
  <c r="BB45" i="5"/>
  <c r="Q51" i="16"/>
  <c r="Q46" i="18"/>
  <c r="Z72" i="14"/>
  <c r="AC69" i="14"/>
  <c r="AZ44" i="12"/>
  <c r="AV44" i="16"/>
  <c r="AY34" i="16"/>
  <c r="AY37" i="12"/>
  <c r="AX68" i="18"/>
  <c r="AX71" i="16"/>
  <c r="K28" i="18"/>
  <c r="L28" i="16"/>
  <c r="AV4" i="18"/>
  <c r="AV83" i="16"/>
  <c r="AZ83" i="12"/>
  <c r="BB83" i="12" s="1"/>
  <c r="K17" i="12"/>
  <c r="L17" i="10"/>
  <c r="Q34" i="18"/>
  <c r="Q37" i="16"/>
  <c r="AV69" i="12"/>
  <c r="AZ69" i="10"/>
  <c r="BB69" i="10" s="1"/>
  <c r="L48" i="12"/>
  <c r="K48" i="16"/>
  <c r="K51" i="12"/>
  <c r="L51" i="12" s="1"/>
  <c r="Q71" i="16"/>
  <c r="Q68" i="18"/>
  <c r="AY45" i="16"/>
  <c r="AY41" i="18"/>
  <c r="AX11" i="12"/>
  <c r="AX12" i="10"/>
  <c r="AZ11" i="10"/>
  <c r="BB11" i="10" s="1"/>
  <c r="AV14" i="12"/>
  <c r="AV19" i="10"/>
  <c r="AZ14" i="10"/>
  <c r="L46" i="18"/>
  <c r="K46" i="19"/>
  <c r="AY24" i="19"/>
  <c r="AY26" i="18"/>
  <c r="AZ77" i="12"/>
  <c r="AV77" i="16"/>
  <c r="K49" i="19"/>
  <c r="L49" i="18"/>
  <c r="BB50" i="10"/>
  <c r="AZ35" i="10"/>
  <c r="BB35" i="10" s="1"/>
  <c r="AV35" i="12"/>
  <c r="K82" i="16"/>
  <c r="L82" i="12"/>
  <c r="K81" i="16"/>
  <c r="L81" i="12"/>
  <c r="AV11" i="18"/>
  <c r="L39" i="16"/>
  <c r="K39" i="18"/>
  <c r="BK51" i="10"/>
  <c r="BM46" i="10"/>
  <c r="BK46" i="12"/>
  <c r="M46" i="18"/>
  <c r="N46" i="16"/>
  <c r="Q77" i="18"/>
  <c r="Q80" i="16"/>
  <c r="AW85" i="12"/>
  <c r="BA81" i="12"/>
  <c r="BB81" i="12" s="1"/>
  <c r="AW81" i="16"/>
  <c r="L87" i="12"/>
  <c r="K87" i="16"/>
  <c r="O90" i="7"/>
  <c r="P90" i="7" s="1"/>
  <c r="P10" i="7"/>
  <c r="AZ56" i="16"/>
  <c r="BB56" i="16" s="1"/>
  <c r="AV56" i="18"/>
  <c r="K63" i="12"/>
  <c r="L63" i="12" s="1"/>
  <c r="AV64" i="18"/>
  <c r="R45" i="22"/>
  <c r="R41" i="25"/>
  <c r="N50" i="16"/>
  <c r="M50" i="18"/>
  <c r="AX81" i="16"/>
  <c r="AX85" i="12"/>
  <c r="AW64" i="18"/>
  <c r="K30" i="16"/>
  <c r="L30" i="12"/>
  <c r="AX23" i="12"/>
  <c r="AX20" i="16"/>
  <c r="BA72" i="12"/>
  <c r="AW72" i="16"/>
  <c r="R10" i="18"/>
  <c r="R12" i="16"/>
  <c r="AV48" i="16"/>
  <c r="AZ48" i="12"/>
  <c r="AW9" i="10"/>
  <c r="BA4" i="10"/>
  <c r="AW4" i="12"/>
  <c r="L68" i="10"/>
  <c r="K71" i="10"/>
  <c r="L71" i="10" s="1"/>
  <c r="K68" i="12"/>
  <c r="AV65" i="16"/>
  <c r="AZ65" i="12"/>
  <c r="AW37" i="10"/>
  <c r="BB70" i="8"/>
  <c r="AV5" i="18"/>
  <c r="AZ5" i="16"/>
  <c r="AV80" i="10"/>
  <c r="BK47" i="12"/>
  <c r="BM47" i="10"/>
  <c r="K56" i="19"/>
  <c r="L56" i="18"/>
  <c r="K89" i="8"/>
  <c r="L9" i="8"/>
  <c r="AZ50" i="12"/>
  <c r="AV50" i="16"/>
  <c r="AX45" i="16"/>
  <c r="AX41" i="18"/>
  <c r="AZ29" i="10"/>
  <c r="BB27" i="10"/>
  <c r="BB29" i="10" s="1"/>
  <c r="R14" i="16"/>
  <c r="R19" i="12"/>
  <c r="BA17" i="10"/>
  <c r="AW17" i="12"/>
  <c r="M60" i="16"/>
  <c r="N60" i="12"/>
  <c r="AW73" i="12"/>
  <c r="BA73" i="10"/>
  <c r="R9" i="10"/>
  <c r="R4" i="12"/>
  <c r="AX63" i="16"/>
  <c r="AX58" i="18"/>
  <c r="AV89" i="8"/>
  <c r="AW62" i="16"/>
  <c r="BA62" i="12"/>
  <c r="AY52" i="16"/>
  <c r="BA52" i="16" s="1"/>
  <c r="AY54" i="12"/>
  <c r="K58" i="18"/>
  <c r="L58" i="16"/>
  <c r="BA24" i="16"/>
  <c r="BA26" i="16" s="1"/>
  <c r="AW24" i="18"/>
  <c r="AW26" i="16"/>
  <c r="AX26" i="12"/>
  <c r="AX24" i="16"/>
  <c r="Q30" i="18"/>
  <c r="Q33" i="16"/>
  <c r="AW31" i="19"/>
  <c r="BA51" i="8"/>
  <c r="AW89" i="8"/>
  <c r="AV66" i="16"/>
  <c r="AZ66" i="12"/>
  <c r="BB66" i="12" s="1"/>
  <c r="AW34" i="16"/>
  <c r="BA34" i="12"/>
  <c r="AV70" i="12"/>
  <c r="AZ70" i="10"/>
  <c r="BB14" i="8"/>
  <c r="AZ19" i="8"/>
  <c r="AZ53" i="12"/>
  <c r="AV53" i="16"/>
  <c r="J21" i="6"/>
  <c r="J23" i="4"/>
  <c r="BB5" i="12"/>
  <c r="AW14" i="12"/>
  <c r="BA14" i="10"/>
  <c r="BA19" i="10" s="1"/>
  <c r="AW19" i="10"/>
  <c r="BB77" i="10"/>
  <c r="AW42" i="18"/>
  <c r="BA42" i="16"/>
  <c r="AW16" i="16"/>
  <c r="BA16" i="12"/>
  <c r="BB74" i="8"/>
  <c r="K4" i="12"/>
  <c r="K9" i="10"/>
  <c r="L4" i="10"/>
  <c r="AW6" i="18"/>
  <c r="BA6" i="16"/>
  <c r="BK58" i="18"/>
  <c r="BM58" i="16"/>
  <c r="BM63" i="16" s="1"/>
  <c r="BK63" i="16"/>
  <c r="K20" i="12"/>
  <c r="K23" i="10"/>
  <c r="L23" i="10" s="1"/>
  <c r="L20" i="10"/>
  <c r="AV40" i="18"/>
  <c r="AZ40" i="16"/>
  <c r="BB40" i="16" s="1"/>
  <c r="K85" i="10"/>
  <c r="L85" i="10" s="1"/>
  <c r="AV27" i="16"/>
  <c r="AV29" i="12"/>
  <c r="AZ27" i="12"/>
  <c r="BB72" i="10"/>
  <c r="AZ76" i="10"/>
  <c r="K29" i="12"/>
  <c r="L29" i="12" s="1"/>
  <c r="L27" i="12"/>
  <c r="K27" i="16"/>
  <c r="BL52" i="12"/>
  <c r="BL54" i="10"/>
  <c r="L84" i="12"/>
  <c r="K84" i="16"/>
  <c r="BB78" i="12" l="1"/>
  <c r="AW76" i="12"/>
  <c r="BA76" i="10"/>
  <c r="BB50" i="12"/>
  <c r="BB45" i="8"/>
  <c r="K63" i="16"/>
  <c r="L63" i="16" s="1"/>
  <c r="K50" i="18"/>
  <c r="L50" i="16"/>
  <c r="K19" i="12"/>
  <c r="L19" i="12" s="1"/>
  <c r="BE89" i="10"/>
  <c r="BF89" i="10"/>
  <c r="I33" i="11" s="1"/>
  <c r="J33" i="11" s="1"/>
  <c r="BB51" i="8"/>
  <c r="BB43" i="10"/>
  <c r="BA45" i="10"/>
  <c r="BM51" i="10"/>
  <c r="BM89" i="10" s="1"/>
  <c r="L52" i="12"/>
  <c r="K52" i="16"/>
  <c r="K54" i="12"/>
  <c r="L54" i="12" s="1"/>
  <c r="BB9" i="8"/>
  <c r="BK30" i="16"/>
  <c r="BK33" i="12"/>
  <c r="BM30" i="12"/>
  <c r="BM33" i="12" s="1"/>
  <c r="Z90" i="14"/>
  <c r="BF81" i="16"/>
  <c r="BF85" i="12"/>
  <c r="BB85" i="10"/>
  <c r="BB80" i="10"/>
  <c r="BA80" i="12"/>
  <c r="AZ80" i="10"/>
  <c r="BB75" i="12"/>
  <c r="BB76" i="8"/>
  <c r="AV67" i="16"/>
  <c r="BB61" i="16"/>
  <c r="AZ57" i="10"/>
  <c r="BB55" i="10"/>
  <c r="BB57" i="10" s="1"/>
  <c r="AV55" i="16"/>
  <c r="AV57" i="12"/>
  <c r="AZ55" i="12"/>
  <c r="AZ57" i="12" s="1"/>
  <c r="BA89" i="8"/>
  <c r="BA51" i="10"/>
  <c r="BB39" i="12"/>
  <c r="BB44" i="12"/>
  <c r="BB89" i="5"/>
  <c r="AV37" i="12"/>
  <c r="BA23" i="10"/>
  <c r="BB21" i="10"/>
  <c r="BA9" i="10"/>
  <c r="BB5" i="16"/>
  <c r="L78" i="12"/>
  <c r="K78" i="16"/>
  <c r="M48" i="16"/>
  <c r="N48" i="12"/>
  <c r="M51" i="12"/>
  <c r="N51" i="12" s="1"/>
  <c r="L32" i="12"/>
  <c r="K32" i="16"/>
  <c r="K22" i="18"/>
  <c r="L22" i="16"/>
  <c r="K18" i="16"/>
  <c r="K19" i="16" s="1"/>
  <c r="L19" i="16" s="1"/>
  <c r="L18" i="12"/>
  <c r="L14" i="16"/>
  <c r="K14" i="18"/>
  <c r="L86" i="16"/>
  <c r="K86" i="18"/>
  <c r="K88" i="16"/>
  <c r="L88" i="16" s="1"/>
  <c r="R20" i="16"/>
  <c r="R23" i="12"/>
  <c r="BL34" i="18"/>
  <c r="BM34" i="18" s="1"/>
  <c r="BM37" i="18" s="1"/>
  <c r="BL37" i="16"/>
  <c r="BB62" i="12"/>
  <c r="Q57" i="18"/>
  <c r="Q55" i="22"/>
  <c r="Q55" i="19"/>
  <c r="Q57" i="19" s="1"/>
  <c r="M53" i="18"/>
  <c r="N53" i="16"/>
  <c r="N59" i="16"/>
  <c r="M59" i="18"/>
  <c r="L35" i="12"/>
  <c r="K35" i="16"/>
  <c r="N73" i="16"/>
  <c r="M73" i="18"/>
  <c r="M80" i="25"/>
  <c r="M77" i="27"/>
  <c r="M80" i="27" s="1"/>
  <c r="AW65" i="16"/>
  <c r="BA65" i="12"/>
  <c r="BB65" i="12" s="1"/>
  <c r="AW67" i="12"/>
  <c r="BF19" i="18"/>
  <c r="BF14" i="22"/>
  <c r="BF14" i="19"/>
  <c r="BF19" i="19" s="1"/>
  <c r="BA13" i="16"/>
  <c r="AW13" i="18"/>
  <c r="AV54" i="16"/>
  <c r="AZ52" i="16"/>
  <c r="AV52" i="18"/>
  <c r="AZ75" i="16"/>
  <c r="AV75" i="18"/>
  <c r="AW18" i="16"/>
  <c r="BA18" i="12"/>
  <c r="BB18" i="12" s="1"/>
  <c r="AW82" i="18"/>
  <c r="BA82" i="16"/>
  <c r="K70" i="18"/>
  <c r="L70" i="16"/>
  <c r="BA70" i="12"/>
  <c r="AW70" i="16"/>
  <c r="BK34" i="19"/>
  <c r="BK37" i="18"/>
  <c r="AY14" i="19"/>
  <c r="AY19" i="18"/>
  <c r="AZ89" i="8"/>
  <c r="AZ67" i="10"/>
  <c r="BB64" i="10"/>
  <c r="BB67" i="10" s="1"/>
  <c r="AW46" i="16"/>
  <c r="AW51" i="12"/>
  <c r="BA46" i="12"/>
  <c r="AZ29" i="12"/>
  <c r="BB27" i="12"/>
  <c r="BB29" i="12" s="1"/>
  <c r="M60" i="18"/>
  <c r="N60" i="16"/>
  <c r="BB77" i="12"/>
  <c r="L48" i="16"/>
  <c r="K48" i="18"/>
  <c r="K51" i="16"/>
  <c r="L51" i="16" s="1"/>
  <c r="AY37" i="16"/>
  <c r="AY34" i="18"/>
  <c r="Q27" i="22"/>
  <c r="Q29" i="18"/>
  <c r="Q27" i="19"/>
  <c r="Q29" i="19" s="1"/>
  <c r="BA33" i="10"/>
  <c r="BB31" i="10"/>
  <c r="R57" i="18"/>
  <c r="R55" i="19"/>
  <c r="R57" i="19" s="1"/>
  <c r="R55" i="22"/>
  <c r="AX10" i="22"/>
  <c r="AV27" i="18"/>
  <c r="AV29" i="16"/>
  <c r="AZ27" i="16"/>
  <c r="AW16" i="18"/>
  <c r="BA16" i="16"/>
  <c r="K58" i="19"/>
  <c r="L58" i="18"/>
  <c r="K39" i="19"/>
  <c r="L39" i="18"/>
  <c r="AY24" i="22"/>
  <c r="AY26" i="19"/>
  <c r="AV38" i="22"/>
  <c r="R46" i="22"/>
  <c r="R51" i="18"/>
  <c r="R46" i="19"/>
  <c r="R51" i="19" s="1"/>
  <c r="M49" i="19"/>
  <c r="N49" i="18"/>
  <c r="BL58" i="19"/>
  <c r="BL63" i="18"/>
  <c r="AV70" i="16"/>
  <c r="AZ70" i="12"/>
  <c r="AW53" i="18"/>
  <c r="BA53" i="16"/>
  <c r="BA54" i="16" s="1"/>
  <c r="AW30" i="22"/>
  <c r="BA30" i="19"/>
  <c r="AZ54" i="12"/>
  <c r="BB52" i="12"/>
  <c r="BF63" i="12"/>
  <c r="BF58" i="16"/>
  <c r="AZ62" i="16"/>
  <c r="AV62" i="18"/>
  <c r="AV89" i="10"/>
  <c r="M85" i="25"/>
  <c r="M81" i="27"/>
  <c r="M85" i="27" s="1"/>
  <c r="AY31" i="16"/>
  <c r="AY33" i="12"/>
  <c r="BA31" i="12"/>
  <c r="AY57" i="18"/>
  <c r="AY55" i="19"/>
  <c r="BM34" i="16"/>
  <c r="BM37" i="16" s="1"/>
  <c r="L7" i="16"/>
  <c r="K7" i="18"/>
  <c r="AW59" i="19"/>
  <c r="BA59" i="18"/>
  <c r="AW34" i="18"/>
  <c r="BA34" i="16"/>
  <c r="AZ56" i="18"/>
  <c r="BB56" i="18" s="1"/>
  <c r="AV56" i="19"/>
  <c r="K46" i="22"/>
  <c r="L46" i="19"/>
  <c r="AZ69" i="12"/>
  <c r="BB69" i="12" s="1"/>
  <c r="AV69" i="16"/>
  <c r="AC72" i="14"/>
  <c r="AD72" i="14" s="1"/>
  <c r="AD69" i="14"/>
  <c r="BB8" i="10"/>
  <c r="AY76" i="18"/>
  <c r="AY72" i="19"/>
  <c r="AX14" i="22"/>
  <c r="BB7" i="12"/>
  <c r="AZ28" i="16"/>
  <c r="BB28" i="16" s="1"/>
  <c r="AV28" i="18"/>
  <c r="Q12" i="22"/>
  <c r="Q10" i="25"/>
  <c r="Q20" i="16"/>
  <c r="Q23" i="12"/>
  <c r="Q89" i="12" s="1"/>
  <c r="AZ87" i="12"/>
  <c r="AV87" i="16"/>
  <c r="AV88" i="12"/>
  <c r="K21" i="16"/>
  <c r="L21" i="12"/>
  <c r="BA67" i="10"/>
  <c r="AW50" i="18"/>
  <c r="BA50" i="16"/>
  <c r="AC86" i="14"/>
  <c r="AD86" i="14" s="1"/>
  <c r="AD82" i="14"/>
  <c r="AW74" i="16"/>
  <c r="BA74" i="12"/>
  <c r="AX64" i="16"/>
  <c r="AX67" i="12"/>
  <c r="AZ64" i="12"/>
  <c r="Q76" i="25"/>
  <c r="Q72" i="27"/>
  <c r="Q76" i="27" s="1"/>
  <c r="BA47" i="12"/>
  <c r="AW47" i="16"/>
  <c r="K79" i="16"/>
  <c r="L79" i="12"/>
  <c r="K80" i="12"/>
  <c r="L80" i="12" s="1"/>
  <c r="BA17" i="12"/>
  <c r="AW17" i="16"/>
  <c r="AV5" i="19"/>
  <c r="AZ5" i="18"/>
  <c r="AX23" i="16"/>
  <c r="AX20" i="18"/>
  <c r="AZ44" i="16"/>
  <c r="AV44" i="18"/>
  <c r="AY30" i="22"/>
  <c r="BE63" i="12"/>
  <c r="BE58" i="16"/>
  <c r="AW42" i="19"/>
  <c r="BA42" i="18"/>
  <c r="AY52" i="18"/>
  <c r="BA52" i="18" s="1"/>
  <c r="AY54" i="16"/>
  <c r="R19" i="16"/>
  <c r="R14" i="18"/>
  <c r="K30" i="18"/>
  <c r="K33" i="16"/>
  <c r="L33" i="16" s="1"/>
  <c r="L30" i="16"/>
  <c r="AV8" i="16"/>
  <c r="AV9" i="16" s="1"/>
  <c r="AZ8" i="12"/>
  <c r="AV9" i="12"/>
  <c r="AX28" i="18"/>
  <c r="AX29" i="16"/>
  <c r="AZ7" i="16"/>
  <c r="AV7" i="18"/>
  <c r="AD20" i="14"/>
  <c r="N12" i="10"/>
  <c r="M89" i="10"/>
  <c r="N89" i="10" s="1"/>
  <c r="L36" i="12"/>
  <c r="K36" i="16"/>
  <c r="AZ20" i="16"/>
  <c r="AV20" i="18"/>
  <c r="BK54" i="16"/>
  <c r="BK52" i="18"/>
  <c r="AZ79" i="12"/>
  <c r="BB79" i="12" s="1"/>
  <c r="AV79" i="16"/>
  <c r="AV80" i="16" s="1"/>
  <c r="BB87" i="10"/>
  <c r="AZ88" i="10"/>
  <c r="K6" i="16"/>
  <c r="L6" i="12"/>
  <c r="AV49" i="19"/>
  <c r="AZ49" i="18"/>
  <c r="K38" i="18"/>
  <c r="L38" i="16"/>
  <c r="Z42" i="24"/>
  <c r="BE41" i="18"/>
  <c r="BE45" i="16"/>
  <c r="AW69" i="18"/>
  <c r="BA69" i="16"/>
  <c r="BB73" i="10"/>
  <c r="K83" i="16"/>
  <c r="K85" i="16" s="1"/>
  <c r="L85" i="16" s="1"/>
  <c r="L83" i="12"/>
  <c r="BF68" i="16"/>
  <c r="BF71" i="12"/>
  <c r="BL30" i="19"/>
  <c r="BL33" i="18"/>
  <c r="AW27" i="18"/>
  <c r="BA27" i="16"/>
  <c r="BA29" i="16" s="1"/>
  <c r="AW29" i="16"/>
  <c r="BB17" i="10"/>
  <c r="M58" i="16"/>
  <c r="M63" i="12"/>
  <c r="N63" i="12" s="1"/>
  <c r="N58" i="12"/>
  <c r="M74" i="16"/>
  <c r="M76" i="16" s="1"/>
  <c r="N76" i="16" s="1"/>
  <c r="N74" i="12"/>
  <c r="AZ66" i="16"/>
  <c r="BB66" i="16" s="1"/>
  <c r="AV66" i="18"/>
  <c r="AZ65" i="16"/>
  <c r="AV65" i="18"/>
  <c r="AV11" i="19"/>
  <c r="Q34" i="22"/>
  <c r="Q34" i="19"/>
  <c r="Q37" i="19" s="1"/>
  <c r="Q37" i="18"/>
  <c r="Q46" i="22"/>
  <c r="Q51" i="18"/>
  <c r="Q46" i="19"/>
  <c r="Q51" i="19" s="1"/>
  <c r="AV6" i="18"/>
  <c r="AZ6" i="16"/>
  <c r="BB6" i="16" s="1"/>
  <c r="M34" i="22"/>
  <c r="M33" i="22"/>
  <c r="N33" i="22" s="1"/>
  <c r="M30" i="25"/>
  <c r="BK89" i="10"/>
  <c r="AW54" i="16"/>
  <c r="M10" i="16"/>
  <c r="N10" i="12"/>
  <c r="M12" i="12"/>
  <c r="AV78" i="18"/>
  <c r="AZ78" i="16"/>
  <c r="BB34" i="12"/>
  <c r="Q14" i="22"/>
  <c r="Q19" i="18"/>
  <c r="Q14" i="19"/>
  <c r="Q19" i="19" s="1"/>
  <c r="AY64" i="16"/>
  <c r="AY67" i="12"/>
  <c r="BA64" i="12"/>
  <c r="AZ85" i="12"/>
  <c r="AZ58" i="12"/>
  <c r="AV58" i="16"/>
  <c r="AV63" i="12"/>
  <c r="AW78" i="18"/>
  <c r="AW80" i="18" s="1"/>
  <c r="BA78" i="16"/>
  <c r="BA80" i="16" s="1"/>
  <c r="AZ17" i="12"/>
  <c r="AV17" i="16"/>
  <c r="AV34" i="18"/>
  <c r="AZ34" i="16"/>
  <c r="BB58" i="10"/>
  <c r="BB63" i="10" s="1"/>
  <c r="AZ63" i="10"/>
  <c r="K73" i="18"/>
  <c r="L73" i="16"/>
  <c r="M35" i="18"/>
  <c r="M37" i="16"/>
  <c r="N37" i="16" s="1"/>
  <c r="R30" i="19"/>
  <c r="R33" i="19" s="1"/>
  <c r="R30" i="22"/>
  <c r="R33" i="18"/>
  <c r="BB13" i="12"/>
  <c r="AW62" i="18"/>
  <c r="BA62" i="16"/>
  <c r="BB14" i="10"/>
  <c r="AZ19" i="10"/>
  <c r="K43" i="19"/>
  <c r="L43" i="18"/>
  <c r="AV86" i="22"/>
  <c r="Q64" i="22"/>
  <c r="Q64" i="19"/>
  <c r="Q67" i="19" s="1"/>
  <c r="Q67" i="18"/>
  <c r="AX41" i="19"/>
  <c r="AX45" i="18"/>
  <c r="L87" i="16"/>
  <c r="K87" i="18"/>
  <c r="L17" i="12"/>
  <c r="K17" i="16"/>
  <c r="BA60" i="18"/>
  <c r="AW60" i="19"/>
  <c r="AW79" i="18"/>
  <c r="BA79" i="16"/>
  <c r="BA21" i="12"/>
  <c r="AW21" i="16"/>
  <c r="BA32" i="18"/>
  <c r="AW32" i="19"/>
  <c r="AW33" i="19" s="1"/>
  <c r="BK10" i="16"/>
  <c r="BK12" i="12"/>
  <c r="BM10" i="12"/>
  <c r="BM12" i="12" s="1"/>
  <c r="AW52" i="19"/>
  <c r="AW5" i="19"/>
  <c r="BA5" i="18"/>
  <c r="R52" i="22"/>
  <c r="R52" i="19"/>
  <c r="R54" i="19" s="1"/>
  <c r="R54" i="18"/>
  <c r="AZ23" i="10"/>
  <c r="AY71" i="18"/>
  <c r="AY68" i="19"/>
  <c r="BA75" i="16"/>
  <c r="AW75" i="18"/>
  <c r="AW15" i="16"/>
  <c r="BA15" i="12"/>
  <c r="AW56" i="22"/>
  <c r="BA56" i="19"/>
  <c r="J15" i="9"/>
  <c r="J13" i="11"/>
  <c r="AX37" i="18"/>
  <c r="AX34" i="19"/>
  <c r="AW36" i="16"/>
  <c r="AW37" i="16" s="1"/>
  <c r="BA36" i="12"/>
  <c r="BA37" i="12" s="1"/>
  <c r="K53" i="19"/>
  <c r="L53" i="18"/>
  <c r="AZ13" i="16"/>
  <c r="AV13" i="18"/>
  <c r="K71" i="12"/>
  <c r="L71" i="12" s="1"/>
  <c r="K68" i="16"/>
  <c r="L68" i="12"/>
  <c r="AX58" i="19"/>
  <c r="AX63" i="18"/>
  <c r="L81" i="16"/>
  <c r="K81" i="18"/>
  <c r="AV19" i="12"/>
  <c r="AZ14" i="12"/>
  <c r="AV14" i="16"/>
  <c r="AX55" i="19"/>
  <c r="AX57" i="18"/>
  <c r="AY23" i="18"/>
  <c r="AY20" i="19"/>
  <c r="AY89" i="10"/>
  <c r="BK64" i="16"/>
  <c r="BK67" i="12"/>
  <c r="BM64" i="12"/>
  <c r="BM67" i="12" s="1"/>
  <c r="BB20" i="10"/>
  <c r="AV71" i="12"/>
  <c r="AZ68" i="12"/>
  <c r="AV68" i="16"/>
  <c r="BA83" i="18"/>
  <c r="AW83" i="19"/>
  <c r="BA58" i="12"/>
  <c r="BA63" i="12" s="1"/>
  <c r="AW58" i="16"/>
  <c r="AW63" i="12"/>
  <c r="AW66" i="19"/>
  <c r="BA66" i="18"/>
  <c r="L10" i="12"/>
  <c r="K10" i="16"/>
  <c r="K12" i="12"/>
  <c r="L12" i="12" s="1"/>
  <c r="M65" i="22"/>
  <c r="N65" i="19"/>
  <c r="R24" i="22"/>
  <c r="R24" i="19"/>
  <c r="R26" i="19" s="1"/>
  <c r="R26" i="18"/>
  <c r="Q81" i="22"/>
  <c r="Q85" i="18"/>
  <c r="Q81" i="19"/>
  <c r="Q85" i="19" s="1"/>
  <c r="AW86" i="22"/>
  <c r="AW14" i="16"/>
  <c r="AW19" i="12"/>
  <c r="BA14" i="12"/>
  <c r="AZ83" i="16"/>
  <c r="BB83" i="16" s="1"/>
  <c r="AV83" i="18"/>
  <c r="BA41" i="12"/>
  <c r="AW41" i="16"/>
  <c r="AW45" i="12"/>
  <c r="AZ71" i="10"/>
  <c r="BB68" i="10"/>
  <c r="AX38" i="16"/>
  <c r="AZ38" i="12"/>
  <c r="BB38" i="12" s="1"/>
  <c r="BB60" i="16"/>
  <c r="K74" i="19"/>
  <c r="L74" i="18"/>
  <c r="K16" i="25"/>
  <c r="L16" i="22"/>
  <c r="R64" i="22"/>
  <c r="R64" i="19"/>
  <c r="R67" i="19" s="1"/>
  <c r="R67" i="18"/>
  <c r="AW87" i="18"/>
  <c r="BA87" i="16"/>
  <c r="AW88" i="16"/>
  <c r="N64" i="12"/>
  <c r="M64" i="16"/>
  <c r="M67" i="12"/>
  <c r="N67" i="12" s="1"/>
  <c r="BB74" i="10"/>
  <c r="M86" i="27"/>
  <c r="M88" i="27" s="1"/>
  <c r="M88" i="25"/>
  <c r="AZ41" i="12"/>
  <c r="AV41" i="16"/>
  <c r="AV45" i="12"/>
  <c r="AZ73" i="16"/>
  <c r="AV73" i="18"/>
  <c r="L8" i="12"/>
  <c r="K8" i="16"/>
  <c r="AW28" i="19"/>
  <c r="BA28" i="18"/>
  <c r="AY46" i="25"/>
  <c r="AY51" i="22"/>
  <c r="Z31" i="24"/>
  <c r="BE33" i="16"/>
  <c r="BE30" i="18"/>
  <c r="BL67" i="16"/>
  <c r="BL64" i="18"/>
  <c r="AV74" i="16"/>
  <c r="AV76" i="16" s="1"/>
  <c r="AZ74" i="12"/>
  <c r="AZ76" i="12" s="1"/>
  <c r="AZ60" i="18"/>
  <c r="AV60" i="19"/>
  <c r="AV46" i="16"/>
  <c r="AV51" i="12"/>
  <c r="AZ46" i="12"/>
  <c r="L34" i="12"/>
  <c r="K37" i="12"/>
  <c r="L37" i="12" s="1"/>
  <c r="K34" i="16"/>
  <c r="AW7" i="18"/>
  <c r="BA7" i="16"/>
  <c r="BB82" i="12"/>
  <c r="BB85" i="12" s="1"/>
  <c r="AX51" i="18"/>
  <c r="AX46" i="19"/>
  <c r="K69" i="18"/>
  <c r="L69" i="16"/>
  <c r="K77" i="19"/>
  <c r="L77" i="18"/>
  <c r="BE68" i="16"/>
  <c r="BE71" i="12"/>
  <c r="BB41" i="10"/>
  <c r="AZ45" i="10"/>
  <c r="BB33" i="8"/>
  <c r="K60" i="18"/>
  <c r="L60" i="16"/>
  <c r="R86" i="22"/>
  <c r="R86" i="19"/>
  <c r="R88" i="18"/>
  <c r="R88" i="19" s="1"/>
  <c r="AY81" i="19"/>
  <c r="AY85" i="18"/>
  <c r="N62" i="18"/>
  <c r="M62" i="19"/>
  <c r="AZ18" i="16"/>
  <c r="AV18" i="18"/>
  <c r="AW61" i="19"/>
  <c r="BA61" i="18"/>
  <c r="BE81" i="16"/>
  <c r="BE85" i="12"/>
  <c r="BA88" i="10"/>
  <c r="BB86" i="10"/>
  <c r="M11" i="19"/>
  <c r="N11" i="18"/>
  <c r="L55" i="19"/>
  <c r="K55" i="22"/>
  <c r="K57" i="19"/>
  <c r="L57" i="19" s="1"/>
  <c r="AZ42" i="12"/>
  <c r="BB42" i="12" s="1"/>
  <c r="AV42" i="16"/>
  <c r="AW9" i="12"/>
  <c r="BA4" i="12"/>
  <c r="AW4" i="16"/>
  <c r="AW31" i="22"/>
  <c r="R4" i="16"/>
  <c r="R9" i="12"/>
  <c r="K40" i="16"/>
  <c r="L40" i="12"/>
  <c r="AX54" i="19"/>
  <c r="AX52" i="22"/>
  <c r="AZ84" i="18"/>
  <c r="AV84" i="19"/>
  <c r="BL52" i="16"/>
  <c r="BL54" i="12"/>
  <c r="BM58" i="18"/>
  <c r="BM63" i="18" s="1"/>
  <c r="BK58" i="19"/>
  <c r="BK63" i="18"/>
  <c r="J23" i="6"/>
  <c r="J21" i="9"/>
  <c r="Q30" i="19"/>
  <c r="Q33" i="19" s="1"/>
  <c r="Q33" i="18"/>
  <c r="Q30" i="22"/>
  <c r="L89" i="8"/>
  <c r="K90" i="8"/>
  <c r="L90" i="8" s="1"/>
  <c r="AX85" i="16"/>
  <c r="AX81" i="18"/>
  <c r="AZ81" i="18" s="1"/>
  <c r="AV4" i="19"/>
  <c r="BB71" i="8"/>
  <c r="AV16" i="19"/>
  <c r="AW8" i="16"/>
  <c r="BA8" i="12"/>
  <c r="AV82" i="18"/>
  <c r="AZ82" i="16"/>
  <c r="BB82" i="16" s="1"/>
  <c r="BF45" i="16"/>
  <c r="BF41" i="18"/>
  <c r="AW71" i="12"/>
  <c r="AW68" i="16"/>
  <c r="BA68" i="12"/>
  <c r="N66" i="12"/>
  <c r="M66" i="16"/>
  <c r="Q86" i="22"/>
  <c r="Q86" i="19"/>
  <c r="Q88" i="18"/>
  <c r="Q88" i="19" s="1"/>
  <c r="AW39" i="18"/>
  <c r="BA39" i="16"/>
  <c r="AW43" i="16"/>
  <c r="BA43" i="12"/>
  <c r="AY88" i="12"/>
  <c r="AY86" i="16"/>
  <c r="BA86" i="12"/>
  <c r="R34" i="19"/>
  <c r="R37" i="19" s="1"/>
  <c r="R34" i="22"/>
  <c r="R37" i="18"/>
  <c r="AZ32" i="12"/>
  <c r="BB32" i="12" s="1"/>
  <c r="AV32" i="16"/>
  <c r="AY9" i="12"/>
  <c r="AY4" i="16"/>
  <c r="BA11" i="18"/>
  <c r="AW11" i="19"/>
  <c r="K25" i="16"/>
  <c r="L25" i="12"/>
  <c r="Q41" i="19"/>
  <c r="Q45" i="19" s="1"/>
  <c r="Q41" i="22"/>
  <c r="Q45" i="18"/>
  <c r="BA55" i="16"/>
  <c r="BA57" i="16" s="1"/>
  <c r="AW57" i="16"/>
  <c r="AW55" i="18"/>
  <c r="AV85" i="16"/>
  <c r="AY77" i="19"/>
  <c r="AY80" i="18"/>
  <c r="AZ26" i="12"/>
  <c r="BB24" i="12"/>
  <c r="BB26" i="12" s="1"/>
  <c r="L11" i="16"/>
  <c r="K11" i="18"/>
  <c r="J17" i="11"/>
  <c r="J19" i="9"/>
  <c r="AV22" i="18"/>
  <c r="AZ22" i="16"/>
  <c r="M54" i="16"/>
  <c r="N54" i="16" s="1"/>
  <c r="M52" i="18"/>
  <c r="N52" i="16"/>
  <c r="J30" i="9"/>
  <c r="J32" i="6"/>
  <c r="K32" i="6" s="1"/>
  <c r="BL89" i="10"/>
  <c r="BL72" i="19"/>
  <c r="BL76" i="18"/>
  <c r="K41" i="18"/>
  <c r="L41" i="16"/>
  <c r="K45" i="16"/>
  <c r="L45" i="16" s="1"/>
  <c r="K59" i="18"/>
  <c r="L59" i="16"/>
  <c r="L72" i="16"/>
  <c r="K76" i="16"/>
  <c r="L76" i="16" s="1"/>
  <c r="K72" i="18"/>
  <c r="R68" i="25"/>
  <c r="R71" i="22"/>
  <c r="K20" i="16"/>
  <c r="L20" i="12"/>
  <c r="K23" i="12"/>
  <c r="L23" i="12" s="1"/>
  <c r="AW64" i="19"/>
  <c r="AW81" i="18"/>
  <c r="AW85" i="16"/>
  <c r="BA81" i="16"/>
  <c r="AV39" i="18"/>
  <c r="AZ39" i="16"/>
  <c r="K66" i="18"/>
  <c r="L66" i="16"/>
  <c r="Q24" i="25"/>
  <c r="Q26" i="22"/>
  <c r="BK72" i="16"/>
  <c r="BK76" i="12"/>
  <c r="BM72" i="12"/>
  <c r="BM76" i="12" s="1"/>
  <c r="AZ81" i="16"/>
  <c r="L15" i="16"/>
  <c r="K15" i="18"/>
  <c r="AX77" i="18"/>
  <c r="AX80" i="16"/>
  <c r="AZ30" i="12"/>
  <c r="AV33" i="12"/>
  <c r="AV30" i="16"/>
  <c r="AY12" i="18"/>
  <c r="AY10" i="19"/>
  <c r="BL10" i="16"/>
  <c r="BL12" i="12"/>
  <c r="K62" i="18"/>
  <c r="L62" i="16"/>
  <c r="AV72" i="18"/>
  <c r="AZ72" i="16"/>
  <c r="K31" i="18"/>
  <c r="L31" i="16"/>
  <c r="AV40" i="19"/>
  <c r="AZ40" i="18"/>
  <c r="AZ59" i="16"/>
  <c r="BB59" i="16" s="1"/>
  <c r="AV59" i="18"/>
  <c r="BA38" i="18"/>
  <c r="AW38" i="19"/>
  <c r="L84" i="16"/>
  <c r="K84" i="18"/>
  <c r="BL51" i="16"/>
  <c r="BL46" i="18"/>
  <c r="BA85" i="12"/>
  <c r="L82" i="16"/>
  <c r="K82" i="18"/>
  <c r="BB46" i="10"/>
  <c r="AZ51" i="10"/>
  <c r="M72" i="18"/>
  <c r="N72" i="16"/>
  <c r="AW6" i="19"/>
  <c r="BA6" i="18"/>
  <c r="K28" i="19"/>
  <c r="L28" i="18"/>
  <c r="K64" i="16"/>
  <c r="L64" i="12"/>
  <c r="K67" i="12"/>
  <c r="L67" i="12" s="1"/>
  <c r="R10" i="22"/>
  <c r="R10" i="19"/>
  <c r="R12" i="19" s="1"/>
  <c r="R12" i="18"/>
  <c r="R41" i="27"/>
  <c r="R45" i="27" s="1"/>
  <c r="R45" i="25"/>
  <c r="Q4" i="18"/>
  <c r="Q9" i="16"/>
  <c r="AV81" i="19"/>
  <c r="BA35" i="16"/>
  <c r="AW35" i="18"/>
  <c r="AV26" i="16"/>
  <c r="AZ24" i="16"/>
  <c r="AV24" i="18"/>
  <c r="AW48" i="16"/>
  <c r="BA48" i="12"/>
  <c r="BB48" i="12" s="1"/>
  <c r="K75" i="18"/>
  <c r="L75" i="16"/>
  <c r="AW80" i="16"/>
  <c r="BB4" i="10"/>
  <c r="AZ9" i="10"/>
  <c r="Q58" i="22"/>
  <c r="Q63" i="18"/>
  <c r="Q58" i="19"/>
  <c r="Q63" i="19" s="1"/>
  <c r="BA22" i="12"/>
  <c r="BB22" i="12" s="1"/>
  <c r="AW22" i="16"/>
  <c r="BB88" i="8"/>
  <c r="AV76" i="12"/>
  <c r="BB15" i="10"/>
  <c r="K61" i="19"/>
  <c r="L61" i="18"/>
  <c r="AV50" i="18"/>
  <c r="AZ50" i="16"/>
  <c r="AX76" i="18"/>
  <c r="AX72" i="19"/>
  <c r="K65" i="19"/>
  <c r="L65" i="18"/>
  <c r="AV43" i="16"/>
  <c r="AZ43" i="12"/>
  <c r="BB43" i="12" s="1"/>
  <c r="R58" i="22"/>
  <c r="R63" i="18"/>
  <c r="R58" i="19"/>
  <c r="R63" i="19" s="1"/>
  <c r="AC64" i="14"/>
  <c r="AD64" i="14" s="1"/>
  <c r="AD59" i="14"/>
  <c r="BB53" i="12"/>
  <c r="K56" i="22"/>
  <c r="L56" i="19"/>
  <c r="AW49" i="18"/>
  <c r="BA49" i="16"/>
  <c r="BB49" i="16" s="1"/>
  <c r="K49" i="22"/>
  <c r="L49" i="19"/>
  <c r="Q68" i="22"/>
  <c r="Q68" i="19"/>
  <c r="Q71" i="19" s="1"/>
  <c r="Q71" i="18"/>
  <c r="BA84" i="16"/>
  <c r="BB84" i="16" s="1"/>
  <c r="AW84" i="18"/>
  <c r="AX16" i="16"/>
  <c r="AX19" i="12"/>
  <c r="AZ16" i="12"/>
  <c r="BB16" i="12" s="1"/>
  <c r="AW44" i="18"/>
  <c r="BA44" i="16"/>
  <c r="R72" i="22"/>
  <c r="R72" i="19"/>
  <c r="R76" i="19" s="1"/>
  <c r="R76" i="18"/>
  <c r="AY27" i="22"/>
  <c r="AY29" i="19"/>
  <c r="AV10" i="16"/>
  <c r="AV12" i="12"/>
  <c r="AZ10" i="12"/>
  <c r="AW26" i="18"/>
  <c r="BA24" i="18"/>
  <c r="BA26" i="18" s="1"/>
  <c r="AW24" i="19"/>
  <c r="BA73" i="12"/>
  <c r="BB73" i="12" s="1"/>
  <c r="AW73" i="16"/>
  <c r="BK47" i="16"/>
  <c r="BM47" i="12"/>
  <c r="N46" i="18"/>
  <c r="M46" i="19"/>
  <c r="AV77" i="18"/>
  <c r="AZ77" i="16"/>
  <c r="AX71" i="18"/>
  <c r="AX68" i="19"/>
  <c r="AX27" i="22"/>
  <c r="R27" i="22"/>
  <c r="R29" i="18"/>
  <c r="R27" i="19"/>
  <c r="R29" i="19" s="1"/>
  <c r="K5" i="18"/>
  <c r="L5" i="16"/>
  <c r="AW33" i="18"/>
  <c r="AY63" i="18"/>
  <c r="AY58" i="19"/>
  <c r="K24" i="16"/>
  <c r="L24" i="12"/>
  <c r="K26" i="12"/>
  <c r="L26" i="12" s="1"/>
  <c r="BB10" i="10"/>
  <c r="BB12" i="10" s="1"/>
  <c r="AZ12" i="10"/>
  <c r="AX86" i="19"/>
  <c r="AZ86" i="19" s="1"/>
  <c r="AX88" i="18"/>
  <c r="R81" i="22"/>
  <c r="R81" i="19"/>
  <c r="R85" i="19" s="1"/>
  <c r="R85" i="18"/>
  <c r="BF33" i="16"/>
  <c r="BF30" i="18"/>
  <c r="BA20" i="12"/>
  <c r="AW23" i="12"/>
  <c r="AW20" i="16"/>
  <c r="BB37" i="10"/>
  <c r="AZ33" i="10"/>
  <c r="BB30" i="10"/>
  <c r="K44" i="18"/>
  <c r="L44" i="16"/>
  <c r="AW77" i="19"/>
  <c r="BA77" i="18"/>
  <c r="R77" i="22"/>
  <c r="R77" i="19"/>
  <c r="R80" i="19" s="1"/>
  <c r="R80" i="18"/>
  <c r="AX9" i="12"/>
  <c r="AX4" i="16"/>
  <c r="AZ4" i="12"/>
  <c r="BB47" i="10"/>
  <c r="AW25" i="22"/>
  <c r="BA25" i="19"/>
  <c r="BB72" i="12"/>
  <c r="AV15" i="16"/>
  <c r="AZ15" i="12"/>
  <c r="AV25" i="19"/>
  <c r="AZ25" i="18"/>
  <c r="BB25" i="18" s="1"/>
  <c r="BA71" i="10"/>
  <c r="L13" i="18"/>
  <c r="K13" i="19"/>
  <c r="R89" i="10"/>
  <c r="AW89" i="10"/>
  <c r="AV35" i="16"/>
  <c r="AZ35" i="12"/>
  <c r="BB35" i="12" s="1"/>
  <c r="AX11" i="16"/>
  <c r="AX12" i="12"/>
  <c r="AZ11" i="12"/>
  <c r="BB11" i="12" s="1"/>
  <c r="K27" i="18"/>
  <c r="L27" i="16"/>
  <c r="K29" i="16"/>
  <c r="L29" i="16" s="1"/>
  <c r="AV53" i="18"/>
  <c r="AZ53" i="16"/>
  <c r="AX24" i="18"/>
  <c r="AX26" i="16"/>
  <c r="AV48" i="18"/>
  <c r="AZ48" i="16"/>
  <c r="M50" i="19"/>
  <c r="N50" i="18"/>
  <c r="Q77" i="22"/>
  <c r="Q77" i="19"/>
  <c r="Q80" i="19" s="1"/>
  <c r="Q80" i="18"/>
  <c r="AY41" i="19"/>
  <c r="AY45" i="18"/>
  <c r="AV36" i="16"/>
  <c r="AZ36" i="12"/>
  <c r="BB36" i="12" s="1"/>
  <c r="K89" i="10"/>
  <c r="L9" i="10"/>
  <c r="BB19" i="8"/>
  <c r="L4" i="12"/>
  <c r="K9" i="12"/>
  <c r="K4" i="16"/>
  <c r="BB70" i="10"/>
  <c r="AW72" i="18"/>
  <c r="BA72" i="16"/>
  <c r="AV64" i="19"/>
  <c r="BK46" i="16"/>
  <c r="BK51" i="12"/>
  <c r="BM46" i="12"/>
  <c r="AV80" i="12"/>
  <c r="Q52" i="22"/>
  <c r="Q52" i="19"/>
  <c r="Q54" i="19" s="1"/>
  <c r="Q54" i="18"/>
  <c r="AW10" i="16"/>
  <c r="AW12" i="12"/>
  <c r="BA10" i="12"/>
  <c r="BA12" i="12" s="1"/>
  <c r="Z15" i="24"/>
  <c r="BE19" i="16"/>
  <c r="BE14" i="18"/>
  <c r="AZ31" i="18"/>
  <c r="AV31" i="19"/>
  <c r="AW40" i="19"/>
  <c r="BA40" i="18"/>
  <c r="AZ21" i="12"/>
  <c r="AV21" i="16"/>
  <c r="AV23" i="16" s="1"/>
  <c r="AZ37" i="10"/>
  <c r="AX30" i="19"/>
  <c r="AX33" i="18"/>
  <c r="AX89" i="10"/>
  <c r="AV47" i="16"/>
  <c r="AZ47" i="12"/>
  <c r="L42" i="16"/>
  <c r="K42" i="18"/>
  <c r="AV61" i="19"/>
  <c r="AZ61" i="18"/>
  <c r="BB76" i="10" l="1"/>
  <c r="BB60" i="18"/>
  <c r="BB45" i="10"/>
  <c r="R89" i="12"/>
  <c r="K50" i="19"/>
  <c r="L50" i="18"/>
  <c r="BB33" i="10"/>
  <c r="BB88" i="10"/>
  <c r="BB47" i="12"/>
  <c r="BB50" i="16"/>
  <c r="AV67" i="18"/>
  <c r="BF89" i="12"/>
  <c r="I33" i="13" s="1"/>
  <c r="K52" i="18"/>
  <c r="L52" i="16"/>
  <c r="K54" i="16"/>
  <c r="L54" i="16" s="1"/>
  <c r="BB55" i="12"/>
  <c r="BB57" i="12" s="1"/>
  <c r="BB19" i="10"/>
  <c r="AV85" i="18"/>
  <c r="BB23" i="10"/>
  <c r="BK30" i="18"/>
  <c r="BM30" i="16"/>
  <c r="BM33" i="16" s="1"/>
  <c r="BK33" i="16"/>
  <c r="BE89" i="12"/>
  <c r="BF81" i="18"/>
  <c r="BF85" i="16"/>
  <c r="BA71" i="12"/>
  <c r="BB89" i="8"/>
  <c r="BB61" i="18"/>
  <c r="AV55" i="18"/>
  <c r="AZ55" i="16"/>
  <c r="AZ57" i="16" s="1"/>
  <c r="AV57" i="16"/>
  <c r="AW89" i="12"/>
  <c r="BA89" i="10"/>
  <c r="BA23" i="12"/>
  <c r="BB21" i="12"/>
  <c r="BB17" i="12"/>
  <c r="BB9" i="10"/>
  <c r="K78" i="18"/>
  <c r="L78" i="16"/>
  <c r="K63" i="18"/>
  <c r="L63" i="18" s="1"/>
  <c r="N48" i="16"/>
  <c r="M48" i="18"/>
  <c r="M51" i="16"/>
  <c r="N51" i="16" s="1"/>
  <c r="K32" i="18"/>
  <c r="L32" i="16"/>
  <c r="L22" i="18"/>
  <c r="K22" i="19"/>
  <c r="K14" i="19"/>
  <c r="L14" i="18"/>
  <c r="K18" i="18"/>
  <c r="L18" i="16"/>
  <c r="L89" i="10"/>
  <c r="K90" i="10"/>
  <c r="L90" i="10" s="1"/>
  <c r="K27" i="19"/>
  <c r="K29" i="18"/>
  <c r="L29" i="18" s="1"/>
  <c r="L27" i="18"/>
  <c r="AW25" i="25"/>
  <c r="BA25" i="22"/>
  <c r="BF30" i="22"/>
  <c r="BF33" i="18"/>
  <c r="BF30" i="19"/>
  <c r="BF33" i="19" s="1"/>
  <c r="AX16" i="18"/>
  <c r="AX19" i="16"/>
  <c r="AZ16" i="16"/>
  <c r="BB16" i="16" s="1"/>
  <c r="K15" i="19"/>
  <c r="L15" i="18"/>
  <c r="AW8" i="18"/>
  <c r="BA8" i="16"/>
  <c r="J23" i="9"/>
  <c r="J21" i="11"/>
  <c r="BA9" i="12"/>
  <c r="M62" i="22"/>
  <c r="N62" i="19"/>
  <c r="K69" i="19"/>
  <c r="L69" i="18"/>
  <c r="J15" i="11"/>
  <c r="J13" i="13"/>
  <c r="AW52" i="22"/>
  <c r="M35" i="19"/>
  <c r="M37" i="18"/>
  <c r="N37" i="18" s="1"/>
  <c r="AY64" i="18"/>
  <c r="AY67" i="16"/>
  <c r="BA64" i="16"/>
  <c r="M34" i="25"/>
  <c r="AC42" i="24"/>
  <c r="Z46" i="24"/>
  <c r="R14" i="22"/>
  <c r="R19" i="18"/>
  <c r="R14" i="19"/>
  <c r="R19" i="19" s="1"/>
  <c r="AX14" i="25"/>
  <c r="AX14" i="27" s="1"/>
  <c r="AW59" i="22"/>
  <c r="BA59" i="19"/>
  <c r="BB54" i="12"/>
  <c r="AW46" i="18"/>
  <c r="AW51" i="16"/>
  <c r="BA46" i="16"/>
  <c r="BB75" i="16"/>
  <c r="AX30" i="22"/>
  <c r="AX33" i="19"/>
  <c r="Q52" i="25"/>
  <c r="Q54" i="22"/>
  <c r="BM47" i="16"/>
  <c r="BK47" i="18"/>
  <c r="M72" i="19"/>
  <c r="N72" i="18"/>
  <c r="J30" i="11"/>
  <c r="J32" i="9"/>
  <c r="K32" i="9" s="1"/>
  <c r="BA43" i="16"/>
  <c r="AW43" i="18"/>
  <c r="AX46" i="22"/>
  <c r="AX51" i="19"/>
  <c r="BE30" i="22"/>
  <c r="BE33" i="18"/>
  <c r="BE30" i="19"/>
  <c r="BE33" i="19" s="1"/>
  <c r="R24" i="25"/>
  <c r="R26" i="22"/>
  <c r="K36" i="18"/>
  <c r="L36" i="16"/>
  <c r="K21" i="18"/>
  <c r="L21" i="16"/>
  <c r="AY76" i="19"/>
  <c r="AY72" i="22"/>
  <c r="K7" i="19"/>
  <c r="L7" i="18"/>
  <c r="AY24" i="25"/>
  <c r="AY26" i="22"/>
  <c r="AV52" i="19"/>
  <c r="AZ52" i="18"/>
  <c r="AV54" i="18"/>
  <c r="M59" i="19"/>
  <c r="N59" i="18"/>
  <c r="BM51" i="12"/>
  <c r="BM89" i="12" s="1"/>
  <c r="AV36" i="18"/>
  <c r="AZ36" i="16"/>
  <c r="AZ9" i="12"/>
  <c r="BB4" i="12"/>
  <c r="BA73" i="16"/>
  <c r="BB73" i="16" s="1"/>
  <c r="AW73" i="18"/>
  <c r="BA84" i="18"/>
  <c r="BB84" i="18" s="1"/>
  <c r="AW84" i="19"/>
  <c r="AV81" i="22"/>
  <c r="K31" i="19"/>
  <c r="L31" i="18"/>
  <c r="AW64" i="22"/>
  <c r="AX11" i="18"/>
  <c r="AX12" i="16"/>
  <c r="AZ11" i="16"/>
  <c r="BB11" i="16" s="1"/>
  <c r="AX4" i="18"/>
  <c r="AX9" i="16"/>
  <c r="AZ4" i="16"/>
  <c r="R58" i="25"/>
  <c r="R63" i="22"/>
  <c r="BB72" i="16"/>
  <c r="AZ85" i="16"/>
  <c r="BB81" i="16"/>
  <c r="BB85" i="16" s="1"/>
  <c r="Q45" i="22"/>
  <c r="Q41" i="25"/>
  <c r="AV16" i="22"/>
  <c r="AV42" i="18"/>
  <c r="AZ42" i="16"/>
  <c r="BB42" i="16" s="1"/>
  <c r="M64" i="18"/>
  <c r="N64" i="16"/>
  <c r="M67" i="16"/>
  <c r="N67" i="16" s="1"/>
  <c r="BA41" i="16"/>
  <c r="AW45" i="16"/>
  <c r="AW41" i="18"/>
  <c r="BK64" i="18"/>
  <c r="BK67" i="16"/>
  <c r="BM64" i="16"/>
  <c r="BM67" i="16" s="1"/>
  <c r="AX58" i="22"/>
  <c r="AX63" i="19"/>
  <c r="BK89" i="12"/>
  <c r="Q64" i="25"/>
  <c r="Q67" i="22"/>
  <c r="K73" i="19"/>
  <c r="L73" i="18"/>
  <c r="AV6" i="19"/>
  <c r="AZ6" i="18"/>
  <c r="BB6" i="18" s="1"/>
  <c r="M58" i="18"/>
  <c r="M63" i="16"/>
  <c r="N63" i="16" s="1"/>
  <c r="N58" i="16"/>
  <c r="K38" i="19"/>
  <c r="L38" i="18"/>
  <c r="K79" i="18"/>
  <c r="L79" i="16"/>
  <c r="K80" i="16"/>
  <c r="L80" i="16" s="1"/>
  <c r="AZ54" i="16"/>
  <c r="BB52" i="16"/>
  <c r="AV21" i="18"/>
  <c r="AV23" i="18" s="1"/>
  <c r="AZ21" i="16"/>
  <c r="AZ23" i="16" s="1"/>
  <c r="BK46" i="18"/>
  <c r="BK51" i="16"/>
  <c r="BM46" i="16"/>
  <c r="AY41" i="22"/>
  <c r="AY45" i="19"/>
  <c r="AX89" i="12"/>
  <c r="K5" i="19"/>
  <c r="L5" i="18"/>
  <c r="AW24" i="22"/>
  <c r="BA24" i="19"/>
  <c r="BA26" i="19" s="1"/>
  <c r="AW26" i="19"/>
  <c r="Q58" i="25"/>
  <c r="Q63" i="22"/>
  <c r="BB51" i="10"/>
  <c r="AZ72" i="18"/>
  <c r="AV72" i="19"/>
  <c r="M52" i="19"/>
  <c r="N52" i="18"/>
  <c r="M54" i="18"/>
  <c r="N54" i="18" s="1"/>
  <c r="BK58" i="22"/>
  <c r="BK63" i="19"/>
  <c r="BM58" i="19"/>
  <c r="BM63" i="19" s="1"/>
  <c r="AY81" i="22"/>
  <c r="AY85" i="19"/>
  <c r="AC31" i="24"/>
  <c r="Z34" i="24"/>
  <c r="BA45" i="12"/>
  <c r="M65" i="25"/>
  <c r="N65" i="22"/>
  <c r="AW56" i="25"/>
  <c r="BA56" i="22"/>
  <c r="BK12" i="16"/>
  <c r="BK10" i="18"/>
  <c r="BM10" i="16"/>
  <c r="BM12" i="16" s="1"/>
  <c r="Q14" i="25"/>
  <c r="Q19" i="22"/>
  <c r="AY52" i="19"/>
  <c r="AY54" i="18"/>
  <c r="AW47" i="18"/>
  <c r="BA47" i="16"/>
  <c r="AV87" i="18"/>
  <c r="AZ87" i="16"/>
  <c r="AV88" i="16"/>
  <c r="L39" i="19"/>
  <c r="K39" i="22"/>
  <c r="AZ35" i="16"/>
  <c r="BB35" i="16" s="1"/>
  <c r="AV35" i="18"/>
  <c r="AV37" i="18" s="1"/>
  <c r="AZ83" i="18"/>
  <c r="BB83" i="18" s="1"/>
  <c r="AV83" i="19"/>
  <c r="AW32" i="22"/>
  <c r="AW33" i="22" s="1"/>
  <c r="BA32" i="19"/>
  <c r="AV86" i="25"/>
  <c r="BB37" i="12"/>
  <c r="AV49" i="22"/>
  <c r="AZ49" i="19"/>
  <c r="BB87" i="12"/>
  <c r="AZ88" i="12"/>
  <c r="AW30" i="25"/>
  <c r="BA30" i="22"/>
  <c r="Q27" i="25"/>
  <c r="Q29" i="22"/>
  <c r="AW13" i="19"/>
  <c r="BA13" i="18"/>
  <c r="M53" i="19"/>
  <c r="N53" i="18"/>
  <c r="AV4" i="22"/>
  <c r="AC90" i="14"/>
  <c r="AD90" i="14" s="1"/>
  <c r="AW42" i="22"/>
  <c r="BA42" i="19"/>
  <c r="K58" i="22"/>
  <c r="L58" i="19"/>
  <c r="AY37" i="18"/>
  <c r="AY34" i="19"/>
  <c r="AY14" i="22"/>
  <c r="AY19" i="19"/>
  <c r="AW39" i="19"/>
  <c r="BA39" i="18"/>
  <c r="K34" i="18"/>
  <c r="K37" i="16"/>
  <c r="L37" i="16" s="1"/>
  <c r="L34" i="16"/>
  <c r="AW87" i="19"/>
  <c r="BA87" i="18"/>
  <c r="AW88" i="18"/>
  <c r="BA19" i="12"/>
  <c r="AW75" i="19"/>
  <c r="BA75" i="18"/>
  <c r="AW21" i="18"/>
  <c r="BA21" i="16"/>
  <c r="BB34" i="16"/>
  <c r="AW29" i="18"/>
  <c r="BA27" i="18"/>
  <c r="BA29" i="18" s="1"/>
  <c r="AW27" i="19"/>
  <c r="L6" i="16"/>
  <c r="K6" i="18"/>
  <c r="Z59" i="24"/>
  <c r="BE58" i="18"/>
  <c r="BE63" i="16"/>
  <c r="AV69" i="18"/>
  <c r="AZ69" i="16"/>
  <c r="BB69" i="16" s="1"/>
  <c r="AY55" i="22"/>
  <c r="AY57" i="19"/>
  <c r="BA53" i="18"/>
  <c r="BA54" i="18" s="1"/>
  <c r="AW53" i="19"/>
  <c r="AW54" i="19" s="1"/>
  <c r="Q55" i="25"/>
  <c r="Q57" i="22"/>
  <c r="K82" i="19"/>
  <c r="L82" i="18"/>
  <c r="AZ22" i="18"/>
  <c r="AV22" i="19"/>
  <c r="BA11" i="19"/>
  <c r="AW11" i="22"/>
  <c r="BL54" i="16"/>
  <c r="BL52" i="18"/>
  <c r="BM52" i="18" s="1"/>
  <c r="BM54" i="18" s="1"/>
  <c r="R88" i="22"/>
  <c r="R86" i="25"/>
  <c r="K13" i="22"/>
  <c r="L13" i="19"/>
  <c r="L49" i="22"/>
  <c r="K49" i="25"/>
  <c r="BL89" i="12"/>
  <c r="Q26" i="25"/>
  <c r="Q24" i="27"/>
  <c r="Q26" i="27" s="1"/>
  <c r="L72" i="18"/>
  <c r="K76" i="18"/>
  <c r="L76" i="18" s="1"/>
  <c r="K72" i="19"/>
  <c r="Q86" i="25"/>
  <c r="Q88" i="22"/>
  <c r="AX81" i="19"/>
  <c r="AX85" i="18"/>
  <c r="AV84" i="22"/>
  <c r="AZ84" i="19"/>
  <c r="AW28" i="22"/>
  <c r="BA28" i="19"/>
  <c r="AY23" i="19"/>
  <c r="AY20" i="22"/>
  <c r="AZ34" i="18"/>
  <c r="AV34" i="19"/>
  <c r="AZ7" i="18"/>
  <c r="AV7" i="19"/>
  <c r="BB64" i="12"/>
  <c r="BB67" i="12" s="1"/>
  <c r="AZ67" i="12"/>
  <c r="BB70" i="12"/>
  <c r="BK37" i="19"/>
  <c r="BK34" i="22"/>
  <c r="BF19" i="22"/>
  <c r="BF14" i="25"/>
  <c r="Q51" i="22"/>
  <c r="Q46" i="25"/>
  <c r="Q80" i="22"/>
  <c r="Q77" i="25"/>
  <c r="AX27" i="25"/>
  <c r="AV10" i="18"/>
  <c r="AV12" i="16"/>
  <c r="AZ10" i="16"/>
  <c r="BL51" i="18"/>
  <c r="BL46" i="19"/>
  <c r="L8" i="16"/>
  <c r="K8" i="18"/>
  <c r="AW14" i="18"/>
  <c r="AW19" i="16"/>
  <c r="BA14" i="16"/>
  <c r="BA66" i="19"/>
  <c r="AW66" i="22"/>
  <c r="K68" i="18"/>
  <c r="K71" i="16"/>
  <c r="L71" i="16" s="1"/>
  <c r="L68" i="16"/>
  <c r="AY71" i="19"/>
  <c r="AY68" i="22"/>
  <c r="K43" i="22"/>
  <c r="L43" i="19"/>
  <c r="AZ17" i="16"/>
  <c r="AV17" i="18"/>
  <c r="BB78" i="16"/>
  <c r="Q34" i="25"/>
  <c r="Q37" i="22"/>
  <c r="BL30" i="22"/>
  <c r="BL33" i="19"/>
  <c r="BB7" i="16"/>
  <c r="BA33" i="12"/>
  <c r="BB31" i="12"/>
  <c r="AV70" i="18"/>
  <c r="AZ70" i="16"/>
  <c r="K48" i="19"/>
  <c r="L48" i="18"/>
  <c r="K51" i="18"/>
  <c r="L51" i="18" s="1"/>
  <c r="AW40" i="22"/>
  <c r="BA40" i="19"/>
  <c r="AX72" i="22"/>
  <c r="AX76" i="19"/>
  <c r="L75" i="18"/>
  <c r="K75" i="19"/>
  <c r="BL12" i="16"/>
  <c r="BL10" i="18"/>
  <c r="J19" i="11"/>
  <c r="J17" i="13"/>
  <c r="AY9" i="16"/>
  <c r="AY4" i="18"/>
  <c r="M66" i="18"/>
  <c r="N66" i="16"/>
  <c r="M11" i="22"/>
  <c r="N11" i="19"/>
  <c r="L60" i="18"/>
  <c r="K60" i="19"/>
  <c r="AW76" i="16"/>
  <c r="BA77" i="19"/>
  <c r="AW77" i="22"/>
  <c r="AX68" i="22"/>
  <c r="AX71" i="19"/>
  <c r="R12" i="22"/>
  <c r="R10" i="25"/>
  <c r="AY10" i="22"/>
  <c r="AY12" i="19"/>
  <c r="K11" i="19"/>
  <c r="L11" i="18"/>
  <c r="AY89" i="12"/>
  <c r="AX52" i="25"/>
  <c r="AX54" i="22"/>
  <c r="AZ51" i="12"/>
  <c r="BB46" i="12"/>
  <c r="R64" i="25"/>
  <c r="R67" i="22"/>
  <c r="AW86" i="25"/>
  <c r="BA79" i="18"/>
  <c r="AW79" i="19"/>
  <c r="AZ78" i="18"/>
  <c r="AV78" i="19"/>
  <c r="AV11" i="22"/>
  <c r="AY30" i="25"/>
  <c r="AX64" i="18"/>
  <c r="AX67" i="16"/>
  <c r="AZ64" i="16"/>
  <c r="Q23" i="16"/>
  <c r="Q89" i="16" s="1"/>
  <c r="Q20" i="18"/>
  <c r="K46" i="25"/>
  <c r="L46" i="22"/>
  <c r="AW16" i="19"/>
  <c r="BA16" i="18"/>
  <c r="AW70" i="18"/>
  <c r="BA70" i="16"/>
  <c r="AZ89" i="10"/>
  <c r="AV64" i="22"/>
  <c r="K25" i="18"/>
  <c r="L25" i="16"/>
  <c r="K55" i="25"/>
  <c r="K57" i="22"/>
  <c r="L57" i="22" s="1"/>
  <c r="L55" i="22"/>
  <c r="AW7" i="19"/>
  <c r="BA7" i="18"/>
  <c r="L10" i="16"/>
  <c r="K12" i="16"/>
  <c r="L12" i="16" s="1"/>
  <c r="K10" i="18"/>
  <c r="AY31" i="18"/>
  <c r="BA31" i="16"/>
  <c r="AY33" i="16"/>
  <c r="BL58" i="22"/>
  <c r="BL63" i="19"/>
  <c r="AZ29" i="16"/>
  <c r="BB27" i="16"/>
  <c r="BB29" i="16" s="1"/>
  <c r="AZ80" i="12"/>
  <c r="BL34" i="19"/>
  <c r="BM34" i="19" s="1"/>
  <c r="BM37" i="19" s="1"/>
  <c r="BL37" i="18"/>
  <c r="R68" i="27"/>
  <c r="R71" i="27" s="1"/>
  <c r="R71" i="25"/>
  <c r="AV61" i="22"/>
  <c r="AZ61" i="19"/>
  <c r="AW60" i="22"/>
  <c r="BA60" i="19"/>
  <c r="K42" i="19"/>
  <c r="L42" i="18"/>
  <c r="K4" i="18"/>
  <c r="L4" i="16"/>
  <c r="K9" i="16"/>
  <c r="AV25" i="22"/>
  <c r="AZ25" i="19"/>
  <c r="BB25" i="19" s="1"/>
  <c r="AX86" i="22"/>
  <c r="AZ86" i="22" s="1"/>
  <c r="AX88" i="19"/>
  <c r="K16" i="27"/>
  <c r="L16" i="27" s="1"/>
  <c r="L16" i="25"/>
  <c r="BB13" i="16"/>
  <c r="BA78" i="18"/>
  <c r="AW78" i="19"/>
  <c r="AV65" i="19"/>
  <c r="AZ65" i="18"/>
  <c r="AZ79" i="16"/>
  <c r="BB79" i="16" s="1"/>
  <c r="AV79" i="18"/>
  <c r="AV80" i="18" s="1"/>
  <c r="AV89" i="12"/>
  <c r="BB44" i="16"/>
  <c r="AW74" i="18"/>
  <c r="BA74" i="16"/>
  <c r="BB20" i="12"/>
  <c r="AZ56" i="19"/>
  <c r="BB56" i="19" s="1"/>
  <c r="AV56" i="22"/>
  <c r="BB80" i="12"/>
  <c r="BA65" i="16"/>
  <c r="BB65" i="16" s="1"/>
  <c r="AW65" i="18"/>
  <c r="AW67" i="16"/>
  <c r="Q9" i="18"/>
  <c r="Q4" i="19"/>
  <c r="K20" i="18"/>
  <c r="K23" i="16"/>
  <c r="L23" i="16" s="1"/>
  <c r="L20" i="16"/>
  <c r="BE14" i="22"/>
  <c r="BE19" i="18"/>
  <c r="BE14" i="19"/>
  <c r="BE19" i="19" s="1"/>
  <c r="AC15" i="24"/>
  <c r="Z20" i="24"/>
  <c r="L84" i="18"/>
  <c r="K84" i="19"/>
  <c r="AV26" i="18"/>
  <c r="AZ24" i="18"/>
  <c r="AV24" i="19"/>
  <c r="L66" i="18"/>
  <c r="K66" i="19"/>
  <c r="K59" i="19"/>
  <c r="L59" i="18"/>
  <c r="AV46" i="18"/>
  <c r="AV51" i="16"/>
  <c r="AZ46" i="16"/>
  <c r="AX26" i="18"/>
  <c r="AX24" i="19"/>
  <c r="K40" i="18"/>
  <c r="L40" i="16"/>
  <c r="Z82" i="24"/>
  <c r="BE81" i="18"/>
  <c r="BE85" i="16"/>
  <c r="BA83" i="19"/>
  <c r="AW83" i="22"/>
  <c r="K17" i="18"/>
  <c r="L17" i="16"/>
  <c r="BA62" i="18"/>
  <c r="AW62" i="19"/>
  <c r="N10" i="16"/>
  <c r="M10" i="18"/>
  <c r="M12" i="16"/>
  <c r="K83" i="18"/>
  <c r="K85" i="18" s="1"/>
  <c r="L85" i="18" s="1"/>
  <c r="L83" i="16"/>
  <c r="BB8" i="12"/>
  <c r="AX20" i="19"/>
  <c r="AX23" i="18"/>
  <c r="Q10" i="27"/>
  <c r="Q12" i="27" s="1"/>
  <c r="Q12" i="25"/>
  <c r="N49" i="19"/>
  <c r="M49" i="22"/>
  <c r="AV27" i="19"/>
  <c r="AZ27" i="18"/>
  <c r="AV29" i="18"/>
  <c r="L70" i="18"/>
  <c r="K70" i="19"/>
  <c r="R20" i="18"/>
  <c r="R23" i="16"/>
  <c r="AW15" i="18"/>
  <c r="BA15" i="16"/>
  <c r="AV37" i="16"/>
  <c r="AZ37" i="12"/>
  <c r="R80" i="22"/>
  <c r="R77" i="25"/>
  <c r="R27" i="25"/>
  <c r="R29" i="22"/>
  <c r="M50" i="22"/>
  <c r="N50" i="19"/>
  <c r="AV48" i="19"/>
  <c r="AZ48" i="18"/>
  <c r="AW49" i="19"/>
  <c r="BA49" i="18"/>
  <c r="BB49" i="18" s="1"/>
  <c r="AZ32" i="16"/>
  <c r="BB32" i="16" s="1"/>
  <c r="AV32" i="18"/>
  <c r="AX55" i="22"/>
  <c r="AX57" i="19"/>
  <c r="K44" i="19"/>
  <c r="L44" i="18"/>
  <c r="BB77" i="16"/>
  <c r="AV50" i="19"/>
  <c r="AZ50" i="18"/>
  <c r="AW68" i="18"/>
  <c r="BA68" i="16"/>
  <c r="AW71" i="16"/>
  <c r="L9" i="12"/>
  <c r="K89" i="12"/>
  <c r="BB15" i="12"/>
  <c r="AV77" i="19"/>
  <c r="AZ77" i="18"/>
  <c r="K56" i="25"/>
  <c r="L56" i="22"/>
  <c r="AZ26" i="16"/>
  <c r="BB24" i="16"/>
  <c r="BB26" i="16" s="1"/>
  <c r="L64" i="16"/>
  <c r="K67" i="16"/>
  <c r="L67" i="16" s="1"/>
  <c r="K64" i="18"/>
  <c r="AW38" i="22"/>
  <c r="BA38" i="19"/>
  <c r="AZ30" i="16"/>
  <c r="AV30" i="18"/>
  <c r="AV33" i="16"/>
  <c r="BB39" i="16"/>
  <c r="AW10" i="18"/>
  <c r="AW12" i="16"/>
  <c r="BA10" i="16"/>
  <c r="BA12" i="16" s="1"/>
  <c r="BB53" i="16"/>
  <c r="AV15" i="18"/>
  <c r="AZ15" i="16"/>
  <c r="R72" i="25"/>
  <c r="R76" i="22"/>
  <c r="K61" i="22"/>
  <c r="L61" i="19"/>
  <c r="AV39" i="19"/>
  <c r="AZ39" i="18"/>
  <c r="R34" i="25"/>
  <c r="R37" i="22"/>
  <c r="BF41" i="22"/>
  <c r="BF45" i="18"/>
  <c r="BF41" i="19"/>
  <c r="BF45" i="19" s="1"/>
  <c r="Z69" i="24"/>
  <c r="BE68" i="18"/>
  <c r="BE71" i="16"/>
  <c r="AZ60" i="19"/>
  <c r="AV60" i="22"/>
  <c r="K74" i="22"/>
  <c r="L74" i="19"/>
  <c r="AZ14" i="16"/>
  <c r="AV19" i="16"/>
  <c r="AV14" i="18"/>
  <c r="K53" i="22"/>
  <c r="L53" i="19"/>
  <c r="R52" i="25"/>
  <c r="R54" i="22"/>
  <c r="AV63" i="16"/>
  <c r="AV58" i="18"/>
  <c r="AZ58" i="16"/>
  <c r="BA76" i="12"/>
  <c r="BK54" i="18"/>
  <c r="BK52" i="19"/>
  <c r="AZ8" i="16"/>
  <c r="AV8" i="18"/>
  <c r="BA37" i="16"/>
  <c r="M60" i="19"/>
  <c r="N60" i="18"/>
  <c r="BA72" i="18"/>
  <c r="AW72" i="19"/>
  <c r="AW48" i="18"/>
  <c r="BA48" i="16"/>
  <c r="BB48" i="16" s="1"/>
  <c r="AV44" i="19"/>
  <c r="AZ44" i="18"/>
  <c r="AV66" i="19"/>
  <c r="AZ66" i="18"/>
  <c r="BB66" i="18" s="1"/>
  <c r="BM52" i="16"/>
  <c r="BM54" i="16" s="1"/>
  <c r="BB5" i="18"/>
  <c r="AV28" i="19"/>
  <c r="AZ28" i="18"/>
  <c r="BB28" i="18" s="1"/>
  <c r="AZ62" i="18"/>
  <c r="AV62" i="19"/>
  <c r="AX10" i="25"/>
  <c r="AW82" i="19"/>
  <c r="BA82" i="18"/>
  <c r="J33" i="13"/>
  <c r="K88" i="18"/>
  <c r="L88" i="18" s="1"/>
  <c r="K86" i="19"/>
  <c r="L86" i="18"/>
  <c r="AZ43" i="16"/>
  <c r="AV43" i="18"/>
  <c r="AV31" i="22"/>
  <c r="AZ31" i="19"/>
  <c r="R81" i="25"/>
  <c r="R85" i="22"/>
  <c r="Q68" i="25"/>
  <c r="Q71" i="22"/>
  <c r="BK72" i="18"/>
  <c r="BM72" i="16"/>
  <c r="BM76" i="16" s="1"/>
  <c r="BK76" i="16"/>
  <c r="AY51" i="25"/>
  <c r="AY46" i="27"/>
  <c r="AY51" i="27" s="1"/>
  <c r="AZ12" i="12"/>
  <c r="BB10" i="12"/>
  <c r="BB12" i="12" s="1"/>
  <c r="K65" i="22"/>
  <c r="L65" i="19"/>
  <c r="K62" i="19"/>
  <c r="L62" i="18"/>
  <c r="AZ47" i="16"/>
  <c r="AV47" i="18"/>
  <c r="L28" i="19"/>
  <c r="K28" i="22"/>
  <c r="Q81" i="25"/>
  <c r="Q85" i="22"/>
  <c r="K87" i="19"/>
  <c r="L87" i="18"/>
  <c r="AW23" i="16"/>
  <c r="BA20" i="16"/>
  <c r="AW20" i="18"/>
  <c r="AW44" i="19"/>
  <c r="BA44" i="18"/>
  <c r="BA88" i="12"/>
  <c r="BB86" i="12"/>
  <c r="Q30" i="25"/>
  <c r="Q33" i="22"/>
  <c r="AW31" i="25"/>
  <c r="BB74" i="12"/>
  <c r="BB76" i="12" s="1"/>
  <c r="BB41" i="12"/>
  <c r="BB45" i="12" s="1"/>
  <c r="AZ45" i="12"/>
  <c r="BB68" i="12"/>
  <c r="AZ71" i="12"/>
  <c r="BA36" i="16"/>
  <c r="AW36" i="18"/>
  <c r="AW37" i="18" s="1"/>
  <c r="AW5" i="22"/>
  <c r="BA5" i="19"/>
  <c r="R33" i="22"/>
  <c r="R30" i="25"/>
  <c r="M33" i="25"/>
  <c r="N33" i="25" s="1"/>
  <c r="M30" i="27"/>
  <c r="M33" i="27" s="1"/>
  <c r="N33" i="27" s="1"/>
  <c r="AW69" i="19"/>
  <c r="BA69" i="18"/>
  <c r="AV5" i="22"/>
  <c r="AZ5" i="19"/>
  <c r="AW34" i="19"/>
  <c r="BA34" i="18"/>
  <c r="BB62" i="16"/>
  <c r="R51" i="22"/>
  <c r="R46" i="25"/>
  <c r="R55" i="25"/>
  <c r="R57" i="22"/>
  <c r="M73" i="19"/>
  <c r="N73" i="18"/>
  <c r="AY27" i="25"/>
  <c r="AY29" i="22"/>
  <c r="AZ73" i="18"/>
  <c r="AV73" i="19"/>
  <c r="AW63" i="16"/>
  <c r="AW58" i="18"/>
  <c r="BA58" i="16"/>
  <c r="BA63" i="16" s="1"/>
  <c r="AZ13" i="18"/>
  <c r="BB13" i="18" s="1"/>
  <c r="AV13" i="19"/>
  <c r="N12" i="12"/>
  <c r="M89" i="12"/>
  <c r="N89" i="12" s="1"/>
  <c r="BF68" i="18"/>
  <c r="BF71" i="16"/>
  <c r="AX28" i="19"/>
  <c r="AX29" i="18"/>
  <c r="AZ23" i="12"/>
  <c r="AZ53" i="18"/>
  <c r="AV53" i="19"/>
  <c r="M46" i="22"/>
  <c r="N46" i="19"/>
  <c r="BB55" i="16"/>
  <c r="BB57" i="16" s="1"/>
  <c r="AW35" i="19"/>
  <c r="BA35" i="18"/>
  <c r="AV59" i="19"/>
  <c r="AZ59" i="18"/>
  <c r="BB59" i="18" s="1"/>
  <c r="AZ33" i="12"/>
  <c r="BB30" i="12"/>
  <c r="BA85" i="16"/>
  <c r="L41" i="18"/>
  <c r="K41" i="19"/>
  <c r="K45" i="18"/>
  <c r="L45" i="18" s="1"/>
  <c r="AY80" i="19"/>
  <c r="AY77" i="22"/>
  <c r="R4" i="18"/>
  <c r="R9" i="16"/>
  <c r="AW61" i="22"/>
  <c r="BA61" i="19"/>
  <c r="AV41" i="18"/>
  <c r="AZ41" i="16"/>
  <c r="AV45" i="16"/>
  <c r="AV68" i="18"/>
  <c r="AV71" i="16"/>
  <c r="AZ68" i="16"/>
  <c r="AZ19" i="12"/>
  <c r="BB14" i="12"/>
  <c r="BB58" i="12"/>
  <c r="BB63" i="12" s="1"/>
  <c r="AZ63" i="12"/>
  <c r="K24" i="18"/>
  <c r="L24" i="16"/>
  <c r="K26" i="16"/>
  <c r="L26" i="16" s="1"/>
  <c r="AW6" i="22"/>
  <c r="BA6" i="19"/>
  <c r="BB40" i="18"/>
  <c r="AX80" i="18"/>
  <c r="AX77" i="19"/>
  <c r="BA81" i="18"/>
  <c r="AW81" i="19"/>
  <c r="AW85" i="18"/>
  <c r="BL72" i="22"/>
  <c r="BL76" i="19"/>
  <c r="BA55" i="18"/>
  <c r="BA57" i="18" s="1"/>
  <c r="AW55" i="19"/>
  <c r="AW57" i="18"/>
  <c r="AY88" i="16"/>
  <c r="AY86" i="18"/>
  <c r="BA86" i="16"/>
  <c r="AV82" i="19"/>
  <c r="AZ82" i="18"/>
  <c r="AZ18" i="18"/>
  <c r="AV18" i="19"/>
  <c r="K77" i="22"/>
  <c r="L77" i="19"/>
  <c r="AZ74" i="16"/>
  <c r="AV74" i="18"/>
  <c r="AX38" i="18"/>
  <c r="AZ38" i="16"/>
  <c r="BB38" i="16" s="1"/>
  <c r="K81" i="19"/>
  <c r="L81" i="18"/>
  <c r="AX34" i="22"/>
  <c r="AX37" i="19"/>
  <c r="AW54" i="18"/>
  <c r="BA67" i="12"/>
  <c r="AV20" i="19"/>
  <c r="AZ20" i="18"/>
  <c r="K30" i="19"/>
  <c r="L30" i="18"/>
  <c r="K33" i="18"/>
  <c r="L33" i="18" s="1"/>
  <c r="BA17" i="16"/>
  <c r="AW17" i="18"/>
  <c r="AW50" i="19"/>
  <c r="BA50" i="18"/>
  <c r="BF58" i="18"/>
  <c r="BF63" i="16"/>
  <c r="BF89" i="16" s="1"/>
  <c r="I33" i="17" s="1"/>
  <c r="BA51" i="12"/>
  <c r="BA18" i="16"/>
  <c r="BB18" i="16" s="1"/>
  <c r="AW18" i="18"/>
  <c r="AY58" i="22"/>
  <c r="AY63" i="19"/>
  <c r="AW22" i="18"/>
  <c r="BA22" i="16"/>
  <c r="BB22" i="16" s="1"/>
  <c r="AV40" i="22"/>
  <c r="AZ40" i="19"/>
  <c r="BA4" i="16"/>
  <c r="AW9" i="16"/>
  <c r="AW4" i="18"/>
  <c r="BL64" i="19"/>
  <c r="BL67" i="18"/>
  <c r="BB71" i="10"/>
  <c r="AX45" i="19"/>
  <c r="AX41" i="22"/>
  <c r="M74" i="18"/>
  <c r="N74" i="16"/>
  <c r="BE41" i="22"/>
  <c r="BE45" i="18"/>
  <c r="BE41" i="19"/>
  <c r="BE45" i="19" s="1"/>
  <c r="AV38" i="25"/>
  <c r="AV75" i="19"/>
  <c r="AZ75" i="18"/>
  <c r="K35" i="18"/>
  <c r="L35" i="16"/>
  <c r="BA85" i="18" l="1"/>
  <c r="BA80" i="18"/>
  <c r="AW76" i="18"/>
  <c r="BB75" i="18"/>
  <c r="BB70" i="16"/>
  <c r="BB47" i="16"/>
  <c r="AZ37" i="16"/>
  <c r="L50" i="19"/>
  <c r="K50" i="22"/>
  <c r="BB51" i="12"/>
  <c r="BB53" i="18"/>
  <c r="BA71" i="16"/>
  <c r="BA23" i="16"/>
  <c r="AV85" i="19"/>
  <c r="BB74" i="16"/>
  <c r="BB39" i="18"/>
  <c r="AW80" i="19"/>
  <c r="BM51" i="16"/>
  <c r="BM89" i="16" s="1"/>
  <c r="K52" i="19"/>
  <c r="L52" i="18"/>
  <c r="K54" i="18"/>
  <c r="L54" i="18" s="1"/>
  <c r="BB33" i="12"/>
  <c r="K19" i="18"/>
  <c r="L19" i="18" s="1"/>
  <c r="BB23" i="12"/>
  <c r="BK33" i="18"/>
  <c r="BM30" i="18"/>
  <c r="BM33" i="18" s="1"/>
  <c r="BK30" i="19"/>
  <c r="BE89" i="16"/>
  <c r="BF81" i="19"/>
  <c r="BF85" i="19" s="1"/>
  <c r="BF81" i="22"/>
  <c r="BF85" i="18"/>
  <c r="BB88" i="12"/>
  <c r="AZ85" i="18"/>
  <c r="BB78" i="18"/>
  <c r="BA76" i="16"/>
  <c r="BB89" i="10"/>
  <c r="BB61" i="19"/>
  <c r="AZ55" i="18"/>
  <c r="AZ57" i="18" s="1"/>
  <c r="AV55" i="19"/>
  <c r="AV57" i="18"/>
  <c r="BB50" i="18"/>
  <c r="BB43" i="16"/>
  <c r="AV89" i="16"/>
  <c r="BB20" i="16"/>
  <c r="BB19" i="12"/>
  <c r="BB8" i="16"/>
  <c r="BA9" i="16"/>
  <c r="BB5" i="19"/>
  <c r="K78" i="19"/>
  <c r="L78" i="18"/>
  <c r="N48" i="18"/>
  <c r="M48" i="19"/>
  <c r="M51" i="18"/>
  <c r="N51" i="18" s="1"/>
  <c r="L32" i="18"/>
  <c r="K32" i="19"/>
  <c r="K33" i="19" s="1"/>
  <c r="L33" i="19" s="1"/>
  <c r="K22" i="22"/>
  <c r="L22" i="19"/>
  <c r="L18" i="18"/>
  <c r="K18" i="19"/>
  <c r="K14" i="22"/>
  <c r="L14" i="19"/>
  <c r="BA79" i="19"/>
  <c r="AW79" i="22"/>
  <c r="AW36" i="19"/>
  <c r="AW37" i="19" s="1"/>
  <c r="BA36" i="18"/>
  <c r="BA22" i="18"/>
  <c r="AW22" i="19"/>
  <c r="M74" i="19"/>
  <c r="M76" i="19" s="1"/>
  <c r="N76" i="19" s="1"/>
  <c r="N74" i="18"/>
  <c r="AY58" i="25"/>
  <c r="AY63" i="22"/>
  <c r="BA88" i="16"/>
  <c r="BB86" i="16"/>
  <c r="K26" i="18"/>
  <c r="L26" i="18" s="1"/>
  <c r="K24" i="19"/>
  <c r="L24" i="18"/>
  <c r="K41" i="22"/>
  <c r="K45" i="19"/>
  <c r="L45" i="19" s="1"/>
  <c r="L41" i="19"/>
  <c r="BB71" i="12"/>
  <c r="AV15" i="19"/>
  <c r="AZ15" i="18"/>
  <c r="AZ32" i="18"/>
  <c r="BB32" i="18" s="1"/>
  <c r="AV32" i="19"/>
  <c r="M89" i="16"/>
  <c r="N89" i="16" s="1"/>
  <c r="N12" i="16"/>
  <c r="K42" i="22"/>
  <c r="L42" i="19"/>
  <c r="J17" i="17"/>
  <c r="J19" i="13"/>
  <c r="AY55" i="25"/>
  <c r="AY57" i="22"/>
  <c r="AY85" i="22"/>
  <c r="AY81" i="25"/>
  <c r="L5" i="19"/>
  <c r="K5" i="22"/>
  <c r="R24" i="27"/>
  <c r="R26" i="27" s="1"/>
  <c r="R26" i="25"/>
  <c r="AX30" i="25"/>
  <c r="AX33" i="22"/>
  <c r="M10" i="19"/>
  <c r="M12" i="18"/>
  <c r="N10" i="18"/>
  <c r="AX24" i="22"/>
  <c r="AX26" i="19"/>
  <c r="AZ79" i="18"/>
  <c r="BB79" i="18" s="1"/>
  <c r="AV79" i="19"/>
  <c r="AV80" i="19" s="1"/>
  <c r="K46" i="27"/>
  <c r="L46" i="25"/>
  <c r="AW14" i="19"/>
  <c r="AW19" i="18"/>
  <c r="BA14" i="18"/>
  <c r="AV84" i="25"/>
  <c r="AZ84" i="22"/>
  <c r="BL54" i="18"/>
  <c r="BL52" i="19"/>
  <c r="BM52" i="19" s="1"/>
  <c r="BM54" i="19" s="1"/>
  <c r="AW47" i="19"/>
  <c r="BA47" i="18"/>
  <c r="M58" i="19"/>
  <c r="N58" i="18"/>
  <c r="M63" i="18"/>
  <c r="N63" i="18" s="1"/>
  <c r="M64" i="19"/>
  <c r="N64" i="18"/>
  <c r="M67" i="18"/>
  <c r="N67" i="18" s="1"/>
  <c r="AX11" i="19"/>
  <c r="AX12" i="18"/>
  <c r="AZ11" i="18"/>
  <c r="BB11" i="18" s="1"/>
  <c r="AY64" i="19"/>
  <c r="AY67" i="18"/>
  <c r="BA64" i="18"/>
  <c r="Q68" i="27"/>
  <c r="Q71" i="27" s="1"/>
  <c r="Q71" i="25"/>
  <c r="Z72" i="24"/>
  <c r="AC69" i="24"/>
  <c r="BL30" i="25"/>
  <c r="BL33" i="22"/>
  <c r="M59" i="22"/>
  <c r="N59" i="19"/>
  <c r="BA51" i="16"/>
  <c r="K15" i="22"/>
  <c r="L15" i="19"/>
  <c r="AV69" i="19"/>
  <c r="AZ69" i="18"/>
  <c r="BB69" i="18" s="1"/>
  <c r="AZ49" i="22"/>
  <c r="AV49" i="25"/>
  <c r="AW34" i="22"/>
  <c r="BA34" i="19"/>
  <c r="R81" i="27"/>
  <c r="R85" i="27" s="1"/>
  <c r="R85" i="25"/>
  <c r="AW49" i="22"/>
  <c r="BA49" i="19"/>
  <c r="BB49" i="19" s="1"/>
  <c r="K70" i="22"/>
  <c r="L70" i="19"/>
  <c r="AW62" i="22"/>
  <c r="BA62" i="19"/>
  <c r="BB46" i="16"/>
  <c r="BB51" i="16" s="1"/>
  <c r="AZ51" i="16"/>
  <c r="AW7" i="22"/>
  <c r="BA7" i="19"/>
  <c r="Q20" i="19"/>
  <c r="Q23" i="19" s="1"/>
  <c r="Q20" i="22"/>
  <c r="Q23" i="18"/>
  <c r="Q89" i="18" s="1"/>
  <c r="BA77" i="22"/>
  <c r="AW77" i="25"/>
  <c r="BL89" i="16"/>
  <c r="AX85" i="19"/>
  <c r="AX81" i="22"/>
  <c r="AZ81" i="22" s="1"/>
  <c r="AW11" i="25"/>
  <c r="BA11" i="22"/>
  <c r="AW42" i="25"/>
  <c r="BA42" i="22"/>
  <c r="AY52" i="22"/>
  <c r="BA52" i="22" s="1"/>
  <c r="AY54" i="19"/>
  <c r="BK58" i="25"/>
  <c r="BM58" i="22"/>
  <c r="BM63" i="22" s="1"/>
  <c r="BK63" i="22"/>
  <c r="AY41" i="25"/>
  <c r="AY45" i="22"/>
  <c r="AV6" i="22"/>
  <c r="AZ6" i="19"/>
  <c r="BB6" i="19" s="1"/>
  <c r="AZ42" i="18"/>
  <c r="BB42" i="18" s="1"/>
  <c r="AV42" i="19"/>
  <c r="BE33" i="22"/>
  <c r="BE30" i="25"/>
  <c r="M35" i="22"/>
  <c r="M37" i="19"/>
  <c r="N37" i="19" s="1"/>
  <c r="BK54" i="19"/>
  <c r="BK52" i="22"/>
  <c r="BB77" i="18"/>
  <c r="BA37" i="18"/>
  <c r="BL46" i="22"/>
  <c r="BL51" i="19"/>
  <c r="BE63" i="18"/>
  <c r="BE58" i="19"/>
  <c r="BE63" i="19" s="1"/>
  <c r="BE58" i="22"/>
  <c r="AV16" i="25"/>
  <c r="AW64" i="25"/>
  <c r="BB52" i="18"/>
  <c r="BB54" i="18" s="1"/>
  <c r="AZ54" i="18"/>
  <c r="AW46" i="19"/>
  <c r="BA46" i="18"/>
  <c r="AW51" i="18"/>
  <c r="BA52" i="19"/>
  <c r="BB81" i="18"/>
  <c r="AW55" i="22"/>
  <c r="BA55" i="19"/>
  <c r="BA57" i="19" s="1"/>
  <c r="AW57" i="19"/>
  <c r="AZ63" i="16"/>
  <c r="BB58" i="16"/>
  <c r="BB63" i="16" s="1"/>
  <c r="BA10" i="18"/>
  <c r="BA12" i="18" s="1"/>
  <c r="AW10" i="19"/>
  <c r="AW12" i="18"/>
  <c r="AV65" i="22"/>
  <c r="AZ65" i="19"/>
  <c r="AV61" i="25"/>
  <c r="AZ61" i="22"/>
  <c r="K75" i="22"/>
  <c r="L75" i="19"/>
  <c r="BB68" i="16"/>
  <c r="BB71" i="16" s="1"/>
  <c r="AZ71" i="16"/>
  <c r="AZ66" i="19"/>
  <c r="BB66" i="19" s="1"/>
  <c r="AV66" i="22"/>
  <c r="AV48" i="22"/>
  <c r="AZ48" i="19"/>
  <c r="Q88" i="25"/>
  <c r="Q86" i="27"/>
  <c r="Q88" i="27" s="1"/>
  <c r="AV22" i="22"/>
  <c r="AZ22" i="19"/>
  <c r="Z64" i="24"/>
  <c r="AC59" i="24"/>
  <c r="AW87" i="22"/>
  <c r="BA87" i="19"/>
  <c r="AW88" i="19"/>
  <c r="K73" i="22"/>
  <c r="L73" i="19"/>
  <c r="AV54" i="19"/>
  <c r="AV52" i="22"/>
  <c r="AZ52" i="19"/>
  <c r="AX46" i="25"/>
  <c r="AX51" i="22"/>
  <c r="AW52" i="25"/>
  <c r="AV46" i="19"/>
  <c r="AZ46" i="18"/>
  <c r="AV51" i="18"/>
  <c r="BA78" i="19"/>
  <c r="AW78" i="22"/>
  <c r="BL67" i="19"/>
  <c r="BL64" i="22"/>
  <c r="AV43" i="19"/>
  <c r="AZ43" i="18"/>
  <c r="BB44" i="18"/>
  <c r="AZ29" i="18"/>
  <c r="BB27" i="18"/>
  <c r="BB29" i="18" s="1"/>
  <c r="K17" i="19"/>
  <c r="L17" i="18"/>
  <c r="Q4" i="22"/>
  <c r="Q9" i="19"/>
  <c r="K55" i="27"/>
  <c r="K57" i="25"/>
  <c r="L57" i="25" s="1"/>
  <c r="L55" i="25"/>
  <c r="AX52" i="27"/>
  <c r="AX54" i="27" s="1"/>
  <c r="AX54" i="25"/>
  <c r="AZ17" i="18"/>
  <c r="AV17" i="19"/>
  <c r="AZ12" i="16"/>
  <c r="BB10" i="16"/>
  <c r="BB12" i="16" s="1"/>
  <c r="K72" i="22"/>
  <c r="L72" i="19"/>
  <c r="K76" i="19"/>
  <c r="L76" i="19" s="1"/>
  <c r="BB22" i="18"/>
  <c r="K6" i="19"/>
  <c r="L6" i="18"/>
  <c r="AV86" i="27"/>
  <c r="Q19" i="25"/>
  <c r="Q14" i="27"/>
  <c r="Q19" i="27" s="1"/>
  <c r="M52" i="25"/>
  <c r="M52" i="22"/>
  <c r="M54" i="19"/>
  <c r="N54" i="19" s="1"/>
  <c r="N52" i="19"/>
  <c r="BK51" i="18"/>
  <c r="BK46" i="19"/>
  <c r="BM46" i="18"/>
  <c r="Q41" i="27"/>
  <c r="Q45" i="27" s="1"/>
  <c r="Q45" i="25"/>
  <c r="L31" i="19"/>
  <c r="K31" i="22"/>
  <c r="AW43" i="19"/>
  <c r="BA43" i="18"/>
  <c r="AX41" i="25"/>
  <c r="AX45" i="22"/>
  <c r="AW18" i="19"/>
  <c r="BA18" i="18"/>
  <c r="BB18" i="18" s="1"/>
  <c r="AY88" i="18"/>
  <c r="AY86" i="19"/>
  <c r="BA86" i="18"/>
  <c r="BF68" i="19"/>
  <c r="BF71" i="19" s="1"/>
  <c r="BF68" i="22"/>
  <c r="BF71" i="18"/>
  <c r="L28" i="22"/>
  <c r="K28" i="25"/>
  <c r="AV47" i="19"/>
  <c r="AZ47" i="18"/>
  <c r="L89" i="12"/>
  <c r="K90" i="12"/>
  <c r="L90" i="12" s="1"/>
  <c r="Q34" i="27"/>
  <c r="Q37" i="27" s="1"/>
  <c r="Q37" i="25"/>
  <c r="BF58" i="19"/>
  <c r="BF63" i="19" s="1"/>
  <c r="BF58" i="22"/>
  <c r="BF63" i="18"/>
  <c r="AW31" i="27"/>
  <c r="AV31" i="25"/>
  <c r="AZ31" i="22"/>
  <c r="AV58" i="19"/>
  <c r="AV63" i="18"/>
  <c r="AZ58" i="18"/>
  <c r="K20" i="19"/>
  <c r="K23" i="18"/>
  <c r="L23" i="18" s="1"/>
  <c r="L20" i="18"/>
  <c r="BB64" i="16"/>
  <c r="BB67" i="16" s="1"/>
  <c r="AZ67" i="16"/>
  <c r="AZ59" i="19"/>
  <c r="BB59" i="19" s="1"/>
  <c r="AV59" i="22"/>
  <c r="AZ5" i="22"/>
  <c r="AV5" i="25"/>
  <c r="K35" i="19"/>
  <c r="L35" i="18"/>
  <c r="AW50" i="22"/>
  <c r="BA50" i="19"/>
  <c r="BL72" i="25"/>
  <c r="BL76" i="22"/>
  <c r="AV68" i="19"/>
  <c r="AZ68" i="18"/>
  <c r="AV71" i="18"/>
  <c r="AW58" i="19"/>
  <c r="AW63" i="18"/>
  <c r="BA58" i="18"/>
  <c r="BA63" i="18" s="1"/>
  <c r="Q30" i="27"/>
  <c r="Q33" i="27" s="1"/>
  <c r="Q33" i="25"/>
  <c r="L62" i="19"/>
  <c r="K62" i="22"/>
  <c r="AV44" i="22"/>
  <c r="AZ44" i="19"/>
  <c r="AV30" i="19"/>
  <c r="AZ30" i="18"/>
  <c r="AV33" i="18"/>
  <c r="N50" i="22"/>
  <c r="M50" i="25"/>
  <c r="AV29" i="19"/>
  <c r="AV27" i="22"/>
  <c r="AZ27" i="19"/>
  <c r="K59" i="22"/>
  <c r="L59" i="19"/>
  <c r="AX64" i="19"/>
  <c r="AX67" i="18"/>
  <c r="AZ64" i="18"/>
  <c r="AX76" i="22"/>
  <c r="AX72" i="25"/>
  <c r="BB17" i="16"/>
  <c r="AZ7" i="19"/>
  <c r="AV7" i="22"/>
  <c r="AV4" i="25"/>
  <c r="AV72" i="22"/>
  <c r="AZ72" i="19"/>
  <c r="BB21" i="16"/>
  <c r="Q67" i="25"/>
  <c r="Q64" i="27"/>
  <c r="Q67" i="27" s="1"/>
  <c r="AZ81" i="19"/>
  <c r="AY26" i="25"/>
  <c r="AY24" i="27"/>
  <c r="AY26" i="27" s="1"/>
  <c r="AW59" i="25"/>
  <c r="BA59" i="22"/>
  <c r="J15" i="13"/>
  <c r="J13" i="17"/>
  <c r="AX16" i="19"/>
  <c r="AX19" i="18"/>
  <c r="AZ16" i="18"/>
  <c r="BB16" i="18" s="1"/>
  <c r="AZ10" i="18"/>
  <c r="AV10" i="19"/>
  <c r="AV12" i="18"/>
  <c r="BB7" i="18"/>
  <c r="AW27" i="22"/>
  <c r="AW29" i="19"/>
  <c r="BA27" i="19"/>
  <c r="BA29" i="19" s="1"/>
  <c r="K34" i="19"/>
  <c r="K37" i="18"/>
  <c r="L37" i="18" s="1"/>
  <c r="L34" i="18"/>
  <c r="BA32" i="22"/>
  <c r="AW32" i="25"/>
  <c r="AW33" i="25" s="1"/>
  <c r="BK10" i="19"/>
  <c r="BK12" i="18"/>
  <c r="BM10" i="18"/>
  <c r="BM12" i="18" s="1"/>
  <c r="BB72" i="18"/>
  <c r="AV21" i="19"/>
  <c r="AV23" i="19" s="1"/>
  <c r="AZ21" i="18"/>
  <c r="BE68" i="19"/>
  <c r="BE71" i="19" s="1"/>
  <c r="BE68" i="22"/>
  <c r="BE71" i="18"/>
  <c r="AV77" i="22"/>
  <c r="AZ77" i="19"/>
  <c r="BE19" i="22"/>
  <c r="BE14" i="25"/>
  <c r="R52" i="27"/>
  <c r="R54" i="27" s="1"/>
  <c r="R54" i="25"/>
  <c r="K66" i="22"/>
  <c r="L66" i="19"/>
  <c r="BL37" i="19"/>
  <c r="BL34" i="22"/>
  <c r="BM34" i="22" s="1"/>
  <c r="BM37" i="22" s="1"/>
  <c r="L25" i="18"/>
  <c r="K25" i="19"/>
  <c r="AY30" i="27"/>
  <c r="AZ75" i="19"/>
  <c r="AV75" i="22"/>
  <c r="AW89" i="16"/>
  <c r="AV74" i="19"/>
  <c r="AV76" i="19" s="1"/>
  <c r="AZ74" i="18"/>
  <c r="AW85" i="19"/>
  <c r="BA81" i="19"/>
  <c r="AW81" i="22"/>
  <c r="AZ45" i="16"/>
  <c r="BB41" i="16"/>
  <c r="AZ73" i="19"/>
  <c r="AV73" i="22"/>
  <c r="K65" i="25"/>
  <c r="L65" i="22"/>
  <c r="K86" i="22"/>
  <c r="L86" i="19"/>
  <c r="K88" i="19"/>
  <c r="L88" i="19" s="1"/>
  <c r="AW48" i="19"/>
  <c r="BA48" i="18"/>
  <c r="BB48" i="18" s="1"/>
  <c r="AW68" i="19"/>
  <c r="BA68" i="18"/>
  <c r="AW71" i="18"/>
  <c r="R27" i="27"/>
  <c r="R29" i="27" s="1"/>
  <c r="R29" i="25"/>
  <c r="AW83" i="25"/>
  <c r="BA83" i="22"/>
  <c r="AW65" i="19"/>
  <c r="BA65" i="18"/>
  <c r="BB65" i="18" s="1"/>
  <c r="AW67" i="18"/>
  <c r="L11" i="19"/>
  <c r="K11" i="22"/>
  <c r="K60" i="22"/>
  <c r="L60" i="19"/>
  <c r="BA40" i="22"/>
  <c r="AW40" i="25"/>
  <c r="K43" i="25"/>
  <c r="L43" i="22"/>
  <c r="M53" i="25"/>
  <c r="M53" i="22"/>
  <c r="N53" i="22" s="1"/>
  <c r="N53" i="19"/>
  <c r="AV83" i="22"/>
  <c r="AZ83" i="19"/>
  <c r="BB83" i="19" s="1"/>
  <c r="BK89" i="16"/>
  <c r="AV76" i="18"/>
  <c r="BB54" i="16"/>
  <c r="AV81" i="25"/>
  <c r="L7" i="19"/>
  <c r="K7" i="22"/>
  <c r="J30" i="13"/>
  <c r="J32" i="11"/>
  <c r="K32" i="11" s="1"/>
  <c r="R20" i="19"/>
  <c r="R23" i="19" s="1"/>
  <c r="R23" i="18"/>
  <c r="R20" i="22"/>
  <c r="AW38" i="25"/>
  <c r="BA38" i="22"/>
  <c r="AX58" i="25"/>
  <c r="AX63" i="22"/>
  <c r="BB76" i="16"/>
  <c r="AW84" i="22"/>
  <c r="BA84" i="19"/>
  <c r="BB84" i="19" s="1"/>
  <c r="AY72" i="25"/>
  <c r="AY76" i="22"/>
  <c r="M76" i="18"/>
  <c r="N76" i="18" s="1"/>
  <c r="K69" i="22"/>
  <c r="L69" i="19"/>
  <c r="BF30" i="25"/>
  <c r="BF33" i="22"/>
  <c r="AW72" i="22"/>
  <c r="BA72" i="19"/>
  <c r="L53" i="22"/>
  <c r="K53" i="25"/>
  <c r="R34" i="27"/>
  <c r="R37" i="27" s="1"/>
  <c r="R37" i="25"/>
  <c r="R77" i="27"/>
  <c r="R80" i="27" s="1"/>
  <c r="R80" i="25"/>
  <c r="AV24" i="22"/>
  <c r="AV26" i="19"/>
  <c r="AZ24" i="19"/>
  <c r="AV67" i="19"/>
  <c r="AV11" i="25"/>
  <c r="AY68" i="25"/>
  <c r="AY71" i="22"/>
  <c r="AX27" i="27"/>
  <c r="AW39" i="22"/>
  <c r="BA39" i="19"/>
  <c r="AV38" i="27"/>
  <c r="BB40" i="19"/>
  <c r="AX80" i="19"/>
  <c r="AX77" i="22"/>
  <c r="R33" i="25"/>
  <c r="R30" i="27"/>
  <c r="R33" i="27" s="1"/>
  <c r="AW44" i="22"/>
  <c r="BA44" i="19"/>
  <c r="J33" i="17"/>
  <c r="AV14" i="19"/>
  <c r="AV19" i="18"/>
  <c r="AZ14" i="18"/>
  <c r="L64" i="18"/>
  <c r="K64" i="19"/>
  <c r="K67" i="18"/>
  <c r="L67" i="18" s="1"/>
  <c r="AV50" i="22"/>
  <c r="AZ50" i="19"/>
  <c r="BB24" i="18"/>
  <c r="BB26" i="18" s="1"/>
  <c r="AZ26" i="18"/>
  <c r="AX88" i="22"/>
  <c r="AX86" i="25"/>
  <c r="AZ86" i="25" s="1"/>
  <c r="Q80" i="25"/>
  <c r="Q77" i="27"/>
  <c r="Q80" i="27" s="1"/>
  <c r="AV34" i="22"/>
  <c r="AZ34" i="19"/>
  <c r="K82" i="22"/>
  <c r="L82" i="19"/>
  <c r="AW13" i="22"/>
  <c r="BA13" i="19"/>
  <c r="AV35" i="19"/>
  <c r="AZ35" i="18"/>
  <c r="BB35" i="18" s="1"/>
  <c r="BA56" i="25"/>
  <c r="AW56" i="27"/>
  <c r="BA56" i="27" s="1"/>
  <c r="AZ76" i="16"/>
  <c r="AV56" i="25"/>
  <c r="AZ56" i="22"/>
  <c r="BB56" i="22" s="1"/>
  <c r="AV64" i="25"/>
  <c r="AV78" i="22"/>
  <c r="AZ78" i="19"/>
  <c r="BB78" i="19" s="1"/>
  <c r="N11" i="22"/>
  <c r="M11" i="25"/>
  <c r="BB34" i="18"/>
  <c r="K49" i="27"/>
  <c r="L49" i="27" s="1"/>
  <c r="L49" i="25"/>
  <c r="AY14" i="25"/>
  <c r="AY14" i="27" s="1"/>
  <c r="AY19" i="27" s="1"/>
  <c r="AY19" i="22"/>
  <c r="AY19" i="25" s="1"/>
  <c r="BA73" i="18"/>
  <c r="BB73" i="18" s="1"/>
  <c r="AW73" i="19"/>
  <c r="M72" i="22"/>
  <c r="N72" i="19"/>
  <c r="R14" i="25"/>
  <c r="R19" i="22"/>
  <c r="M62" i="25"/>
  <c r="N62" i="22"/>
  <c r="BA25" i="25"/>
  <c r="AW25" i="27"/>
  <c r="BA25" i="27" s="1"/>
  <c r="Q81" i="27"/>
  <c r="Q85" i="27" s="1"/>
  <c r="Q85" i="25"/>
  <c r="K8" i="19"/>
  <c r="L8" i="18"/>
  <c r="BA4" i="18"/>
  <c r="AW4" i="19"/>
  <c r="AW9" i="18"/>
  <c r="AZ33" i="16"/>
  <c r="BB30" i="16"/>
  <c r="AZ41" i="18"/>
  <c r="AV41" i="19"/>
  <c r="AV45" i="18"/>
  <c r="AV40" i="25"/>
  <c r="AZ40" i="22"/>
  <c r="AY27" i="27"/>
  <c r="AY29" i="27" s="1"/>
  <c r="AY29" i="25"/>
  <c r="AZ53" i="19"/>
  <c r="AV53" i="22"/>
  <c r="AW82" i="22"/>
  <c r="BA82" i="19"/>
  <c r="BB14" i="16"/>
  <c r="AZ19" i="16"/>
  <c r="AZ80" i="16"/>
  <c r="AX20" i="22"/>
  <c r="AX23" i="19"/>
  <c r="BE81" i="22"/>
  <c r="BE85" i="18"/>
  <c r="BE81" i="19"/>
  <c r="BE85" i="19" s="1"/>
  <c r="K84" i="22"/>
  <c r="L84" i="19"/>
  <c r="AV25" i="25"/>
  <c r="AZ25" i="22"/>
  <c r="BB25" i="22" s="1"/>
  <c r="BL58" i="25"/>
  <c r="BL63" i="22"/>
  <c r="AY10" i="25"/>
  <c r="AY12" i="22"/>
  <c r="K48" i="22"/>
  <c r="L48" i="19"/>
  <c r="K51" i="19"/>
  <c r="L51" i="19" s="1"/>
  <c r="Q46" i="27"/>
  <c r="Q51" i="27" s="1"/>
  <c r="Q51" i="25"/>
  <c r="Q55" i="27"/>
  <c r="Q57" i="27" s="1"/>
  <c r="Q57" i="25"/>
  <c r="AY34" i="22"/>
  <c r="AY37" i="19"/>
  <c r="Q27" i="27"/>
  <c r="Q29" i="27" s="1"/>
  <c r="Q29" i="25"/>
  <c r="K39" i="25"/>
  <c r="L39" i="22"/>
  <c r="N65" i="25"/>
  <c r="M65" i="27"/>
  <c r="N65" i="27" s="1"/>
  <c r="Q58" i="27"/>
  <c r="Q63" i="27" s="1"/>
  <c r="Q63" i="25"/>
  <c r="BK64" i="19"/>
  <c r="BM64" i="18"/>
  <c r="BM67" i="18" s="1"/>
  <c r="BK67" i="18"/>
  <c r="R58" i="27"/>
  <c r="R63" i="27" s="1"/>
  <c r="R63" i="25"/>
  <c r="L21" i="18"/>
  <c r="K21" i="19"/>
  <c r="BK47" i="19"/>
  <c r="BM47" i="18"/>
  <c r="BA89" i="12"/>
  <c r="BA41" i="18"/>
  <c r="AW45" i="18"/>
  <c r="AW41" i="19"/>
  <c r="AZ9" i="16"/>
  <c r="BB4" i="16"/>
  <c r="BB9" i="12"/>
  <c r="AD42" i="24"/>
  <c r="AC46" i="24"/>
  <c r="AD46" i="24" s="1"/>
  <c r="J21" i="13"/>
  <c r="J23" i="11"/>
  <c r="K81" i="22"/>
  <c r="L81" i="19"/>
  <c r="AV13" i="22"/>
  <c r="AZ13" i="19"/>
  <c r="AX38" i="19"/>
  <c r="AZ38" i="18"/>
  <c r="BB38" i="18" s="1"/>
  <c r="AW35" i="22"/>
  <c r="BA35" i="19"/>
  <c r="M49" i="25"/>
  <c r="N49" i="22"/>
  <c r="K30" i="22"/>
  <c r="L30" i="19"/>
  <c r="AW23" i="18"/>
  <c r="AW20" i="19"/>
  <c r="BA20" i="18"/>
  <c r="BB80" i="16"/>
  <c r="BB20" i="18"/>
  <c r="N60" i="19"/>
  <c r="M60" i="22"/>
  <c r="K61" i="25"/>
  <c r="L61" i="22"/>
  <c r="L9" i="16"/>
  <c r="K89" i="16"/>
  <c r="R10" i="27"/>
  <c r="R12" i="27" s="1"/>
  <c r="R12" i="25"/>
  <c r="AW21" i="19"/>
  <c r="BA21" i="18"/>
  <c r="AX10" i="27"/>
  <c r="K74" i="25"/>
  <c r="L74" i="22"/>
  <c r="K44" i="22"/>
  <c r="L44" i="19"/>
  <c r="AW15" i="19"/>
  <c r="BA15" i="18"/>
  <c r="BA33" i="16"/>
  <c r="BB31" i="16"/>
  <c r="AW70" i="19"/>
  <c r="BA70" i="18"/>
  <c r="M66" i="19"/>
  <c r="N66" i="18"/>
  <c r="AV70" i="19"/>
  <c r="AZ70" i="18"/>
  <c r="AW66" i="25"/>
  <c r="BA66" i="22"/>
  <c r="BF14" i="27"/>
  <c r="BF19" i="27" s="1"/>
  <c r="BF19" i="25"/>
  <c r="K13" i="25"/>
  <c r="L13" i="22"/>
  <c r="BA53" i="19"/>
  <c r="AW53" i="22"/>
  <c r="AW54" i="22" s="1"/>
  <c r="AX89" i="16"/>
  <c r="AZ89" i="12"/>
  <c r="K36" i="19"/>
  <c r="L36" i="18"/>
  <c r="M34" i="27"/>
  <c r="K27" i="22"/>
  <c r="K29" i="19"/>
  <c r="L29" i="19" s="1"/>
  <c r="L27" i="19"/>
  <c r="AX34" i="25"/>
  <c r="AX37" i="22"/>
  <c r="AV28" i="22"/>
  <c r="AZ28" i="19"/>
  <c r="BB28" i="19" s="1"/>
  <c r="AW69" i="22"/>
  <c r="BA69" i="19"/>
  <c r="BF41" i="25"/>
  <c r="BF45" i="22"/>
  <c r="AW61" i="25"/>
  <c r="BA61" i="22"/>
  <c r="M46" i="25"/>
  <c r="N46" i="22"/>
  <c r="AV39" i="22"/>
  <c r="AZ39" i="19"/>
  <c r="K68" i="19"/>
  <c r="K71" i="18"/>
  <c r="L71" i="18" s="1"/>
  <c r="L68" i="18"/>
  <c r="AY23" i="22"/>
  <c r="AY20" i="25"/>
  <c r="K79" i="19"/>
  <c r="L79" i="18"/>
  <c r="K80" i="18"/>
  <c r="L80" i="18" s="1"/>
  <c r="BA6" i="22"/>
  <c r="AW6" i="25"/>
  <c r="AY77" i="25"/>
  <c r="AY80" i="22"/>
  <c r="BE41" i="25"/>
  <c r="BE45" i="22"/>
  <c r="BB82" i="18"/>
  <c r="AV62" i="22"/>
  <c r="AZ62" i="19"/>
  <c r="BB62" i="19" s="1"/>
  <c r="AZ8" i="18"/>
  <c r="AV8" i="19"/>
  <c r="AV9" i="18"/>
  <c r="AZ60" i="22"/>
  <c r="AV60" i="25"/>
  <c r="R72" i="27"/>
  <c r="R76" i="27" s="1"/>
  <c r="R76" i="25"/>
  <c r="K83" i="19"/>
  <c r="L83" i="18"/>
  <c r="L40" i="18"/>
  <c r="K40" i="19"/>
  <c r="AC20" i="24"/>
  <c r="AD15" i="24"/>
  <c r="AW74" i="19"/>
  <c r="BA74" i="18"/>
  <c r="K4" i="19"/>
  <c r="K9" i="18"/>
  <c r="L4" i="18"/>
  <c r="AY31" i="19"/>
  <c r="BA31" i="18"/>
  <c r="AY33" i="18"/>
  <c r="AY4" i="19"/>
  <c r="AY9" i="18"/>
  <c r="AW75" i="22"/>
  <c r="BA75" i="19"/>
  <c r="K63" i="19"/>
  <c r="L63" i="19" s="1"/>
  <c r="AW30" i="27"/>
  <c r="BA30" i="25"/>
  <c r="BB87" i="16"/>
  <c r="AZ88" i="16"/>
  <c r="AD31" i="24"/>
  <c r="AD34" i="24" s="1"/>
  <c r="AC34" i="24"/>
  <c r="AW24" i="25"/>
  <c r="AW26" i="22"/>
  <c r="BA24" i="22"/>
  <c r="BA26" i="22" s="1"/>
  <c r="K38" i="22"/>
  <c r="L38" i="19"/>
  <c r="BA45" i="16"/>
  <c r="AX4" i="19"/>
  <c r="AX9" i="18"/>
  <c r="AZ4" i="18"/>
  <c r="BB36" i="16"/>
  <c r="BB37" i="16" s="1"/>
  <c r="Q52" i="27"/>
  <c r="Q54" i="27" s="1"/>
  <c r="Q54" i="25"/>
  <c r="BA60" i="22"/>
  <c r="AW60" i="25"/>
  <c r="R64" i="27"/>
  <c r="R67" i="27" s="1"/>
  <c r="R67" i="25"/>
  <c r="BL10" i="19"/>
  <c r="BL12" i="18"/>
  <c r="AW17" i="19"/>
  <c r="BA17" i="18"/>
  <c r="L77" i="22"/>
  <c r="K77" i="25"/>
  <c r="R89" i="16"/>
  <c r="AV20" i="22"/>
  <c r="AZ20" i="19"/>
  <c r="AV18" i="22"/>
  <c r="AZ18" i="19"/>
  <c r="R4" i="19"/>
  <c r="R9" i="18"/>
  <c r="N73" i="19"/>
  <c r="M73" i="22"/>
  <c r="BA5" i="22"/>
  <c r="AW5" i="25"/>
  <c r="Z86" i="24"/>
  <c r="AC82" i="24"/>
  <c r="R55" i="27"/>
  <c r="R57" i="27" s="1"/>
  <c r="R57" i="25"/>
  <c r="AV82" i="22"/>
  <c r="AZ82" i="19"/>
  <c r="AX28" i="22"/>
  <c r="AX29" i="19"/>
  <c r="R46" i="27"/>
  <c r="R51" i="27" s="1"/>
  <c r="R51" i="25"/>
  <c r="K87" i="22"/>
  <c r="L87" i="19"/>
  <c r="BM72" i="18"/>
  <c r="BM76" i="18" s="1"/>
  <c r="BK76" i="18"/>
  <c r="BK72" i="19"/>
  <c r="BB62" i="18"/>
  <c r="BB60" i="19"/>
  <c r="BB15" i="16"/>
  <c r="K56" i="27"/>
  <c r="L56" i="27" s="1"/>
  <c r="L56" i="25"/>
  <c r="AX55" i="25"/>
  <c r="AX57" i="22"/>
  <c r="K10" i="19"/>
  <c r="L10" i="18"/>
  <c r="K12" i="18"/>
  <c r="L12" i="18" s="1"/>
  <c r="BA16" i="19"/>
  <c r="AW16" i="22"/>
  <c r="AW86" i="27"/>
  <c r="AX68" i="25"/>
  <c r="AX71" i="22"/>
  <c r="AY89" i="16"/>
  <c r="BA19" i="16"/>
  <c r="BK34" i="25"/>
  <c r="BK37" i="22"/>
  <c r="BA28" i="22"/>
  <c r="AW28" i="25"/>
  <c r="R88" i="25"/>
  <c r="R86" i="27"/>
  <c r="R88" i="27" s="1"/>
  <c r="K58" i="25"/>
  <c r="L58" i="22"/>
  <c r="AV87" i="19"/>
  <c r="AZ87" i="18"/>
  <c r="AV88" i="18"/>
  <c r="AV36" i="19"/>
  <c r="AZ36" i="18"/>
  <c r="BB36" i="18" s="1"/>
  <c r="BA67" i="16"/>
  <c r="BA8" i="18"/>
  <c r="AW8" i="19"/>
  <c r="AV85" i="22" l="1"/>
  <c r="BA80" i="19"/>
  <c r="AV67" i="22"/>
  <c r="BB21" i="18"/>
  <c r="BA23" i="18"/>
  <c r="BB13" i="19"/>
  <c r="K50" i="25"/>
  <c r="L50" i="22"/>
  <c r="BB50" i="19"/>
  <c r="BE89" i="18"/>
  <c r="AZ23" i="18"/>
  <c r="BB55" i="18"/>
  <c r="BB57" i="18" s="1"/>
  <c r="BB40" i="22"/>
  <c r="BA71" i="18"/>
  <c r="BB9" i="16"/>
  <c r="BB45" i="16"/>
  <c r="K63" i="22"/>
  <c r="L63" i="22" s="1"/>
  <c r="K54" i="19"/>
  <c r="L54" i="19" s="1"/>
  <c r="L52" i="19"/>
  <c r="K52" i="22"/>
  <c r="BB80" i="18"/>
  <c r="AZ80" i="18"/>
  <c r="BB75" i="19"/>
  <c r="BA76" i="18"/>
  <c r="BB89" i="12"/>
  <c r="BE89" i="19"/>
  <c r="BB23" i="18"/>
  <c r="BB23" i="16"/>
  <c r="BK30" i="22"/>
  <c r="BK33" i="19"/>
  <c r="BM30" i="19"/>
  <c r="BM33" i="19" s="1"/>
  <c r="Z90" i="24"/>
  <c r="BF89" i="18"/>
  <c r="I33" i="23" s="1"/>
  <c r="J33" i="23" s="1"/>
  <c r="BF81" i="25"/>
  <c r="BF85" i="22"/>
  <c r="BA85" i="19"/>
  <c r="AW80" i="22"/>
  <c r="BB61" i="22"/>
  <c r="AV55" i="22"/>
  <c r="AV57" i="19"/>
  <c r="AZ55" i="19"/>
  <c r="BA89" i="16"/>
  <c r="BB47" i="18"/>
  <c r="BA45" i="18"/>
  <c r="BB43" i="18"/>
  <c r="AX89" i="18"/>
  <c r="BB7" i="19"/>
  <c r="Q89" i="19"/>
  <c r="L78" i="19"/>
  <c r="K78" i="22"/>
  <c r="N48" i="19"/>
  <c r="M48" i="22"/>
  <c r="M51" i="19"/>
  <c r="N51" i="19" s="1"/>
  <c r="L32" i="19"/>
  <c r="K32" i="22"/>
  <c r="K33" i="22" s="1"/>
  <c r="L33" i="22" s="1"/>
  <c r="K22" i="25"/>
  <c r="L22" i="22"/>
  <c r="L14" i="22"/>
  <c r="K14" i="25"/>
  <c r="K18" i="22"/>
  <c r="L18" i="19"/>
  <c r="AW8" i="22"/>
  <c r="BA8" i="19"/>
  <c r="BM72" i="19"/>
  <c r="BM76" i="19" s="1"/>
  <c r="BK72" i="22"/>
  <c r="BK76" i="19"/>
  <c r="BK47" i="22"/>
  <c r="BM47" i="19"/>
  <c r="BA4" i="19"/>
  <c r="AW9" i="19"/>
  <c r="AW4" i="22"/>
  <c r="R23" i="22"/>
  <c r="R20" i="25"/>
  <c r="AV68" i="22"/>
  <c r="AZ68" i="19"/>
  <c r="AV71" i="19"/>
  <c r="AW28" i="27"/>
  <c r="BA28" i="27" s="1"/>
  <c r="BA28" i="25"/>
  <c r="AX55" i="27"/>
  <c r="AX57" i="27" s="1"/>
  <c r="AX57" i="25"/>
  <c r="AV11" i="27"/>
  <c r="AX72" i="27"/>
  <c r="AX76" i="27" s="1"/>
  <c r="AX76" i="25"/>
  <c r="BB44" i="19"/>
  <c r="AV5" i="27"/>
  <c r="AZ5" i="27" s="1"/>
  <c r="AZ5" i="25"/>
  <c r="AY86" i="22"/>
  <c r="AY88" i="19"/>
  <c r="BA86" i="19"/>
  <c r="M52" i="27"/>
  <c r="M54" i="25"/>
  <c r="N54" i="25" s="1"/>
  <c r="N52" i="25"/>
  <c r="AV46" i="22"/>
  <c r="AZ46" i="19"/>
  <c r="AV51" i="19"/>
  <c r="AW10" i="22"/>
  <c r="AW12" i="19"/>
  <c r="BA10" i="19"/>
  <c r="BA12" i="19" s="1"/>
  <c r="BE33" i="25"/>
  <c r="BE30" i="27"/>
  <c r="BE33" i="27" s="1"/>
  <c r="AW49" i="25"/>
  <c r="BA49" i="22"/>
  <c r="BB49" i="22" s="1"/>
  <c r="AC72" i="24"/>
  <c r="AD72" i="24" s="1"/>
  <c r="AD69" i="24"/>
  <c r="AX24" i="25"/>
  <c r="AX26" i="22"/>
  <c r="L41" i="22"/>
  <c r="K41" i="25"/>
  <c r="K45" i="22"/>
  <c r="L45" i="22" s="1"/>
  <c r="BL10" i="22"/>
  <c r="BL12" i="19"/>
  <c r="AV34" i="25"/>
  <c r="AZ34" i="22"/>
  <c r="AC86" i="24"/>
  <c r="AD86" i="24" s="1"/>
  <c r="AD82" i="24"/>
  <c r="AY31" i="22"/>
  <c r="BA31" i="19"/>
  <c r="AY33" i="19"/>
  <c r="AV8" i="22"/>
  <c r="AV9" i="22" s="1"/>
  <c r="AZ8" i="19"/>
  <c r="AV9" i="19"/>
  <c r="AV70" i="22"/>
  <c r="AZ70" i="19"/>
  <c r="K30" i="25"/>
  <c r="L30" i="22"/>
  <c r="BL58" i="27"/>
  <c r="BL63" i="27" s="1"/>
  <c r="BL63" i="25"/>
  <c r="N62" i="25"/>
  <c r="M62" i="27"/>
  <c r="N62" i="27" s="1"/>
  <c r="BA44" i="22"/>
  <c r="AW44" i="25"/>
  <c r="AV81" i="27"/>
  <c r="K66" i="25"/>
  <c r="L66" i="22"/>
  <c r="AW32" i="27"/>
  <c r="BA32" i="27" s="1"/>
  <c r="BA32" i="25"/>
  <c r="BA59" i="25"/>
  <c r="AW59" i="27"/>
  <c r="BA59" i="27" s="1"/>
  <c r="AZ44" i="22"/>
  <c r="AV44" i="25"/>
  <c r="BB5" i="22"/>
  <c r="BF58" i="25"/>
  <c r="BF63" i="22"/>
  <c r="K61" i="27"/>
  <c r="L61" i="27" s="1"/>
  <c r="L61" i="25"/>
  <c r="L40" i="19"/>
  <c r="K40" i="22"/>
  <c r="AV18" i="25"/>
  <c r="AZ18" i="22"/>
  <c r="AW53" i="25"/>
  <c r="BA53" i="22"/>
  <c r="BA54" i="22" s="1"/>
  <c r="BE68" i="25"/>
  <c r="BE71" i="22"/>
  <c r="AZ63" i="18"/>
  <c r="BB58" i="18"/>
  <c r="BB63" i="18" s="1"/>
  <c r="L38" i="22"/>
  <c r="K38" i="25"/>
  <c r="BA33" i="18"/>
  <c r="BB31" i="18"/>
  <c r="AV89" i="18"/>
  <c r="BB70" i="18"/>
  <c r="AW21" i="22"/>
  <c r="BA21" i="19"/>
  <c r="AV78" i="25"/>
  <c r="AZ78" i="22"/>
  <c r="AZ73" i="22"/>
  <c r="AV73" i="25"/>
  <c r="BM10" i="19"/>
  <c r="BM12" i="19" s="1"/>
  <c r="BK10" i="22"/>
  <c r="BK12" i="19"/>
  <c r="BB8" i="18"/>
  <c r="K68" i="22"/>
  <c r="K71" i="19"/>
  <c r="L71" i="19" s="1"/>
  <c r="L68" i="19"/>
  <c r="K29" i="22"/>
  <c r="L29" i="22" s="1"/>
  <c r="L27" i="22"/>
  <c r="K27" i="25"/>
  <c r="BB24" i="19"/>
  <c r="BB26" i="19" s="1"/>
  <c r="AZ26" i="19"/>
  <c r="AY72" i="27"/>
  <c r="AY76" i="27" s="1"/>
  <c r="AY76" i="25"/>
  <c r="AZ67" i="18"/>
  <c r="BB64" i="18"/>
  <c r="BB67" i="18" s="1"/>
  <c r="L62" i="22"/>
  <c r="K62" i="25"/>
  <c r="AV59" i="25"/>
  <c r="AZ59" i="22"/>
  <c r="BB59" i="22" s="1"/>
  <c r="BF89" i="19"/>
  <c r="L55" i="27"/>
  <c r="K57" i="27"/>
  <c r="L57" i="27" s="1"/>
  <c r="AV16" i="27"/>
  <c r="AV42" i="22"/>
  <c r="AZ42" i="19"/>
  <c r="BB42" i="19" s="1"/>
  <c r="N12" i="18"/>
  <c r="M89" i="18"/>
  <c r="N89" i="18" s="1"/>
  <c r="K26" i="19"/>
  <c r="L26" i="19" s="1"/>
  <c r="L24" i="19"/>
  <c r="K24" i="22"/>
  <c r="AY80" i="25"/>
  <c r="AY77" i="27"/>
  <c r="AY80" i="27" s="1"/>
  <c r="AV75" i="25"/>
  <c r="AZ75" i="22"/>
  <c r="AZ29" i="19"/>
  <c r="BB27" i="19"/>
  <c r="BB29" i="19" s="1"/>
  <c r="AW5" i="27"/>
  <c r="BA5" i="27" s="1"/>
  <c r="BA5" i="25"/>
  <c r="AW17" i="22"/>
  <c r="BA17" i="19"/>
  <c r="AW24" i="27"/>
  <c r="BA24" i="25"/>
  <c r="BA26" i="25" s="1"/>
  <c r="AW26" i="25"/>
  <c r="K89" i="18"/>
  <c r="L9" i="18"/>
  <c r="BB39" i="19"/>
  <c r="M66" i="22"/>
  <c r="N66" i="19"/>
  <c r="K90" i="16"/>
  <c r="L90" i="16" s="1"/>
  <c r="L89" i="16"/>
  <c r="AZ89" i="16"/>
  <c r="AV25" i="27"/>
  <c r="AZ25" i="27" s="1"/>
  <c r="BB25" i="27" s="1"/>
  <c r="AZ25" i="25"/>
  <c r="BB25" i="25" s="1"/>
  <c r="AZ40" i="25"/>
  <c r="AV40" i="27"/>
  <c r="AZ40" i="27" s="1"/>
  <c r="R14" i="27"/>
  <c r="R19" i="27" s="1"/>
  <c r="R19" i="25"/>
  <c r="AV64" i="27"/>
  <c r="AW65" i="22"/>
  <c r="BA65" i="19"/>
  <c r="BB65" i="19" s="1"/>
  <c r="AW67" i="19"/>
  <c r="AW18" i="22"/>
  <c r="BA18" i="19"/>
  <c r="BB18" i="19" s="1"/>
  <c r="AW52" i="27"/>
  <c r="AV48" i="25"/>
  <c r="AZ48" i="22"/>
  <c r="BE58" i="25"/>
  <c r="BE63" i="22"/>
  <c r="AW77" i="27"/>
  <c r="BA77" i="25"/>
  <c r="M10" i="22"/>
  <c r="N10" i="19"/>
  <c r="M12" i="19"/>
  <c r="K42" i="25"/>
  <c r="L42" i="22"/>
  <c r="K21" i="22"/>
  <c r="L21" i="19"/>
  <c r="AX23" i="22"/>
  <c r="AX20" i="25"/>
  <c r="BA39" i="22"/>
  <c r="AW39" i="25"/>
  <c r="K23" i="19"/>
  <c r="L23" i="19" s="1"/>
  <c r="K20" i="22"/>
  <c r="L20" i="19"/>
  <c r="BB87" i="18"/>
  <c r="AZ88" i="18"/>
  <c r="BF41" i="27"/>
  <c r="BF45" i="27" s="1"/>
  <c r="BF45" i="25"/>
  <c r="AV13" i="25"/>
  <c r="AZ13" i="22"/>
  <c r="BK34" i="27"/>
  <c r="BK37" i="25"/>
  <c r="BL89" i="18"/>
  <c r="K4" i="22"/>
  <c r="L4" i="19"/>
  <c r="K9" i="19"/>
  <c r="AV62" i="25"/>
  <c r="AZ62" i="22"/>
  <c r="AZ39" i="22"/>
  <c r="BB39" i="22" s="1"/>
  <c r="AV39" i="25"/>
  <c r="AW45" i="19"/>
  <c r="AW41" i="22"/>
  <c r="BA41" i="19"/>
  <c r="L39" i="25"/>
  <c r="K39" i="27"/>
  <c r="L39" i="27" s="1"/>
  <c r="AX77" i="25"/>
  <c r="AX80" i="22"/>
  <c r="AV24" i="25"/>
  <c r="AV26" i="22"/>
  <c r="AZ24" i="22"/>
  <c r="AW84" i="25"/>
  <c r="BA84" i="22"/>
  <c r="BB84" i="22" s="1"/>
  <c r="BA81" i="22"/>
  <c r="BB81" i="22" s="1"/>
  <c r="AW81" i="25"/>
  <c r="AW85" i="22"/>
  <c r="BE19" i="25"/>
  <c r="BE14" i="27"/>
  <c r="BE19" i="27" s="1"/>
  <c r="AZ85" i="19"/>
  <c r="BB81" i="19"/>
  <c r="AX64" i="22"/>
  <c r="AX67" i="19"/>
  <c r="AZ64" i="19"/>
  <c r="Q9" i="22"/>
  <c r="Q4" i="25"/>
  <c r="BA67" i="18"/>
  <c r="BL52" i="22"/>
  <c r="BM52" i="22" s="1"/>
  <c r="BM54" i="22" s="1"/>
  <c r="BL54" i="19"/>
  <c r="BB88" i="16"/>
  <c r="AX30" i="27"/>
  <c r="AX33" i="27" s="1"/>
  <c r="AX33" i="25"/>
  <c r="BB41" i="18"/>
  <c r="AZ45" i="18"/>
  <c r="BB52" i="19"/>
  <c r="AZ54" i="19"/>
  <c r="Q23" i="22"/>
  <c r="Q20" i="25"/>
  <c r="AV49" i="27"/>
  <c r="AZ49" i="27" s="1"/>
  <c r="AZ49" i="25"/>
  <c r="AY64" i="22"/>
  <c r="AY67" i="19"/>
  <c r="BA64" i="19"/>
  <c r="N46" i="25"/>
  <c r="M46" i="27"/>
  <c r="M60" i="25"/>
  <c r="N60" i="22"/>
  <c r="AW35" i="25"/>
  <c r="BA35" i="22"/>
  <c r="BB33" i="16"/>
  <c r="BA73" i="19"/>
  <c r="BB73" i="19" s="1"/>
  <c r="AW73" i="22"/>
  <c r="AX58" i="27"/>
  <c r="AX63" i="27" s="1"/>
  <c r="AX63" i="25"/>
  <c r="AV83" i="25"/>
  <c r="AZ83" i="22"/>
  <c r="BB83" i="22" s="1"/>
  <c r="BB74" i="18"/>
  <c r="BB76" i="18" s="1"/>
  <c r="AV77" i="25"/>
  <c r="AZ77" i="22"/>
  <c r="K59" i="25"/>
  <c r="L59" i="22"/>
  <c r="AW43" i="22"/>
  <c r="BA43" i="19"/>
  <c r="L6" i="19"/>
  <c r="K6" i="22"/>
  <c r="AV52" i="25"/>
  <c r="AZ52" i="22"/>
  <c r="AV54" i="22"/>
  <c r="AV66" i="25"/>
  <c r="AZ66" i="22"/>
  <c r="BB66" i="22" s="1"/>
  <c r="AY41" i="27"/>
  <c r="AY45" i="27" s="1"/>
  <c r="AY45" i="25"/>
  <c r="AV84" i="27"/>
  <c r="AZ84" i="27" s="1"/>
  <c r="AZ84" i="25"/>
  <c r="AY63" i="25"/>
  <c r="AY58" i="27"/>
  <c r="AY63" i="27" s="1"/>
  <c r="M73" i="25"/>
  <c r="N73" i="22"/>
  <c r="N72" i="22"/>
  <c r="M72" i="25"/>
  <c r="BB77" i="19"/>
  <c r="K17" i="22"/>
  <c r="K19" i="22" s="1"/>
  <c r="L19" i="22" s="1"/>
  <c r="L17" i="19"/>
  <c r="R89" i="18"/>
  <c r="BE41" i="27"/>
  <c r="BE45" i="27" s="1"/>
  <c r="BE45" i="25"/>
  <c r="AX68" i="27"/>
  <c r="AX71" i="27" s="1"/>
  <c r="AX71" i="25"/>
  <c r="R4" i="22"/>
  <c r="R9" i="19"/>
  <c r="R89" i="19" s="1"/>
  <c r="AW60" i="27"/>
  <c r="BA60" i="27" s="1"/>
  <c r="BA60" i="25"/>
  <c r="AD20" i="24"/>
  <c r="AY34" i="25"/>
  <c r="AY37" i="22"/>
  <c r="BE81" i="25"/>
  <c r="BE85" i="22"/>
  <c r="AV74" i="22"/>
  <c r="AV76" i="22" s="1"/>
  <c r="AZ74" i="19"/>
  <c r="AW27" i="25"/>
  <c r="AW29" i="22"/>
  <c r="BA27" i="22"/>
  <c r="BA29" i="22" s="1"/>
  <c r="BB72" i="19"/>
  <c r="AW58" i="22"/>
  <c r="AW63" i="19"/>
  <c r="BA58" i="19"/>
  <c r="BA63" i="19" s="1"/>
  <c r="L31" i="22"/>
  <c r="K31" i="25"/>
  <c r="AW55" i="25"/>
  <c r="BA55" i="22"/>
  <c r="BA57" i="22" s="1"/>
  <c r="AW57" i="22"/>
  <c r="BA19" i="18"/>
  <c r="K5" i="25"/>
  <c r="L5" i="22"/>
  <c r="AV6" i="25"/>
  <c r="AZ6" i="22"/>
  <c r="BB6" i="22" s="1"/>
  <c r="AW89" i="18"/>
  <c r="L53" i="25"/>
  <c r="K53" i="27"/>
  <c r="AW38" i="27"/>
  <c r="BA38" i="27" s="1"/>
  <c r="BA38" i="25"/>
  <c r="AV72" i="25"/>
  <c r="AZ72" i="22"/>
  <c r="BB85" i="18"/>
  <c r="BL46" i="25"/>
  <c r="BL51" i="22"/>
  <c r="AW7" i="25"/>
  <c r="BA7" i="22"/>
  <c r="AV69" i="22"/>
  <c r="AZ69" i="19"/>
  <c r="BB69" i="19" s="1"/>
  <c r="AX11" i="22"/>
  <c r="AX12" i="19"/>
  <c r="AZ11" i="19"/>
  <c r="BB11" i="19" s="1"/>
  <c r="N74" i="19"/>
  <c r="M74" i="22"/>
  <c r="M76" i="22" s="1"/>
  <c r="N76" i="22" s="1"/>
  <c r="AW70" i="22"/>
  <c r="BA70" i="19"/>
  <c r="AX86" i="27"/>
  <c r="AX88" i="27" s="1"/>
  <c r="AX88" i="25"/>
  <c r="K73" i="25"/>
  <c r="L73" i="22"/>
  <c r="BA54" i="19"/>
  <c r="BM58" i="25"/>
  <c r="BM63" i="25" s="1"/>
  <c r="BK58" i="27"/>
  <c r="BK63" i="25"/>
  <c r="K19" i="19"/>
  <c r="L19" i="19" s="1"/>
  <c r="AW14" i="22"/>
  <c r="AW19" i="19"/>
  <c r="BA14" i="19"/>
  <c r="AY81" i="27"/>
  <c r="AY85" i="27" s="1"/>
  <c r="AY85" i="25"/>
  <c r="AW22" i="22"/>
  <c r="BA22" i="19"/>
  <c r="BB22" i="19" s="1"/>
  <c r="AV36" i="22"/>
  <c r="AZ36" i="19"/>
  <c r="AZ50" i="22"/>
  <c r="AV50" i="25"/>
  <c r="AW68" i="22"/>
  <c r="BA68" i="19"/>
  <c r="BA71" i="19" s="1"/>
  <c r="AW71" i="19"/>
  <c r="BA9" i="18"/>
  <c r="K72" i="25"/>
  <c r="L72" i="22"/>
  <c r="K76" i="22"/>
  <c r="L76" i="22" s="1"/>
  <c r="AZ43" i="19"/>
  <c r="AV43" i="22"/>
  <c r="AV32" i="22"/>
  <c r="AZ32" i="19"/>
  <c r="BB32" i="19" s="1"/>
  <c r="K36" i="22"/>
  <c r="L36" i="19"/>
  <c r="AW6" i="27"/>
  <c r="BA6" i="27" s="1"/>
  <c r="BA6" i="25"/>
  <c r="BA16" i="22"/>
  <c r="AW16" i="25"/>
  <c r="K83" i="22"/>
  <c r="K85" i="22" s="1"/>
  <c r="L85" i="22" s="1"/>
  <c r="L83" i="19"/>
  <c r="K44" i="25"/>
  <c r="L44" i="22"/>
  <c r="AW13" i="25"/>
  <c r="BA13" i="22"/>
  <c r="K64" i="22"/>
  <c r="K67" i="19"/>
  <c r="L67" i="19" s="1"/>
  <c r="L64" i="19"/>
  <c r="AW76" i="19"/>
  <c r="K43" i="27"/>
  <c r="L43" i="27" s="1"/>
  <c r="L43" i="25"/>
  <c r="AW48" i="22"/>
  <c r="BA48" i="19"/>
  <c r="BB48" i="19" s="1"/>
  <c r="BB10" i="18"/>
  <c r="BB12" i="18" s="1"/>
  <c r="AZ12" i="18"/>
  <c r="K28" i="27"/>
  <c r="L28" i="27" s="1"/>
  <c r="L28" i="25"/>
  <c r="BM51" i="18"/>
  <c r="BM89" i="18" s="1"/>
  <c r="BL64" i="25"/>
  <c r="BL67" i="22"/>
  <c r="K75" i="25"/>
  <c r="L75" i="22"/>
  <c r="BA51" i="18"/>
  <c r="AY52" i="25"/>
  <c r="BA52" i="25" s="1"/>
  <c r="AY54" i="22"/>
  <c r="K15" i="25"/>
  <c r="L15" i="22"/>
  <c r="N64" i="19"/>
  <c r="M64" i="22"/>
  <c r="M67" i="19"/>
  <c r="N67" i="19" s="1"/>
  <c r="BB4" i="18"/>
  <c r="BB9" i="18" s="1"/>
  <c r="AZ9" i="18"/>
  <c r="AW75" i="25"/>
  <c r="BA75" i="22"/>
  <c r="AW69" i="25"/>
  <c r="BA69" i="22"/>
  <c r="BB19" i="16"/>
  <c r="BB37" i="18"/>
  <c r="AW46" i="22"/>
  <c r="BA46" i="19"/>
  <c r="AW51" i="19"/>
  <c r="L46" i="27"/>
  <c r="AY55" i="27"/>
  <c r="AY57" i="27" s="1"/>
  <c r="AY57" i="25"/>
  <c r="BB15" i="18"/>
  <c r="AW36" i="22"/>
  <c r="AW37" i="22" s="1"/>
  <c r="BA36" i="19"/>
  <c r="BA37" i="19" s="1"/>
  <c r="AZ41" i="19"/>
  <c r="AV45" i="19"/>
  <c r="AV41" i="22"/>
  <c r="AV56" i="27"/>
  <c r="AZ56" i="27" s="1"/>
  <c r="BB56" i="27" s="1"/>
  <c r="AZ56" i="25"/>
  <c r="BB56" i="25" s="1"/>
  <c r="AW83" i="27"/>
  <c r="BA83" i="27" s="1"/>
  <c r="BA83" i="25"/>
  <c r="L8" i="19"/>
  <c r="K8" i="22"/>
  <c r="K81" i="25"/>
  <c r="L81" i="22"/>
  <c r="AZ37" i="18"/>
  <c r="BB14" i="18"/>
  <c r="AZ19" i="18"/>
  <c r="K25" i="22"/>
  <c r="L25" i="19"/>
  <c r="AV17" i="22"/>
  <c r="AZ17" i="19"/>
  <c r="BB17" i="19" s="1"/>
  <c r="AW78" i="25"/>
  <c r="BA78" i="22"/>
  <c r="BA80" i="22" s="1"/>
  <c r="AC64" i="24"/>
  <c r="AD64" i="24" s="1"/>
  <c r="AD59" i="24"/>
  <c r="AV61" i="27"/>
  <c r="AZ61" i="27" s="1"/>
  <c r="AZ61" i="25"/>
  <c r="BK52" i="25"/>
  <c r="BK54" i="22"/>
  <c r="AW42" i="27"/>
  <c r="BA42" i="27" s="1"/>
  <c r="BA42" i="25"/>
  <c r="AW62" i="25"/>
  <c r="BA62" i="22"/>
  <c r="AV79" i="22"/>
  <c r="AV80" i="22" s="1"/>
  <c r="AZ79" i="19"/>
  <c r="BB79" i="19" s="1"/>
  <c r="AV15" i="22"/>
  <c r="AZ15" i="19"/>
  <c r="AW79" i="25"/>
  <c r="BA79" i="22"/>
  <c r="M49" i="27"/>
  <c r="N49" i="27" s="1"/>
  <c r="N49" i="25"/>
  <c r="L84" i="22"/>
  <c r="K84" i="25"/>
  <c r="K34" i="22"/>
  <c r="K37" i="19"/>
  <c r="L37" i="19" s="1"/>
  <c r="L34" i="19"/>
  <c r="AX41" i="27"/>
  <c r="AX45" i="27" s="1"/>
  <c r="AX45" i="25"/>
  <c r="AX51" i="25"/>
  <c r="AX46" i="27"/>
  <c r="AX51" i="27" s="1"/>
  <c r="BA34" i="22"/>
  <c r="AW34" i="25"/>
  <c r="AW74" i="22"/>
  <c r="AW76" i="22" s="1"/>
  <c r="BA74" i="19"/>
  <c r="BA76" i="19" s="1"/>
  <c r="AW61" i="27"/>
  <c r="BA61" i="27" s="1"/>
  <c r="BA61" i="25"/>
  <c r="K87" i="25"/>
  <c r="L87" i="22"/>
  <c r="BA30" i="27"/>
  <c r="AW15" i="22"/>
  <c r="BA15" i="19"/>
  <c r="AZ35" i="19"/>
  <c r="BB35" i="19" s="1"/>
  <c r="AV35" i="22"/>
  <c r="AZ71" i="18"/>
  <c r="BB68" i="18"/>
  <c r="AV10" i="22"/>
  <c r="AZ10" i="19"/>
  <c r="AV12" i="19"/>
  <c r="AV27" i="25"/>
  <c r="AV29" i="22"/>
  <c r="AZ27" i="22"/>
  <c r="AV47" i="22"/>
  <c r="AZ47" i="19"/>
  <c r="AV87" i="22"/>
  <c r="AZ87" i="19"/>
  <c r="AV88" i="19"/>
  <c r="AV20" i="25"/>
  <c r="AZ20" i="22"/>
  <c r="K13" i="27"/>
  <c r="L13" i="27" s="1"/>
  <c r="L13" i="25"/>
  <c r="K85" i="19"/>
  <c r="L85" i="19" s="1"/>
  <c r="BA72" i="22"/>
  <c r="AW72" i="25"/>
  <c r="AV21" i="22"/>
  <c r="AV23" i="22" s="1"/>
  <c r="AZ21" i="19"/>
  <c r="K58" i="27"/>
  <c r="L58" i="25"/>
  <c r="BB82" i="19"/>
  <c r="AX9" i="19"/>
  <c r="AX4" i="22"/>
  <c r="AZ4" i="19"/>
  <c r="AY89" i="18"/>
  <c r="K79" i="22"/>
  <c r="L79" i="19"/>
  <c r="K80" i="19"/>
  <c r="L80" i="19" s="1"/>
  <c r="AZ28" i="22"/>
  <c r="BB28" i="22" s="1"/>
  <c r="AV28" i="25"/>
  <c r="AW20" i="22"/>
  <c r="AW23" i="19"/>
  <c r="BA20" i="19"/>
  <c r="K48" i="25"/>
  <c r="L48" i="22"/>
  <c r="K51" i="22"/>
  <c r="L51" i="22" s="1"/>
  <c r="BA82" i="22"/>
  <c r="AW82" i="25"/>
  <c r="M11" i="27"/>
  <c r="N11" i="27" s="1"/>
  <c r="N11" i="25"/>
  <c r="L82" i="22"/>
  <c r="K82" i="25"/>
  <c r="BF33" i="25"/>
  <c r="BF30" i="27"/>
  <c r="BF33" i="27" s="1"/>
  <c r="J32" i="13"/>
  <c r="K32" i="13" s="1"/>
  <c r="J30" i="17"/>
  <c r="K86" i="25"/>
  <c r="L86" i="22"/>
  <c r="K88" i="22"/>
  <c r="L88" i="22" s="1"/>
  <c r="AZ76" i="18"/>
  <c r="AX16" i="22"/>
  <c r="AX19" i="19"/>
  <c r="AZ16" i="19"/>
  <c r="BB16" i="19" s="1"/>
  <c r="AV7" i="25"/>
  <c r="AZ7" i="22"/>
  <c r="AW50" i="25"/>
  <c r="BA50" i="22"/>
  <c r="AV31" i="27"/>
  <c r="AZ31" i="27" s="1"/>
  <c r="AZ31" i="25"/>
  <c r="BF68" i="25"/>
  <c r="BF71" i="22"/>
  <c r="BB17" i="18"/>
  <c r="M59" i="25"/>
  <c r="N59" i="22"/>
  <c r="M58" i="22"/>
  <c r="M63" i="19"/>
  <c r="N63" i="19" s="1"/>
  <c r="N58" i="19"/>
  <c r="AW40" i="27"/>
  <c r="BA40" i="27" s="1"/>
  <c r="BA40" i="25"/>
  <c r="AX28" i="25"/>
  <c r="AX29" i="22"/>
  <c r="AV53" i="25"/>
  <c r="AZ53" i="22"/>
  <c r="BB34" i="19"/>
  <c r="AV14" i="22"/>
  <c r="AV19" i="19"/>
  <c r="AZ14" i="19"/>
  <c r="AY68" i="27"/>
  <c r="AY71" i="27" s="1"/>
  <c r="AY71" i="25"/>
  <c r="BL34" i="25"/>
  <c r="BM34" i="25" s="1"/>
  <c r="BM37" i="25" s="1"/>
  <c r="BL37" i="22"/>
  <c r="AV65" i="25"/>
  <c r="AZ65" i="22"/>
  <c r="AW11" i="27"/>
  <c r="BA11" i="27" s="1"/>
  <c r="BA11" i="25"/>
  <c r="K70" i="25"/>
  <c r="L70" i="22"/>
  <c r="J17" i="20"/>
  <c r="J19" i="17"/>
  <c r="AX38" i="22"/>
  <c r="AZ38" i="19"/>
  <c r="BB38" i="19" s="1"/>
  <c r="M53" i="27"/>
  <c r="N53" i="27" s="1"/>
  <c r="N53" i="25"/>
  <c r="AV4" i="27"/>
  <c r="N50" i="25"/>
  <c r="M50" i="27"/>
  <c r="N50" i="27" s="1"/>
  <c r="BL72" i="27"/>
  <c r="BL76" i="27" s="1"/>
  <c r="BL76" i="25"/>
  <c r="AV63" i="19"/>
  <c r="AZ58" i="19"/>
  <c r="AV58" i="22"/>
  <c r="BK51" i="19"/>
  <c r="BK46" i="22"/>
  <c r="BM46" i="19"/>
  <c r="BA87" i="22"/>
  <c r="AW87" i="25"/>
  <c r="AW88" i="22"/>
  <c r="K74" i="27"/>
  <c r="L74" i="27" s="1"/>
  <c r="L74" i="25"/>
  <c r="K10" i="22"/>
  <c r="L10" i="19"/>
  <c r="K12" i="19"/>
  <c r="L12" i="19" s="1"/>
  <c r="AV82" i="25"/>
  <c r="AV85" i="25" s="1"/>
  <c r="AZ82" i="22"/>
  <c r="AZ85" i="22" s="1"/>
  <c r="K77" i="27"/>
  <c r="L77" i="25"/>
  <c r="AY4" i="22"/>
  <c r="AY9" i="19"/>
  <c r="AV60" i="27"/>
  <c r="AZ60" i="27" s="1"/>
  <c r="AZ60" i="25"/>
  <c r="AY20" i="27"/>
  <c r="AY23" i="27" s="1"/>
  <c r="AY23" i="25"/>
  <c r="J23" i="13"/>
  <c r="J21" i="17"/>
  <c r="BK67" i="19"/>
  <c r="BM64" i="19"/>
  <c r="BM67" i="19" s="1"/>
  <c r="BK64" i="22"/>
  <c r="K7" i="25"/>
  <c r="L7" i="22"/>
  <c r="K60" i="25"/>
  <c r="L60" i="22"/>
  <c r="J15" i="17"/>
  <c r="J13" i="20"/>
  <c r="AZ33" i="18"/>
  <c r="BB30" i="18"/>
  <c r="BB60" i="22"/>
  <c r="AX34" i="27"/>
  <c r="AX37" i="27" s="1"/>
  <c r="AX37" i="25"/>
  <c r="BA66" i="25"/>
  <c r="AW66" i="27"/>
  <c r="BA66" i="27" s="1"/>
  <c r="AY12" i="25"/>
  <c r="AY10" i="27"/>
  <c r="AY12" i="27" s="1"/>
  <c r="BB53" i="19"/>
  <c r="AV37" i="19"/>
  <c r="K69" i="25"/>
  <c r="L69" i="22"/>
  <c r="K11" i="25"/>
  <c r="L11" i="22"/>
  <c r="K65" i="27"/>
  <c r="L65" i="25"/>
  <c r="BK89" i="18"/>
  <c r="AV30" i="22"/>
  <c r="AV33" i="19"/>
  <c r="AZ30" i="19"/>
  <c r="K35" i="22"/>
  <c r="L35" i="19"/>
  <c r="BA88" i="18"/>
  <c r="BB86" i="18"/>
  <c r="M54" i="22"/>
  <c r="N54" i="22" s="1"/>
  <c r="N52" i="22"/>
  <c r="BB46" i="18"/>
  <c r="AZ51" i="18"/>
  <c r="AZ22" i="22"/>
  <c r="AV22" i="25"/>
  <c r="AW64" i="27"/>
  <c r="M35" i="25"/>
  <c r="M37" i="22"/>
  <c r="N37" i="22" s="1"/>
  <c r="AX81" i="25"/>
  <c r="AX85" i="22"/>
  <c r="BL30" i="27"/>
  <c r="BL33" i="27" s="1"/>
  <c r="BL33" i="25"/>
  <c r="BA47" i="19"/>
  <c r="AW47" i="22"/>
  <c r="BM51" i="19" l="1"/>
  <c r="K50" i="27"/>
  <c r="L50" i="27" s="1"/>
  <c r="L50" i="25"/>
  <c r="BB51" i="18"/>
  <c r="BB7" i="22"/>
  <c r="BB53" i="22"/>
  <c r="BB88" i="18"/>
  <c r="AZ37" i="19"/>
  <c r="AV67" i="25"/>
  <c r="AC90" i="24"/>
  <c r="AD90" i="24" s="1"/>
  <c r="BB71" i="18"/>
  <c r="K52" i="25"/>
  <c r="L52" i="22"/>
  <c r="K54" i="22"/>
  <c r="L54" i="22" s="1"/>
  <c r="AZ86" i="27"/>
  <c r="AZ80" i="19"/>
  <c r="BB45" i="18"/>
  <c r="I33" i="20"/>
  <c r="J33" i="20" s="1"/>
  <c r="BB74" i="19"/>
  <c r="BB76" i="19" s="1"/>
  <c r="BK30" i="25"/>
  <c r="BM30" i="22"/>
  <c r="BM33" i="22" s="1"/>
  <c r="BK33" i="22"/>
  <c r="BF89" i="22"/>
  <c r="I33" i="26" s="1"/>
  <c r="BE89" i="22"/>
  <c r="BF85" i="25"/>
  <c r="BF81" i="27"/>
  <c r="BF85" i="27" s="1"/>
  <c r="AY89" i="19"/>
  <c r="BB60" i="27"/>
  <c r="BB60" i="25"/>
  <c r="AZ57" i="19"/>
  <c r="BB55" i="19"/>
  <c r="BB57" i="19" s="1"/>
  <c r="AV55" i="25"/>
  <c r="AV57" i="22"/>
  <c r="AZ55" i="22"/>
  <c r="AZ57" i="22" s="1"/>
  <c r="BB54" i="19"/>
  <c r="BB44" i="22"/>
  <c r="BB43" i="19"/>
  <c r="AV37" i="22"/>
  <c r="BB89" i="16"/>
  <c r="BB33" i="18"/>
  <c r="BB21" i="19"/>
  <c r="BA9" i="19"/>
  <c r="BB8" i="19"/>
  <c r="L78" i="22"/>
  <c r="K78" i="25"/>
  <c r="K63" i="25"/>
  <c r="L63" i="25" s="1"/>
  <c r="N48" i="22"/>
  <c r="M48" i="25"/>
  <c r="M51" i="22"/>
  <c r="N51" i="22" s="1"/>
  <c r="K32" i="25"/>
  <c r="K33" i="25" s="1"/>
  <c r="L33" i="25" s="1"/>
  <c r="L32" i="22"/>
  <c r="K22" i="27"/>
  <c r="L22" i="27" s="1"/>
  <c r="L22" i="25"/>
  <c r="K18" i="25"/>
  <c r="L18" i="22"/>
  <c r="L14" i="25"/>
  <c r="K14" i="27"/>
  <c r="L14" i="27" s="1"/>
  <c r="K7" i="27"/>
  <c r="L7" i="27" s="1"/>
  <c r="L7" i="25"/>
  <c r="M59" i="27"/>
  <c r="N59" i="27" s="1"/>
  <c r="N59" i="25"/>
  <c r="J30" i="20"/>
  <c r="J32" i="17"/>
  <c r="K32" i="17" s="1"/>
  <c r="AV28" i="27"/>
  <c r="AZ28" i="25"/>
  <c r="BB28" i="25" s="1"/>
  <c r="AZ19" i="19"/>
  <c r="BB14" i="19"/>
  <c r="L15" i="25"/>
  <c r="K15" i="27"/>
  <c r="AV43" i="25"/>
  <c r="AZ43" i="22"/>
  <c r="K5" i="27"/>
  <c r="L5" i="27" s="1"/>
  <c r="L5" i="25"/>
  <c r="BB80" i="19"/>
  <c r="AV52" i="27"/>
  <c r="AV54" i="25"/>
  <c r="AZ52" i="25"/>
  <c r="BK37" i="27"/>
  <c r="K21" i="25"/>
  <c r="L21" i="22"/>
  <c r="AV75" i="27"/>
  <c r="AZ75" i="27" s="1"/>
  <c r="AZ75" i="25"/>
  <c r="AV59" i="27"/>
  <c r="AZ59" i="27" s="1"/>
  <c r="BB59" i="27" s="1"/>
  <c r="AZ59" i="25"/>
  <c r="BB59" i="25" s="1"/>
  <c r="AV44" i="27"/>
  <c r="AZ44" i="27" s="1"/>
  <c r="AZ44" i="25"/>
  <c r="AW35" i="27"/>
  <c r="BA35" i="27" s="1"/>
  <c r="BA35" i="25"/>
  <c r="BB64" i="19"/>
  <c r="BB67" i="19" s="1"/>
  <c r="AZ67" i="19"/>
  <c r="L62" i="25"/>
  <c r="K62" i="27"/>
  <c r="L62" i="27" s="1"/>
  <c r="K30" i="27"/>
  <c r="L30" i="25"/>
  <c r="K41" i="27"/>
  <c r="K45" i="25"/>
  <c r="L45" i="25" s="1"/>
  <c r="L41" i="25"/>
  <c r="N52" i="27"/>
  <c r="M54" i="27"/>
  <c r="N54" i="27" s="1"/>
  <c r="AZ71" i="19"/>
  <c r="BB68" i="19"/>
  <c r="J23" i="17"/>
  <c r="J21" i="20"/>
  <c r="AZ14" i="22"/>
  <c r="AV14" i="25"/>
  <c r="AV19" i="22"/>
  <c r="AV19" i="25" s="1"/>
  <c r="BF68" i="27"/>
  <c r="BF71" i="27" s="1"/>
  <c r="BF71" i="25"/>
  <c r="L82" i="25"/>
  <c r="K82" i="27"/>
  <c r="L82" i="27" s="1"/>
  <c r="L79" i="22"/>
  <c r="K79" i="25"/>
  <c r="K80" i="22"/>
  <c r="L80" i="22" s="1"/>
  <c r="BA15" i="22"/>
  <c r="AW15" i="25"/>
  <c r="L34" i="22"/>
  <c r="K37" i="22"/>
  <c r="L37" i="22" s="1"/>
  <c r="K34" i="25"/>
  <c r="BK52" i="27"/>
  <c r="BK54" i="25"/>
  <c r="AY54" i="25"/>
  <c r="AY52" i="27"/>
  <c r="AY54" i="27" s="1"/>
  <c r="BB13" i="22"/>
  <c r="L42" i="25"/>
  <c r="K42" i="27"/>
  <c r="L42" i="27" s="1"/>
  <c r="M66" i="25"/>
  <c r="N66" i="22"/>
  <c r="BA88" i="19"/>
  <c r="BB86" i="19"/>
  <c r="AV68" i="25"/>
  <c r="AV71" i="22"/>
  <c r="AZ68" i="22"/>
  <c r="AV20" i="27"/>
  <c r="AZ20" i="25"/>
  <c r="AW33" i="27"/>
  <c r="BB61" i="25"/>
  <c r="L81" i="25"/>
  <c r="K81" i="27"/>
  <c r="BA51" i="19"/>
  <c r="K67" i="22"/>
  <c r="L67" i="22" s="1"/>
  <c r="L64" i="22"/>
  <c r="K64" i="25"/>
  <c r="AW7" i="27"/>
  <c r="BA7" i="27" s="1"/>
  <c r="BA7" i="25"/>
  <c r="AY34" i="27"/>
  <c r="AY37" i="27" s="1"/>
  <c r="AY37" i="25"/>
  <c r="M72" i="27"/>
  <c r="N72" i="25"/>
  <c r="N60" i="25"/>
  <c r="M60" i="27"/>
  <c r="N60" i="27" s="1"/>
  <c r="AX67" i="22"/>
  <c r="AX64" i="25"/>
  <c r="AZ64" i="22"/>
  <c r="AV13" i="27"/>
  <c r="AZ13" i="27" s="1"/>
  <c r="AZ13" i="25"/>
  <c r="N12" i="19"/>
  <c r="M89" i="19"/>
  <c r="N89" i="19" s="1"/>
  <c r="BA18" i="22"/>
  <c r="BB18" i="22" s="1"/>
  <c r="AW18" i="25"/>
  <c r="K26" i="22"/>
  <c r="L26" i="22" s="1"/>
  <c r="K24" i="25"/>
  <c r="L24" i="22"/>
  <c r="BK89" i="19"/>
  <c r="BE68" i="27"/>
  <c r="BE71" i="27" s="1"/>
  <c r="BE71" i="25"/>
  <c r="BB70" i="19"/>
  <c r="R20" i="27"/>
  <c r="R23" i="27" s="1"/>
  <c r="R23" i="25"/>
  <c r="AW43" i="25"/>
  <c r="BA43" i="22"/>
  <c r="N46" i="27"/>
  <c r="BB85" i="19"/>
  <c r="BA45" i="19"/>
  <c r="BK10" i="25"/>
  <c r="BK12" i="22"/>
  <c r="BM10" i="22"/>
  <c r="BM12" i="22" s="1"/>
  <c r="AZ70" i="22"/>
  <c r="AV70" i="25"/>
  <c r="AX24" i="27"/>
  <c r="AX26" i="27" s="1"/>
  <c r="AX26" i="25"/>
  <c r="AY86" i="25"/>
  <c r="AY88" i="22"/>
  <c r="BA86" i="22"/>
  <c r="BK63" i="27"/>
  <c r="BM58" i="27"/>
  <c r="BM63" i="27" s="1"/>
  <c r="K75" i="27"/>
  <c r="L75" i="27" s="1"/>
  <c r="L75" i="25"/>
  <c r="BA89" i="18"/>
  <c r="BL46" i="27"/>
  <c r="BL51" i="27" s="1"/>
  <c r="BL51" i="25"/>
  <c r="L31" i="25"/>
  <c r="K31" i="27"/>
  <c r="L31" i="27" s="1"/>
  <c r="N10" i="22"/>
  <c r="M12" i="22"/>
  <c r="M10" i="25"/>
  <c r="L89" i="18"/>
  <c r="K90" i="18"/>
  <c r="L90" i="18" s="1"/>
  <c r="BM89" i="19"/>
  <c r="BA53" i="25"/>
  <c r="BA54" i="25" s="1"/>
  <c r="AW53" i="27"/>
  <c r="AV89" i="19"/>
  <c r="BA4" i="22"/>
  <c r="AW4" i="25"/>
  <c r="AW9" i="22"/>
  <c r="L35" i="22"/>
  <c r="K35" i="25"/>
  <c r="K8" i="25"/>
  <c r="L8" i="22"/>
  <c r="AW41" i="25"/>
  <c r="BA41" i="22"/>
  <c r="AW45" i="22"/>
  <c r="AX81" i="27"/>
  <c r="AX85" i="27" s="1"/>
  <c r="AX85" i="25"/>
  <c r="J17" i="23"/>
  <c r="J19" i="20"/>
  <c r="AV53" i="27"/>
  <c r="AZ53" i="27" s="1"/>
  <c r="AZ53" i="25"/>
  <c r="AW50" i="27"/>
  <c r="BA50" i="27" s="1"/>
  <c r="BA50" i="25"/>
  <c r="BA82" i="25"/>
  <c r="AW82" i="27"/>
  <c r="BA82" i="27" s="1"/>
  <c r="AX89" i="19"/>
  <c r="AV87" i="25"/>
  <c r="AZ87" i="22"/>
  <c r="AV88" i="22"/>
  <c r="K87" i="27"/>
  <c r="L87" i="27" s="1"/>
  <c r="L87" i="25"/>
  <c r="N73" i="25"/>
  <c r="M73" i="27"/>
  <c r="N73" i="27" s="1"/>
  <c r="K59" i="27"/>
  <c r="L59" i="27" s="1"/>
  <c r="L59" i="25"/>
  <c r="AW65" i="25"/>
  <c r="BA65" i="22"/>
  <c r="BB65" i="22" s="1"/>
  <c r="AW67" i="22"/>
  <c r="AV73" i="27"/>
  <c r="AZ73" i="27" s="1"/>
  <c r="AZ73" i="25"/>
  <c r="AW89" i="19"/>
  <c r="AZ33" i="19"/>
  <c r="BB30" i="19"/>
  <c r="AX4" i="25"/>
  <c r="AX9" i="22"/>
  <c r="AZ4" i="22"/>
  <c r="BB47" i="19"/>
  <c r="BL64" i="27"/>
  <c r="BL67" i="27" s="1"/>
  <c r="BL67" i="25"/>
  <c r="K44" i="27"/>
  <c r="L44" i="27" s="1"/>
  <c r="L44" i="25"/>
  <c r="BB72" i="22"/>
  <c r="AV18" i="27"/>
  <c r="AZ18" i="27" s="1"/>
  <c r="AZ18" i="25"/>
  <c r="K66" i="27"/>
  <c r="L66" i="27" s="1"/>
  <c r="L66" i="25"/>
  <c r="AV8" i="25"/>
  <c r="AZ8" i="22"/>
  <c r="BB5" i="25"/>
  <c r="AW78" i="27"/>
  <c r="BA78" i="27" s="1"/>
  <c r="BA78" i="25"/>
  <c r="AW69" i="27"/>
  <c r="BA69" i="27" s="1"/>
  <c r="BA69" i="25"/>
  <c r="BA68" i="22"/>
  <c r="AW71" i="22"/>
  <c r="AW68" i="25"/>
  <c r="K73" i="27"/>
  <c r="L73" i="27" s="1"/>
  <c r="L73" i="25"/>
  <c r="BB77" i="22"/>
  <c r="BA67" i="19"/>
  <c r="BL52" i="25"/>
  <c r="BM52" i="25" s="1"/>
  <c r="BM54" i="25" s="1"/>
  <c r="BL54" i="22"/>
  <c r="AV39" i="27"/>
  <c r="AZ39" i="27" s="1"/>
  <c r="AZ39" i="25"/>
  <c r="BA24" i="27"/>
  <c r="BA26" i="27" s="1"/>
  <c r="AW26" i="27"/>
  <c r="BB78" i="22"/>
  <c r="L40" i="22"/>
  <c r="K40" i="25"/>
  <c r="AW49" i="27"/>
  <c r="BA49" i="27" s="1"/>
  <c r="BB49" i="27" s="1"/>
  <c r="BA49" i="25"/>
  <c r="BB49" i="25" s="1"/>
  <c r="BB5" i="27"/>
  <c r="AW87" i="27"/>
  <c r="BA87" i="25"/>
  <c r="AW88" i="25"/>
  <c r="AV72" i="27"/>
  <c r="AZ72" i="25"/>
  <c r="AW63" i="22"/>
  <c r="BA58" i="22"/>
  <c r="BA63" i="22" s="1"/>
  <c r="AW58" i="25"/>
  <c r="AZ77" i="25"/>
  <c r="AV77" i="27"/>
  <c r="AW85" i="25"/>
  <c r="BA81" i="25"/>
  <c r="AW81" i="27"/>
  <c r="AV42" i="25"/>
  <c r="AZ42" i="22"/>
  <c r="BB42" i="22" s="1"/>
  <c r="AZ78" i="25"/>
  <c r="AV78" i="27"/>
  <c r="AZ78" i="27" s="1"/>
  <c r="BA33" i="19"/>
  <c r="BB31" i="19"/>
  <c r="BK47" i="25"/>
  <c r="BM47" i="22"/>
  <c r="AW46" i="25"/>
  <c r="BA46" i="22"/>
  <c r="AW51" i="22"/>
  <c r="J15" i="20"/>
  <c r="J13" i="23"/>
  <c r="BB15" i="19"/>
  <c r="BA75" i="25"/>
  <c r="AW75" i="27"/>
  <c r="BA75" i="27" s="1"/>
  <c r="AW16" i="27"/>
  <c r="BA16" i="27" s="1"/>
  <c r="BA16" i="25"/>
  <c r="BB50" i="22"/>
  <c r="R9" i="22"/>
  <c r="R89" i="22" s="1"/>
  <c r="R4" i="25"/>
  <c r="AY67" i="22"/>
  <c r="AY64" i="25"/>
  <c r="BA64" i="22"/>
  <c r="BA85" i="22"/>
  <c r="BB62" i="22"/>
  <c r="AW17" i="25"/>
  <c r="BA17" i="22"/>
  <c r="AZ81" i="25"/>
  <c r="AY31" i="25"/>
  <c r="BA31" i="22"/>
  <c r="AY33" i="22"/>
  <c r="AW47" i="25"/>
  <c r="BA47" i="22"/>
  <c r="K6" i="25"/>
  <c r="L6" i="22"/>
  <c r="AW55" i="27"/>
  <c r="AW57" i="25"/>
  <c r="BA55" i="25"/>
  <c r="BA57" i="25" s="1"/>
  <c r="L70" i="25"/>
  <c r="K70" i="27"/>
  <c r="L70" i="27" s="1"/>
  <c r="AX28" i="27"/>
  <c r="AX29" i="27" s="1"/>
  <c r="AX29" i="25"/>
  <c r="AV7" i="27"/>
  <c r="AZ7" i="27" s="1"/>
  <c r="AZ7" i="25"/>
  <c r="AZ47" i="22"/>
  <c r="AV47" i="25"/>
  <c r="AZ29" i="22"/>
  <c r="BB27" i="22"/>
  <c r="BB29" i="22" s="1"/>
  <c r="AW79" i="27"/>
  <c r="BA79" i="27" s="1"/>
  <c r="BA79" i="25"/>
  <c r="K83" i="25"/>
  <c r="L83" i="22"/>
  <c r="AV50" i="27"/>
  <c r="AZ50" i="27" s="1"/>
  <c r="AZ50" i="25"/>
  <c r="AZ63" i="19"/>
  <c r="BB58" i="19"/>
  <c r="BB63" i="19" s="1"/>
  <c r="K48" i="27"/>
  <c r="L48" i="25"/>
  <c r="K51" i="25"/>
  <c r="L51" i="25" s="1"/>
  <c r="L58" i="27"/>
  <c r="AW74" i="25"/>
  <c r="BA74" i="22"/>
  <c r="AV41" i="25"/>
  <c r="AZ41" i="22"/>
  <c r="AV45" i="22"/>
  <c r="AX16" i="25"/>
  <c r="AX19" i="22"/>
  <c r="AX19" i="25" s="1"/>
  <c r="AZ16" i="22"/>
  <c r="BB16" i="22" s="1"/>
  <c r="AV29" i="25"/>
  <c r="AV27" i="27"/>
  <c r="AZ27" i="25"/>
  <c r="AZ15" i="22"/>
  <c r="BB15" i="22" s="1"/>
  <c r="AV15" i="25"/>
  <c r="AZ89" i="18"/>
  <c r="BB36" i="19"/>
  <c r="BB37" i="19" s="1"/>
  <c r="AZ76" i="19"/>
  <c r="AV62" i="27"/>
  <c r="AZ62" i="27" s="1"/>
  <c r="AZ62" i="25"/>
  <c r="K23" i="22"/>
  <c r="L23" i="22" s="1"/>
  <c r="K20" i="25"/>
  <c r="L20" i="22"/>
  <c r="AW80" i="25"/>
  <c r="AW21" i="25"/>
  <c r="BA21" i="22"/>
  <c r="BM72" i="22"/>
  <c r="BM76" i="22" s="1"/>
  <c r="BK72" i="25"/>
  <c r="BK76" i="22"/>
  <c r="BB61" i="27"/>
  <c r="BB87" i="19"/>
  <c r="AZ88" i="19"/>
  <c r="AW13" i="27"/>
  <c r="BA13" i="27" s="1"/>
  <c r="BA13" i="25"/>
  <c r="AV30" i="25"/>
  <c r="AV33" i="22"/>
  <c r="AZ30" i="22"/>
  <c r="M35" i="27"/>
  <c r="M37" i="27" s="1"/>
  <c r="N37" i="27" s="1"/>
  <c r="M37" i="25"/>
  <c r="N37" i="25" s="1"/>
  <c r="AY4" i="25"/>
  <c r="AY9" i="22"/>
  <c r="AV63" i="22"/>
  <c r="AZ58" i="22"/>
  <c r="AV58" i="25"/>
  <c r="L65" i="27"/>
  <c r="AZ17" i="22"/>
  <c r="AV17" i="25"/>
  <c r="BA23" i="19"/>
  <c r="AV22" i="27"/>
  <c r="AZ22" i="27" s="1"/>
  <c r="AZ22" i="25"/>
  <c r="K11" i="27"/>
  <c r="L11" i="27" s="1"/>
  <c r="L11" i="25"/>
  <c r="L77" i="27"/>
  <c r="AV65" i="27"/>
  <c r="AZ65" i="27" s="1"/>
  <c r="AZ65" i="25"/>
  <c r="AV21" i="25"/>
  <c r="AV23" i="25" s="1"/>
  <c r="AZ21" i="22"/>
  <c r="AZ23" i="22" s="1"/>
  <c r="AW34" i="27"/>
  <c r="BA34" i="25"/>
  <c r="BB41" i="19"/>
  <c r="AZ45" i="19"/>
  <c r="AV36" i="25"/>
  <c r="AZ36" i="22"/>
  <c r="AW70" i="25"/>
  <c r="BA70" i="22"/>
  <c r="L53" i="27"/>
  <c r="AZ83" i="25"/>
  <c r="BB83" i="25" s="1"/>
  <c r="AV83" i="27"/>
  <c r="AZ83" i="27" s="1"/>
  <c r="BB83" i="27" s="1"/>
  <c r="BA84" i="25"/>
  <c r="BB84" i="25" s="1"/>
  <c r="AW84" i="27"/>
  <c r="BA84" i="27" s="1"/>
  <c r="BB84" i="27" s="1"/>
  <c r="K89" i="19"/>
  <c r="L9" i="19"/>
  <c r="BA77" i="27"/>
  <c r="BB40" i="27"/>
  <c r="K27" i="27"/>
  <c r="K29" i="25"/>
  <c r="L29" i="25" s="1"/>
  <c r="L27" i="25"/>
  <c r="AW44" i="27"/>
  <c r="BA44" i="27" s="1"/>
  <c r="BA44" i="25"/>
  <c r="AW14" i="25"/>
  <c r="AW19" i="22"/>
  <c r="AW19" i="25" s="1"/>
  <c r="BA14" i="22"/>
  <c r="AV69" i="25"/>
  <c r="AZ69" i="22"/>
  <c r="BB69" i="22" s="1"/>
  <c r="BE81" i="27"/>
  <c r="BE85" i="27" s="1"/>
  <c r="BE85" i="25"/>
  <c r="AX38" i="25"/>
  <c r="AZ38" i="22"/>
  <c r="BB38" i="22" s="1"/>
  <c r="AZ9" i="19"/>
  <c r="BB4" i="19"/>
  <c r="K84" i="27"/>
  <c r="L84" i="27" s="1"/>
  <c r="L84" i="25"/>
  <c r="K72" i="27"/>
  <c r="L72" i="25"/>
  <c r="K76" i="25"/>
  <c r="L76" i="25" s="1"/>
  <c r="BK46" i="25"/>
  <c r="BM46" i="22"/>
  <c r="BK51" i="22"/>
  <c r="BB82" i="22"/>
  <c r="BB85" i="22" s="1"/>
  <c r="AW20" i="25"/>
  <c r="AW23" i="22"/>
  <c r="BA20" i="22"/>
  <c r="BB20" i="22" s="1"/>
  <c r="BB10" i="19"/>
  <c r="BB12" i="19" s="1"/>
  <c r="AZ12" i="19"/>
  <c r="AV79" i="25"/>
  <c r="AV80" i="25" s="1"/>
  <c r="AZ79" i="22"/>
  <c r="BB79" i="22" s="1"/>
  <c r="M74" i="25"/>
  <c r="M76" i="25" s="1"/>
  <c r="N76" i="25" s="1"/>
  <c r="N74" i="22"/>
  <c r="Q23" i="25"/>
  <c r="Q20" i="27"/>
  <c r="Q23" i="27" s="1"/>
  <c r="Q4" i="27"/>
  <c r="Q9" i="27" s="1"/>
  <c r="Q9" i="25"/>
  <c r="AZ26" i="22"/>
  <c r="BB24" i="22"/>
  <c r="BB26" i="22" s="1"/>
  <c r="AW39" i="27"/>
  <c r="BA39" i="27" s="1"/>
  <c r="BA39" i="25"/>
  <c r="BB40" i="25"/>
  <c r="BB20" i="19"/>
  <c r="BB23" i="19" s="1"/>
  <c r="AW10" i="25"/>
  <c r="BA10" i="22"/>
  <c r="BA12" i="22" s="1"/>
  <c r="AW12" i="22"/>
  <c r="AW22" i="25"/>
  <c r="BA22" i="22"/>
  <c r="BB22" i="22" s="1"/>
  <c r="AW27" i="27"/>
  <c r="BA27" i="25"/>
  <c r="BA29" i="25" s="1"/>
  <c r="AW29" i="25"/>
  <c r="Q89" i="22"/>
  <c r="L4" i="22"/>
  <c r="K4" i="25"/>
  <c r="K9" i="22"/>
  <c r="BE58" i="27"/>
  <c r="BE63" i="27" s="1"/>
  <c r="BE63" i="25"/>
  <c r="AZ23" i="19"/>
  <c r="BB34" i="22"/>
  <c r="AW8" i="25"/>
  <c r="BA8" i="22"/>
  <c r="K69" i="27"/>
  <c r="L69" i="27" s="1"/>
  <c r="L69" i="25"/>
  <c r="L60" i="25"/>
  <c r="K60" i="27"/>
  <c r="L60" i="27" s="1"/>
  <c r="AV82" i="27"/>
  <c r="AZ82" i="27" s="1"/>
  <c r="AZ82" i="25"/>
  <c r="N58" i="22"/>
  <c r="M58" i="25"/>
  <c r="M63" i="22"/>
  <c r="N63" i="22" s="1"/>
  <c r="BA72" i="25"/>
  <c r="AW72" i="27"/>
  <c r="AZ10" i="22"/>
  <c r="AV10" i="25"/>
  <c r="AV12" i="22"/>
  <c r="K25" i="25"/>
  <c r="L25" i="22"/>
  <c r="AW36" i="25"/>
  <c r="BA36" i="22"/>
  <c r="BA37" i="22" s="1"/>
  <c r="M67" i="22"/>
  <c r="N67" i="22" s="1"/>
  <c r="N64" i="22"/>
  <c r="M64" i="25"/>
  <c r="BL34" i="27"/>
  <c r="BL37" i="27" s="1"/>
  <c r="BL37" i="25"/>
  <c r="K88" i="25"/>
  <c r="L88" i="25" s="1"/>
  <c r="L86" i="25"/>
  <c r="K86" i="27"/>
  <c r="AW62" i="27"/>
  <c r="BA62" i="27" s="1"/>
  <c r="BA62" i="25"/>
  <c r="AW48" i="25"/>
  <c r="BA48" i="22"/>
  <c r="BB48" i="22" s="1"/>
  <c r="L36" i="22"/>
  <c r="K36" i="25"/>
  <c r="AZ66" i="25"/>
  <c r="BB66" i="25" s="1"/>
  <c r="AV66" i="27"/>
  <c r="AZ66" i="27" s="1"/>
  <c r="BB66" i="27" s="1"/>
  <c r="BA73" i="22"/>
  <c r="BB73" i="22" s="1"/>
  <c r="AW73" i="25"/>
  <c r="AV24" i="27"/>
  <c r="AZ24" i="25"/>
  <c r="AV26" i="25"/>
  <c r="AX20" i="27"/>
  <c r="AX23" i="27" s="1"/>
  <c r="AX23" i="25"/>
  <c r="AV34" i="27"/>
  <c r="AZ34" i="25"/>
  <c r="BB46" i="19"/>
  <c r="AZ51" i="19"/>
  <c r="J33" i="26"/>
  <c r="AZ48" i="25"/>
  <c r="AV48" i="27"/>
  <c r="AZ48" i="27" s="1"/>
  <c r="K38" i="27"/>
  <c r="L38" i="27" s="1"/>
  <c r="L38" i="25"/>
  <c r="BF58" i="27"/>
  <c r="BF63" i="27" s="1"/>
  <c r="BF63" i="25"/>
  <c r="BL89" i="19"/>
  <c r="AV46" i="25"/>
  <c r="AZ46" i="22"/>
  <c r="AV51" i="22"/>
  <c r="AV6" i="27"/>
  <c r="AZ6" i="27" s="1"/>
  <c r="BB6" i="27" s="1"/>
  <c r="AZ6" i="25"/>
  <c r="BB6" i="25" s="1"/>
  <c r="AV74" i="25"/>
  <c r="AZ74" i="22"/>
  <c r="AZ76" i="22" s="1"/>
  <c r="BK67" i="22"/>
  <c r="BK64" i="25"/>
  <c r="BM64" i="22"/>
  <c r="BM67" i="22" s="1"/>
  <c r="K10" i="25"/>
  <c r="L10" i="22"/>
  <c r="K12" i="22"/>
  <c r="L12" i="22" s="1"/>
  <c r="AV35" i="25"/>
  <c r="AZ35" i="22"/>
  <c r="BB35" i="22" s="1"/>
  <c r="BB19" i="18"/>
  <c r="AZ32" i="22"/>
  <c r="BB32" i="22" s="1"/>
  <c r="AV32" i="25"/>
  <c r="BA19" i="19"/>
  <c r="AX11" i="25"/>
  <c r="AX12" i="22"/>
  <c r="AZ11" i="22"/>
  <c r="BB11" i="22" s="1"/>
  <c r="K17" i="25"/>
  <c r="L17" i="22"/>
  <c r="BB52" i="22"/>
  <c r="BB54" i="22" s="1"/>
  <c r="AZ54" i="22"/>
  <c r="AX77" i="27"/>
  <c r="AX80" i="27" s="1"/>
  <c r="AX80" i="25"/>
  <c r="AW54" i="25"/>
  <c r="BB75" i="22"/>
  <c r="L68" i="22"/>
  <c r="K68" i="25"/>
  <c r="K71" i="22"/>
  <c r="L71" i="22" s="1"/>
  <c r="BL12" i="22"/>
  <c r="BL89" i="22" s="1"/>
  <c r="BL10" i="25"/>
  <c r="BA85" i="25" l="1"/>
  <c r="BA76" i="22"/>
  <c r="BB45" i="19"/>
  <c r="BB7" i="27"/>
  <c r="K19" i="25"/>
  <c r="L19" i="25" s="1"/>
  <c r="BB50" i="27"/>
  <c r="AV37" i="25"/>
  <c r="BB53" i="25"/>
  <c r="L52" i="25"/>
  <c r="K52" i="27"/>
  <c r="K54" i="25"/>
  <c r="L54" i="25" s="1"/>
  <c r="BB55" i="22"/>
  <c r="BB57" i="22" s="1"/>
  <c r="BB89" i="18"/>
  <c r="AV89" i="22"/>
  <c r="BB9" i="19"/>
  <c r="BE89" i="27"/>
  <c r="AZ81" i="27"/>
  <c r="BB81" i="27" s="1"/>
  <c r="Q89" i="25"/>
  <c r="Q89" i="27"/>
  <c r="BM51" i="22"/>
  <c r="BK33" i="25"/>
  <c r="BK30" i="27"/>
  <c r="BM30" i="25"/>
  <c r="BM33" i="25" s="1"/>
  <c r="BF89" i="25"/>
  <c r="I33" i="28" s="1"/>
  <c r="J33" i="28" s="1"/>
  <c r="BF89" i="27"/>
  <c r="I33" i="29" s="1"/>
  <c r="BE89" i="25"/>
  <c r="BB82" i="27"/>
  <c r="BB78" i="27"/>
  <c r="BA80" i="25"/>
  <c r="BA80" i="27"/>
  <c r="BB78" i="25"/>
  <c r="BB80" i="22"/>
  <c r="AZ55" i="25"/>
  <c r="AV57" i="25"/>
  <c r="AV55" i="27"/>
  <c r="BA52" i="27"/>
  <c r="BB51" i="19"/>
  <c r="BB47" i="22"/>
  <c r="BB39" i="25"/>
  <c r="BB36" i="22"/>
  <c r="BB37" i="22"/>
  <c r="BB33" i="19"/>
  <c r="BA23" i="22"/>
  <c r="BA89" i="19"/>
  <c r="BB17" i="22"/>
  <c r="BB7" i="25"/>
  <c r="K78" i="27"/>
  <c r="L78" i="27" s="1"/>
  <c r="L78" i="25"/>
  <c r="K63" i="27"/>
  <c r="L63" i="27" s="1"/>
  <c r="N48" i="25"/>
  <c r="M48" i="27"/>
  <c r="M51" i="25"/>
  <c r="N51" i="25" s="1"/>
  <c r="K32" i="27"/>
  <c r="L32" i="27" s="1"/>
  <c r="L32" i="25"/>
  <c r="L18" i="25"/>
  <c r="K18" i="27"/>
  <c r="L18" i="27" s="1"/>
  <c r="AX11" i="27"/>
  <c r="AX12" i="25"/>
  <c r="AZ11" i="25"/>
  <c r="BB11" i="25" s="1"/>
  <c r="AV74" i="27"/>
  <c r="AZ74" i="27" s="1"/>
  <c r="AZ74" i="25"/>
  <c r="AZ76" i="25" s="1"/>
  <c r="AW74" i="27"/>
  <c r="BA74" i="27" s="1"/>
  <c r="BA74" i="25"/>
  <c r="BB76" i="22"/>
  <c r="AV36" i="27"/>
  <c r="AZ36" i="27" s="1"/>
  <c r="AZ36" i="25"/>
  <c r="AX38" i="27"/>
  <c r="AZ38" i="27" s="1"/>
  <c r="BB38" i="27" s="1"/>
  <c r="AZ38" i="25"/>
  <c r="BB38" i="25" s="1"/>
  <c r="AZ21" i="25"/>
  <c r="AV21" i="27"/>
  <c r="AZ21" i="27" s="1"/>
  <c r="AY9" i="25"/>
  <c r="AY4" i="27"/>
  <c r="AY9" i="27" s="1"/>
  <c r="AY64" i="27"/>
  <c r="AY67" i="25"/>
  <c r="BA64" i="25"/>
  <c r="BK47" i="27"/>
  <c r="BM47" i="27" s="1"/>
  <c r="BM47" i="25"/>
  <c r="BB8" i="22"/>
  <c r="AZ87" i="25"/>
  <c r="AV87" i="27"/>
  <c r="AV88" i="25"/>
  <c r="BB64" i="22"/>
  <c r="BB67" i="22" s="1"/>
  <c r="AZ67" i="22"/>
  <c r="AZ19" i="22"/>
  <c r="BB14" i="22"/>
  <c r="BB19" i="22" s="1"/>
  <c r="AX16" i="27"/>
  <c r="AZ16" i="25"/>
  <c r="BB16" i="25" s="1"/>
  <c r="BB72" i="25"/>
  <c r="BB39" i="27"/>
  <c r="AV8" i="27"/>
  <c r="AZ8" i="27" s="1"/>
  <c r="AZ8" i="25"/>
  <c r="AV9" i="25"/>
  <c r="AW89" i="22"/>
  <c r="AX67" i="25"/>
  <c r="AX64" i="27"/>
  <c r="AZ64" i="25"/>
  <c r="J23" i="20"/>
  <c r="J21" i="23"/>
  <c r="BB43" i="22"/>
  <c r="AW48" i="27"/>
  <c r="BA48" i="27" s="1"/>
  <c r="BB48" i="27" s="1"/>
  <c r="BA48" i="25"/>
  <c r="BB48" i="25" s="1"/>
  <c r="BL10" i="27"/>
  <c r="BL12" i="27" s="1"/>
  <c r="BL12" i="25"/>
  <c r="BA72" i="27"/>
  <c r="AW65" i="27"/>
  <c r="BA65" i="25"/>
  <c r="BB65" i="25" s="1"/>
  <c r="AW67" i="25"/>
  <c r="BK64" i="27"/>
  <c r="BK67" i="25"/>
  <c r="BM64" i="25"/>
  <c r="BM67" i="25" s="1"/>
  <c r="AW36" i="27"/>
  <c r="BA36" i="27" s="1"/>
  <c r="BA36" i="25"/>
  <c r="AW8" i="27"/>
  <c r="BA8" i="27" s="1"/>
  <c r="BA8" i="25"/>
  <c r="AW10" i="27"/>
  <c r="BA10" i="25"/>
  <c r="BA12" i="25" s="1"/>
  <c r="AW12" i="25"/>
  <c r="K20" i="27"/>
  <c r="K23" i="25"/>
  <c r="L23" i="25" s="1"/>
  <c r="L20" i="25"/>
  <c r="K83" i="27"/>
  <c r="L83" i="27" s="1"/>
  <c r="L83" i="25"/>
  <c r="K6" i="27"/>
  <c r="L6" i="27" s="1"/>
  <c r="L6" i="25"/>
  <c r="AV76" i="25"/>
  <c r="AW4" i="27"/>
  <c r="BA4" i="25"/>
  <c r="AW9" i="25"/>
  <c r="AW43" i="27"/>
  <c r="BA43" i="27" s="1"/>
  <c r="BA43" i="25"/>
  <c r="BB44" i="25"/>
  <c r="AV43" i="27"/>
  <c r="AZ43" i="27" s="1"/>
  <c r="AZ43" i="25"/>
  <c r="BB43" i="25" s="1"/>
  <c r="BK54" i="27"/>
  <c r="BB71" i="19"/>
  <c r="BB44" i="27"/>
  <c r="L36" i="25"/>
  <c r="K36" i="27"/>
  <c r="L36" i="27" s="1"/>
  <c r="K25" i="27"/>
  <c r="L25" i="27" s="1"/>
  <c r="L25" i="25"/>
  <c r="BB30" i="22"/>
  <c r="AZ33" i="22"/>
  <c r="R4" i="27"/>
  <c r="R9" i="27" s="1"/>
  <c r="R89" i="27" s="1"/>
  <c r="R9" i="25"/>
  <c r="R89" i="25" s="1"/>
  <c r="AZ72" i="27"/>
  <c r="BL52" i="27"/>
  <c r="BL54" i="27" s="1"/>
  <c r="BL54" i="25"/>
  <c r="BA9" i="22"/>
  <c r="K34" i="27"/>
  <c r="K37" i="25"/>
  <c r="L37" i="25" s="1"/>
  <c r="L34" i="25"/>
  <c r="L15" i="27"/>
  <c r="AZ37" i="22"/>
  <c r="AW23" i="25"/>
  <c r="AW20" i="27"/>
  <c r="BA20" i="25"/>
  <c r="AV69" i="27"/>
  <c r="AZ69" i="27" s="1"/>
  <c r="BB69" i="27" s="1"/>
  <c r="AZ69" i="25"/>
  <c r="BB69" i="25" s="1"/>
  <c r="BB62" i="25"/>
  <c r="AV10" i="27"/>
  <c r="AZ10" i="25"/>
  <c r="AV12" i="25"/>
  <c r="BA19" i="22"/>
  <c r="AV30" i="27"/>
  <c r="AV33" i="25"/>
  <c r="AZ30" i="25"/>
  <c r="BB62" i="27"/>
  <c r="AZ80" i="22"/>
  <c r="AW54" i="27"/>
  <c r="BA53" i="27"/>
  <c r="BB53" i="27" s="1"/>
  <c r="BA88" i="22"/>
  <c r="BB86" i="22"/>
  <c r="AZ20" i="27"/>
  <c r="AV42" i="27"/>
  <c r="AZ42" i="27" s="1"/>
  <c r="BB42" i="27" s="1"/>
  <c r="AZ42" i="25"/>
  <c r="BB42" i="25" s="1"/>
  <c r="BB75" i="25"/>
  <c r="BB19" i="19"/>
  <c r="BB41" i="22"/>
  <c r="AZ45" i="22"/>
  <c r="AW47" i="27"/>
  <c r="BA47" i="27" s="1"/>
  <c r="BA47" i="25"/>
  <c r="BB74" i="22"/>
  <c r="BB34" i="25"/>
  <c r="AW76" i="25"/>
  <c r="AW14" i="27"/>
  <c r="BA14" i="25"/>
  <c r="AV41" i="27"/>
  <c r="AV45" i="25"/>
  <c r="AZ41" i="25"/>
  <c r="AV47" i="27"/>
  <c r="AZ47" i="27" s="1"/>
  <c r="AZ47" i="25"/>
  <c r="AV67" i="27"/>
  <c r="BA87" i="27"/>
  <c r="AW88" i="27"/>
  <c r="AY88" i="25"/>
  <c r="AY86" i="27"/>
  <c r="BA86" i="25"/>
  <c r="N72" i="27"/>
  <c r="AZ71" i="22"/>
  <c r="BB68" i="22"/>
  <c r="AW15" i="27"/>
  <c r="BA15" i="27" s="1"/>
  <c r="BA15" i="25"/>
  <c r="BB75" i="27"/>
  <c r="AV68" i="27"/>
  <c r="AV71" i="25"/>
  <c r="AZ68" i="25"/>
  <c r="K45" i="27"/>
  <c r="L45" i="27" s="1"/>
  <c r="L41" i="27"/>
  <c r="AZ28" i="27"/>
  <c r="BB28" i="27" s="1"/>
  <c r="AW70" i="27"/>
  <c r="BA70" i="27" s="1"/>
  <c r="BA70" i="25"/>
  <c r="AV17" i="27"/>
  <c r="AZ17" i="27" s="1"/>
  <c r="AZ17" i="25"/>
  <c r="BB17" i="25" s="1"/>
  <c r="BB88" i="19"/>
  <c r="K79" i="27"/>
  <c r="L79" i="25"/>
  <c r="K80" i="25"/>
  <c r="L80" i="25" s="1"/>
  <c r="K21" i="27"/>
  <c r="L21" i="27" s="1"/>
  <c r="L21" i="25"/>
  <c r="K88" i="27"/>
  <c r="L88" i="27" s="1"/>
  <c r="L86" i="27"/>
  <c r="AV70" i="27"/>
  <c r="AZ70" i="27" s="1"/>
  <c r="AZ70" i="25"/>
  <c r="K40" i="27"/>
  <c r="L40" i="27" s="1"/>
  <c r="L40" i="25"/>
  <c r="BA71" i="22"/>
  <c r="N12" i="22"/>
  <c r="M89" i="22"/>
  <c r="N89" i="22" s="1"/>
  <c r="BB70" i="22"/>
  <c r="J30" i="23"/>
  <c r="J32" i="20"/>
  <c r="K32" i="20" s="1"/>
  <c r="K17" i="27"/>
  <c r="L17" i="27" s="1"/>
  <c r="L17" i="25"/>
  <c r="AZ34" i="27"/>
  <c r="BA33" i="22"/>
  <c r="BB31" i="22"/>
  <c r="AW68" i="27"/>
  <c r="AW71" i="25"/>
  <c r="BA68" i="25"/>
  <c r="AZ85" i="25"/>
  <c r="BB81" i="25"/>
  <c r="M12" i="25"/>
  <c r="N10" i="25"/>
  <c r="M10" i="27"/>
  <c r="M58" i="27"/>
  <c r="M63" i="25"/>
  <c r="N63" i="25" s="1"/>
  <c r="N58" i="25"/>
  <c r="BB46" i="22"/>
  <c r="BB51" i="22" s="1"/>
  <c r="AZ51" i="22"/>
  <c r="K29" i="27"/>
  <c r="L29" i="27" s="1"/>
  <c r="L27" i="27"/>
  <c r="BK72" i="27"/>
  <c r="BM72" i="25"/>
  <c r="BM76" i="25" s="1"/>
  <c r="BK76" i="25"/>
  <c r="AV15" i="27"/>
  <c r="AZ15" i="27" s="1"/>
  <c r="BB15" i="27" s="1"/>
  <c r="AZ15" i="25"/>
  <c r="J15" i="23"/>
  <c r="J13" i="26"/>
  <c r="AZ77" i="27"/>
  <c r="BM89" i="22"/>
  <c r="AW18" i="27"/>
  <c r="BA18" i="27" s="1"/>
  <c r="BB18" i="27" s="1"/>
  <c r="BA18" i="25"/>
  <c r="BB18" i="25" s="1"/>
  <c r="L64" i="25"/>
  <c r="K64" i="27"/>
  <c r="K67" i="25"/>
  <c r="L67" i="25" s="1"/>
  <c r="L30" i="27"/>
  <c r="BM34" i="27"/>
  <c r="BM37" i="27" s="1"/>
  <c r="K71" i="25"/>
  <c r="L71" i="25" s="1"/>
  <c r="L68" i="25"/>
  <c r="K68" i="27"/>
  <c r="AV35" i="27"/>
  <c r="AZ35" i="27" s="1"/>
  <c r="BB35" i="27" s="1"/>
  <c r="AZ35" i="25"/>
  <c r="BB35" i="25" s="1"/>
  <c r="K76" i="27"/>
  <c r="L76" i="27" s="1"/>
  <c r="L72" i="27"/>
  <c r="AV46" i="27"/>
  <c r="AZ46" i="25"/>
  <c r="AV51" i="25"/>
  <c r="AZ26" i="25"/>
  <c r="BB24" i="25"/>
  <c r="BB26" i="25" s="1"/>
  <c r="BB82" i="25"/>
  <c r="AW17" i="27"/>
  <c r="BA17" i="27" s="1"/>
  <c r="BA17" i="25"/>
  <c r="BB77" i="25"/>
  <c r="BA45" i="22"/>
  <c r="BK89" i="22"/>
  <c r="M66" i="27"/>
  <c r="N66" i="27" s="1"/>
  <c r="N66" i="25"/>
  <c r="BB52" i="25"/>
  <c r="AZ54" i="25"/>
  <c r="AV32" i="27"/>
  <c r="AZ32" i="27" s="1"/>
  <c r="BB32" i="27" s="1"/>
  <c r="AZ32" i="25"/>
  <c r="BB32" i="25" s="1"/>
  <c r="K89" i="22"/>
  <c r="L9" i="22"/>
  <c r="AY31" i="27"/>
  <c r="BA31" i="25"/>
  <c r="AY33" i="25"/>
  <c r="AV26" i="27"/>
  <c r="AZ24" i="27"/>
  <c r="AW29" i="27"/>
  <c r="BA27" i="27"/>
  <c r="BA29" i="27" s="1"/>
  <c r="BB27" i="25"/>
  <c r="BB29" i="25" s="1"/>
  <c r="AZ29" i="25"/>
  <c r="L48" i="27"/>
  <c r="K51" i="27"/>
  <c r="L51" i="27" s="1"/>
  <c r="AW41" i="27"/>
  <c r="BA41" i="25"/>
  <c r="BA45" i="25" s="1"/>
  <c r="AW45" i="25"/>
  <c r="BK10" i="27"/>
  <c r="BK12" i="25"/>
  <c r="BM10" i="25"/>
  <c r="BM12" i="25" s="1"/>
  <c r="BB58" i="22"/>
  <c r="BB63" i="22" s="1"/>
  <c r="AZ63" i="22"/>
  <c r="AV85" i="27"/>
  <c r="AV29" i="27"/>
  <c r="AZ27" i="27"/>
  <c r="BA51" i="22"/>
  <c r="AZ9" i="22"/>
  <c r="BB4" i="22"/>
  <c r="AV54" i="27"/>
  <c r="AZ52" i="27"/>
  <c r="AZ12" i="22"/>
  <c r="BB10" i="22"/>
  <c r="BB12" i="22" s="1"/>
  <c r="K4" i="27"/>
  <c r="K9" i="25"/>
  <c r="L4" i="25"/>
  <c r="BM46" i="25"/>
  <c r="BK46" i="27"/>
  <c r="BK51" i="25"/>
  <c r="AW85" i="27"/>
  <c r="BA81" i="27"/>
  <c r="BA85" i="27" s="1"/>
  <c r="J17" i="26"/>
  <c r="J19" i="23"/>
  <c r="L24" i="25"/>
  <c r="K24" i="27"/>
  <c r="K26" i="25"/>
  <c r="L26" i="25" s="1"/>
  <c r="M74" i="27"/>
  <c r="N74" i="27" s="1"/>
  <c r="N74" i="25"/>
  <c r="BA37" i="25"/>
  <c r="AZ58" i="25"/>
  <c r="AV58" i="27"/>
  <c r="AV63" i="25"/>
  <c r="M64" i="27"/>
  <c r="N64" i="25"/>
  <c r="M67" i="25"/>
  <c r="N67" i="25" s="1"/>
  <c r="AW80" i="27"/>
  <c r="AW37" i="25"/>
  <c r="AW22" i="27"/>
  <c r="BA22" i="27" s="1"/>
  <c r="BB22" i="27" s="1"/>
  <c r="BA22" i="25"/>
  <c r="BB22" i="25" s="1"/>
  <c r="AV79" i="27"/>
  <c r="AZ79" i="27" s="1"/>
  <c r="BB79" i="27" s="1"/>
  <c r="AZ79" i="25"/>
  <c r="BB79" i="25" s="1"/>
  <c r="AZ89" i="19"/>
  <c r="BA34" i="27"/>
  <c r="BA37" i="27" s="1"/>
  <c r="AW37" i="27"/>
  <c r="AW51" i="25"/>
  <c r="BA46" i="25"/>
  <c r="AW46" i="27"/>
  <c r="AW58" i="27"/>
  <c r="BA58" i="25"/>
  <c r="BA63" i="25" s="1"/>
  <c r="AW63" i="25"/>
  <c r="AX89" i="22"/>
  <c r="K8" i="27"/>
  <c r="L8" i="27" s="1"/>
  <c r="L8" i="25"/>
  <c r="BB13" i="25"/>
  <c r="K85" i="25"/>
  <c r="L85" i="25" s="1"/>
  <c r="K10" i="27"/>
  <c r="L10" i="25"/>
  <c r="K12" i="25"/>
  <c r="L12" i="25" s="1"/>
  <c r="AW73" i="27"/>
  <c r="BA73" i="27" s="1"/>
  <c r="BB73" i="27" s="1"/>
  <c r="BA73" i="25"/>
  <c r="BB73" i="25" s="1"/>
  <c r="L89" i="19"/>
  <c r="K90" i="19"/>
  <c r="L90" i="19" s="1"/>
  <c r="BB21" i="22"/>
  <c r="BB23" i="22" s="1"/>
  <c r="AY89" i="22"/>
  <c r="AW21" i="27"/>
  <c r="BA21" i="27" s="1"/>
  <c r="BA21" i="25"/>
  <c r="BB50" i="25"/>
  <c r="AW57" i="27"/>
  <c r="BA55" i="27"/>
  <c r="BA57" i="27" s="1"/>
  <c r="BA67" i="22"/>
  <c r="AX4" i="27"/>
  <c r="AX9" i="25"/>
  <c r="AZ4" i="25"/>
  <c r="BB87" i="22"/>
  <c r="AZ88" i="22"/>
  <c r="K35" i="27"/>
  <c r="L35" i="27" s="1"/>
  <c r="L35" i="25"/>
  <c r="BB13" i="27"/>
  <c r="L81" i="27"/>
  <c r="AZ14" i="25"/>
  <c r="AV14" i="27"/>
  <c r="BM51" i="25" l="1"/>
  <c r="BB47" i="27"/>
  <c r="BB15" i="25"/>
  <c r="K85" i="27"/>
  <c r="L85" i="27" s="1"/>
  <c r="K33" i="27"/>
  <c r="L33" i="27" s="1"/>
  <c r="AV23" i="27"/>
  <c r="BA71" i="25"/>
  <c r="BB70" i="27"/>
  <c r="AZ85" i="27"/>
  <c r="BB70" i="25"/>
  <c r="BA9" i="25"/>
  <c r="BB71" i="22"/>
  <c r="BB54" i="25"/>
  <c r="L52" i="27"/>
  <c r="K54" i="27"/>
  <c r="L54" i="27" s="1"/>
  <c r="J33" i="29"/>
  <c r="BB33" i="22"/>
  <c r="BA76" i="25"/>
  <c r="K19" i="27"/>
  <c r="L19" i="27" s="1"/>
  <c r="BB85" i="27"/>
  <c r="BK89" i="25"/>
  <c r="BM30" i="27"/>
  <c r="BM33" i="27" s="1"/>
  <c r="BK33" i="27"/>
  <c r="BB88" i="22"/>
  <c r="BB85" i="25"/>
  <c r="BB74" i="27"/>
  <c r="AV76" i="27"/>
  <c r="BA76" i="27"/>
  <c r="BB89" i="19"/>
  <c r="AZ55" i="27"/>
  <c r="AZ57" i="27" s="1"/>
  <c r="AV57" i="27"/>
  <c r="AZ57" i="25"/>
  <c r="BB55" i="25"/>
  <c r="BB57" i="25" s="1"/>
  <c r="BA54" i="27"/>
  <c r="BA51" i="25"/>
  <c r="BB47" i="25"/>
  <c r="BB45" i="22"/>
  <c r="AV37" i="27"/>
  <c r="BA19" i="25"/>
  <c r="AZ89" i="22"/>
  <c r="BB9" i="22"/>
  <c r="N48" i="27"/>
  <c r="M51" i="27"/>
  <c r="N51" i="27" s="1"/>
  <c r="M12" i="27"/>
  <c r="N10" i="27"/>
  <c r="BA65" i="27"/>
  <c r="BB65" i="27" s="1"/>
  <c r="AW67" i="27"/>
  <c r="BB8" i="25"/>
  <c r="BK12" i="27"/>
  <c r="BM10" i="27"/>
  <c r="BM12" i="27" s="1"/>
  <c r="L20" i="27"/>
  <c r="K23" i="27"/>
  <c r="L23" i="27" s="1"/>
  <c r="BB8" i="27"/>
  <c r="AY67" i="27"/>
  <c r="AY89" i="27" s="1"/>
  <c r="BA64" i="27"/>
  <c r="AZ51" i="25"/>
  <c r="BB46" i="25"/>
  <c r="BB77" i="27"/>
  <c r="BB80" i="27" s="1"/>
  <c r="AZ80" i="27"/>
  <c r="N12" i="25"/>
  <c r="M89" i="25"/>
  <c r="N89" i="25" s="1"/>
  <c r="AZ12" i="25"/>
  <c r="BB10" i="25"/>
  <c r="BB12" i="25" s="1"/>
  <c r="BA89" i="22"/>
  <c r="BM52" i="27"/>
  <c r="BM54" i="27" s="1"/>
  <c r="AW76" i="27"/>
  <c r="AY89" i="25"/>
  <c r="BB43" i="27"/>
  <c r="BL89" i="25"/>
  <c r="BB21" i="27"/>
  <c r="AV71" i="27"/>
  <c r="AZ68" i="27"/>
  <c r="BB41" i="25"/>
  <c r="BB45" i="25" s="1"/>
  <c r="AZ45" i="25"/>
  <c r="AZ23" i="27"/>
  <c r="BB20" i="27"/>
  <c r="BB72" i="27"/>
  <c r="AZ76" i="27"/>
  <c r="AW12" i="27"/>
  <c r="BA10" i="27"/>
  <c r="BA12" i="27" s="1"/>
  <c r="BL89" i="27"/>
  <c r="BB21" i="25"/>
  <c r="AX19" i="27"/>
  <c r="AZ16" i="27"/>
  <c r="BB16" i="27" s="1"/>
  <c r="K89" i="25"/>
  <c r="L9" i="25"/>
  <c r="K90" i="22"/>
  <c r="L90" i="22" s="1"/>
  <c r="L89" i="22"/>
  <c r="AV80" i="27"/>
  <c r="J13" i="28"/>
  <c r="J15" i="26"/>
  <c r="AW63" i="27"/>
  <c r="BA58" i="27"/>
  <c r="BA63" i="27" s="1"/>
  <c r="AV63" i="27"/>
  <c r="AZ58" i="27"/>
  <c r="AW51" i="27"/>
  <c r="BA46" i="27"/>
  <c r="BA51" i="27" s="1"/>
  <c r="AZ63" i="25"/>
  <c r="BB58" i="25"/>
  <c r="BB63" i="25" s="1"/>
  <c r="AV19" i="27"/>
  <c r="AZ14" i="27"/>
  <c r="BB52" i="27"/>
  <c r="BB54" i="27" s="1"/>
  <c r="AZ54" i="27"/>
  <c r="AW71" i="27"/>
  <c r="BA68" i="27"/>
  <c r="BA71" i="27" s="1"/>
  <c r="AV45" i="27"/>
  <c r="AZ41" i="27"/>
  <c r="BA23" i="25"/>
  <c r="K71" i="27"/>
  <c r="L71" i="27" s="1"/>
  <c r="L68" i="27"/>
  <c r="BA20" i="27"/>
  <c r="BA23" i="27" s="1"/>
  <c r="AW23" i="27"/>
  <c r="BB36" i="25"/>
  <c r="BB37" i="25" s="1"/>
  <c r="BA31" i="27"/>
  <c r="AY33" i="27"/>
  <c r="AW89" i="25"/>
  <c r="BB36" i="27"/>
  <c r="BA14" i="27"/>
  <c r="BA19" i="27" s="1"/>
  <c r="AW19" i="27"/>
  <c r="AX9" i="27"/>
  <c r="AZ4" i="27"/>
  <c r="J23" i="23"/>
  <c r="J21" i="26"/>
  <c r="K9" i="27"/>
  <c r="L4" i="27"/>
  <c r="BB14" i="25"/>
  <c r="BB19" i="25" s="1"/>
  <c r="AZ19" i="25"/>
  <c r="BM72" i="27"/>
  <c r="BM76" i="27" s="1"/>
  <c r="BK76" i="27"/>
  <c r="AZ80" i="25"/>
  <c r="L79" i="27"/>
  <c r="K80" i="27"/>
  <c r="L80" i="27" s="1"/>
  <c r="M76" i="27"/>
  <c r="N76" i="27" s="1"/>
  <c r="AZ37" i="25"/>
  <c r="AZ87" i="27"/>
  <c r="AV88" i="27"/>
  <c r="BB64" i="25"/>
  <c r="BB67" i="25" s="1"/>
  <c r="AZ67" i="25"/>
  <c r="BB87" i="25"/>
  <c r="AZ88" i="25"/>
  <c r="BB74" i="25"/>
  <c r="BB76" i="25" s="1"/>
  <c r="BB68" i="25"/>
  <c r="BB71" i="25" s="1"/>
  <c r="AZ71" i="25"/>
  <c r="BA41" i="27"/>
  <c r="BA45" i="27" s="1"/>
  <c r="AW45" i="27"/>
  <c r="BB34" i="27"/>
  <c r="AZ37" i="27"/>
  <c r="BM46" i="27"/>
  <c r="BM51" i="27" s="1"/>
  <c r="BK51" i="27"/>
  <c r="N64" i="27"/>
  <c r="M67" i="27"/>
  <c r="N67" i="27" s="1"/>
  <c r="AV51" i="27"/>
  <c r="AZ46" i="27"/>
  <c r="AZ10" i="27"/>
  <c r="AV12" i="27"/>
  <c r="K26" i="27"/>
  <c r="L26" i="27" s="1"/>
  <c r="L24" i="27"/>
  <c r="AZ29" i="27"/>
  <c r="BB27" i="27"/>
  <c r="BB29" i="27" s="1"/>
  <c r="J17" i="28"/>
  <c r="J19" i="26"/>
  <c r="BA88" i="25"/>
  <c r="BB86" i="25"/>
  <c r="BB88" i="25" s="1"/>
  <c r="BA4" i="27"/>
  <c r="BA9" i="27" s="1"/>
  <c r="AW9" i="27"/>
  <c r="AZ26" i="27"/>
  <c r="BB24" i="27"/>
  <c r="BB26" i="27" s="1"/>
  <c r="L34" i="27"/>
  <c r="K37" i="27"/>
  <c r="L37" i="27" s="1"/>
  <c r="BM64" i="27"/>
  <c r="BM67" i="27" s="1"/>
  <c r="BK67" i="27"/>
  <c r="BB4" i="25"/>
  <c r="AZ9" i="25"/>
  <c r="BB20" i="25"/>
  <c r="BB23" i="25" s="1"/>
  <c r="BB80" i="25"/>
  <c r="AX67" i="27"/>
  <c r="AZ64" i="27"/>
  <c r="L10" i="27"/>
  <c r="K12" i="27"/>
  <c r="L12" i="27" s="1"/>
  <c r="AV9" i="27"/>
  <c r="L64" i="27"/>
  <c r="K67" i="27"/>
  <c r="L67" i="27" s="1"/>
  <c r="J30" i="26"/>
  <c r="J32" i="23"/>
  <c r="K32" i="23" s="1"/>
  <c r="BB17" i="27"/>
  <c r="AY88" i="27"/>
  <c r="BA86" i="27"/>
  <c r="AZ33" i="25"/>
  <c r="BB30" i="25"/>
  <c r="AX89" i="25"/>
  <c r="BM89" i="25"/>
  <c r="BA33" i="25"/>
  <c r="BB31" i="25"/>
  <c r="N58" i="27"/>
  <c r="M63" i="27"/>
  <c r="N63" i="27" s="1"/>
  <c r="AZ30" i="27"/>
  <c r="AV33" i="27"/>
  <c r="AZ23" i="25"/>
  <c r="AV89" i="25"/>
  <c r="BA67" i="25"/>
  <c r="AX12" i="27"/>
  <c r="AZ11" i="27"/>
  <c r="BB11" i="27" s="1"/>
  <c r="BB51" i="25" l="1"/>
  <c r="BB55" i="27"/>
  <c r="BB57" i="27" s="1"/>
  <c r="BB9" i="25"/>
  <c r="BB89" i="22"/>
  <c r="BB76" i="27"/>
  <c r="BA67" i="27"/>
  <c r="BA89" i="25"/>
  <c r="AV89" i="27"/>
  <c r="BB23" i="27"/>
  <c r="J19" i="28"/>
  <c r="J17" i="29"/>
  <c r="J19" i="29" s="1"/>
  <c r="J15" i="28"/>
  <c r="J13" i="29"/>
  <c r="J15" i="29" s="1"/>
  <c r="BB58" i="27"/>
  <c r="BB63" i="27" s="1"/>
  <c r="AZ63" i="27"/>
  <c r="AZ33" i="27"/>
  <c r="BB30" i="27"/>
  <c r="L9" i="27"/>
  <c r="K89" i="27"/>
  <c r="AZ71" i="27"/>
  <c r="BB68" i="27"/>
  <c r="BB71" i="27" s="1"/>
  <c r="AX89" i="27"/>
  <c r="AZ9" i="27"/>
  <c r="BB4" i="27"/>
  <c r="BB9" i="27" s="1"/>
  <c r="AZ67" i="27"/>
  <c r="BB64" i="27"/>
  <c r="BB67" i="27" s="1"/>
  <c r="BB10" i="27"/>
  <c r="BB12" i="27" s="1"/>
  <c r="AZ12" i="27"/>
  <c r="BA88" i="27"/>
  <c r="BB86" i="27"/>
  <c r="AZ19" i="27"/>
  <c r="BB14" i="27"/>
  <c r="BB19" i="27" s="1"/>
  <c r="AZ45" i="27"/>
  <c r="BB41" i="27"/>
  <c r="BB45" i="27" s="1"/>
  <c r="AZ89" i="25"/>
  <c r="BB33" i="25"/>
  <c r="BB89" i="25" s="1"/>
  <c r="BB46" i="27"/>
  <c r="BB51" i="27" s="1"/>
  <c r="AZ51" i="27"/>
  <c r="BB87" i="27"/>
  <c r="AZ88" i="27"/>
  <c r="BM89" i="27"/>
  <c r="AW89" i="27"/>
  <c r="J23" i="26"/>
  <c r="J21" i="28"/>
  <c r="K90" i="25"/>
  <c r="L90" i="25" s="1"/>
  <c r="L89" i="25"/>
  <c r="J30" i="28"/>
  <c r="J32" i="26"/>
  <c r="K32" i="26" s="1"/>
  <c r="BB37" i="27"/>
  <c r="BK89" i="27"/>
  <c r="BA33" i="27"/>
  <c r="BA89" i="27" s="1"/>
  <c r="BB31" i="27"/>
  <c r="N12" i="27"/>
  <c r="M89" i="27"/>
  <c r="N89" i="27" s="1"/>
  <c r="BB88" i="27" l="1"/>
  <c r="J23" i="28"/>
  <c r="J21" i="29"/>
  <c r="J23" i="29" s="1"/>
  <c r="J32" i="28"/>
  <c r="K32" i="28" s="1"/>
  <c r="J30" i="29"/>
  <c r="J32" i="29" s="1"/>
  <c r="K32" i="29" s="1"/>
  <c r="BB33" i="27"/>
  <c r="AZ89" i="27"/>
  <c r="L89" i="27"/>
  <c r="K90" i="27"/>
  <c r="L90" i="27" s="1"/>
  <c r="BB89" i="27" l="1"/>
</calcChain>
</file>

<file path=xl/sharedStrings.xml><?xml version="1.0" encoding="utf-8"?>
<sst xmlns="http://schemas.openxmlformats.org/spreadsheetml/2006/main" count="3903" uniqueCount="304">
  <si>
    <t>ক্রমিক</t>
  </si>
  <si>
    <t>অফিসের নাম</t>
  </si>
  <si>
    <t>বাৎসরিক লক্ষ্যমাত্রা (হিমায়িত)</t>
  </si>
  <si>
    <t>বাৎসরিক লক্ষ্যমাত্রা (তরল)</t>
  </si>
  <si>
    <t>চলতি মাসে লক্ষ্যমাত্রা (হিমায়িত)</t>
  </si>
  <si>
    <t>চলতি মাসে লক্ষ্যমাত্রা (তরল)</t>
  </si>
  <si>
    <t>চলতি মাসে প্রথম প্রজনন (হিমায়িত)</t>
  </si>
  <si>
    <t>অর্জনের হার (বাৎসরিক লক্ষ্যমাত্রার ভিত্তিতে)</t>
  </si>
  <si>
    <t>চলতি মাসে প্রথম প্রজনন (তরল)</t>
  </si>
  <si>
    <t xml:space="preserve"> জুলাই হতে ক্রমপুঞ্জিত</t>
  </si>
  <si>
    <t>চলতি মাসে পুনঃ প্রজনন (হিমায়িত)</t>
  </si>
  <si>
    <t>চলতি মাসে পুনঃ প্রজনন (তরল)</t>
  </si>
  <si>
    <t>৩মাস পুর্বে মোট প্রজননকৃত গাভীর গর্ভপরীক্ষা কার্যক্রম (দৈবচয়ন পদ্ধতিতে)</t>
  </si>
  <si>
    <t>১১ মাস পুর্বে মোট প্রজননের আওতায় পরবর্তী গর্ভধারন সম্পর্কিত তথ্যদির সারসংক্ষেপ</t>
  </si>
  <si>
    <t>চলতি মাসে বাচ্চা উৎপাদন সংক্রান্ত তথ্য (সংখ্যায়)</t>
  </si>
  <si>
    <t>জুলাই থেকে ক্রমপুঞ্জিত বাচ্চা উৎপাদন সংক্রান্ত তথ্য (সংখ্যায়)</t>
  </si>
  <si>
    <t>চলতি মাসে ছাগী প্রজনন সংখ্যা</t>
  </si>
  <si>
    <t>চলতি মাসে ছাগী প্রজননে আদায়কৃত ফি (টাকা)</t>
  </si>
  <si>
    <t xml:space="preserve">জুলাই থেকে ক্রমপুঞ্জিত </t>
  </si>
  <si>
    <t>সিমেন ল্যাবরেটরীর তথ্য</t>
  </si>
  <si>
    <t xml:space="preserve"> প্রথম প্রজনন (হিমায়িত)</t>
  </si>
  <si>
    <t xml:space="preserve"> প্রথম প্রজনন (তরল)</t>
  </si>
  <si>
    <t xml:space="preserve"> পুনঃ প্রজনন (হিমায়িত)</t>
  </si>
  <si>
    <t xml:space="preserve"> পুনঃ প্রজনন (তরল)</t>
  </si>
  <si>
    <t>মোট প্রজনন সংখ্যা (হিমায়িত)</t>
  </si>
  <si>
    <t>মোট প্রজনন সংখ্যা (তরল)</t>
  </si>
  <si>
    <t xml:space="preserve"> মোট প্রজননকৃত গাভীর গর্ভ পরীক্ষার সংখ্যা (হিমায়িত)</t>
  </si>
  <si>
    <t xml:space="preserve"> মোট প্রজননকৃত গাভীর গর্ভ পরীক্ষার সংখ্যা (তরল)</t>
  </si>
  <si>
    <t>মোট প্রজননকৃত গাভীর গর্ভধারনের সংখ্যা (হিমায়িত)</t>
  </si>
  <si>
    <t>মোট প্রজননকৃত গাভীর গর্ভধারনের সংখ্যা (তরল)</t>
  </si>
  <si>
    <t xml:space="preserve"> গর্ভধারনের হার (হিমায়িত)</t>
  </si>
  <si>
    <t>গর্ভধারনের হার (তরল)</t>
  </si>
  <si>
    <t xml:space="preserve"> মোট প্রজনন সংখ্যা (হিমায়িত)</t>
  </si>
  <si>
    <t xml:space="preserve"> মোট প্রজনন সংখ্যা (তরল)</t>
  </si>
  <si>
    <t xml:space="preserve"> মোট প্রজননকৃত গাভীর গর্ভধারনের সংখ্যা (হিমায়িত)</t>
  </si>
  <si>
    <t xml:space="preserve"> মোট প্রজননকৃত গাভীর গর্ভধারনের সংখ্যা (তরল)</t>
  </si>
  <si>
    <t xml:space="preserve"> মোট প্রজননকৃত গাভীর গর্ভধারনে ব্যর্থতার সংখ্যা (হিমায়িত)</t>
  </si>
  <si>
    <t>মোট প্রজননকৃত গাভীর গর্ভধারনে ব্যর্থতার সংখ্যা (তরল)</t>
  </si>
  <si>
    <t xml:space="preserve"> মোট প্রজননকৃত গাভীর গর্ভপাত সংখ্যা (হিমায়িত)</t>
  </si>
  <si>
    <t xml:space="preserve"> মোট প্রজননকৃত গাভীর গর্ভপাত সংখ্যা (তরল)</t>
  </si>
  <si>
    <t xml:space="preserve"> মোট প্রজননকৃত গাভীর বিক্রয় সংখ্যা (হিমায়িত)</t>
  </si>
  <si>
    <t xml:space="preserve"> মোট প্রজননকৃত গাভীর বিক্রয় সংখ্যা (তরল)</t>
  </si>
  <si>
    <t>জন্মকালে বাচ্চা মৃত্যুর সংখ্যা (হিমায়িত)</t>
  </si>
  <si>
    <t xml:space="preserve"> জন্মকালে বাচ্চা মৃত্যুর সংখ্যা (তরল)</t>
  </si>
  <si>
    <t>সংঘটিত অন্যান্য ঘটনার সংখ্যা (হিমায়িত)</t>
  </si>
  <si>
    <t xml:space="preserve"> সংঘটিত অন্যান্য ঘটনার সংখ্যা (তরল)</t>
  </si>
  <si>
    <t>এঁড়ে বাছুর জন্মদানের সংখ্যা (হিমায়িত)</t>
  </si>
  <si>
    <t xml:space="preserve"> এঁড়ে বাছুর জন্মদানের সংখ্যা (তরল)</t>
  </si>
  <si>
    <t xml:space="preserve"> বকনা বাছুর জন্মদানের সংখ্যা (হিমায়িত)</t>
  </si>
  <si>
    <t xml:space="preserve"> বকনা বাছুর জন্মদানের সংখ্যা (তরল)</t>
  </si>
  <si>
    <t>এড়ে ও বকনা মোট  (হিমায়িত)</t>
  </si>
  <si>
    <t>এড়ে ও বকনা মোট  (তরল)</t>
  </si>
  <si>
    <t>হিমায়িত ও তরল সিমেন থেকে এড়ে ও বকনা মোট  বাছুর</t>
  </si>
  <si>
    <t xml:space="preserve"> এঁড়ে বাছুর  (হিমায়িত)</t>
  </si>
  <si>
    <t xml:space="preserve"> এঁড়ে বাছুর  (তরল)</t>
  </si>
  <si>
    <t xml:space="preserve"> বকনা বাছুর  (হিমায়িত)</t>
  </si>
  <si>
    <t xml:space="preserve"> বকনা বাছুর  (তরল)</t>
  </si>
  <si>
    <t xml:space="preserve"> ছাগী প্রজনন সংখ্যা</t>
  </si>
  <si>
    <t xml:space="preserve"> ছাগী প্রজননে আদায়কৃত ফি (টাকা)</t>
  </si>
  <si>
    <t>ষাড়ের সংখ্যা</t>
  </si>
  <si>
    <t>চলতি মাসে প্রস্ততকৃত তরল সিমেনের পরিমান (মাত্রা)</t>
  </si>
  <si>
    <t>চলতি মাসে প্রস্ততকৃত হিমায়িত সিমেনের পরিমান (মাত্রা)</t>
  </si>
  <si>
    <t>চলতি মাসে প্রস্ততকৃত মোট সিমেনের পরিমান (মাত্রা)</t>
  </si>
  <si>
    <t xml:space="preserve"> তরল সিমেনের পরিমান (মাত্রা)</t>
  </si>
  <si>
    <t>হিমায়িত সিমেনের পরিমান (মাত্রা)</t>
  </si>
  <si>
    <t>মোট সিমেনের পরিমান (মাত্রা)</t>
  </si>
  <si>
    <t xml:space="preserve">ঢাকা </t>
  </si>
  <si>
    <t>মুন্সীগঞ্জ</t>
  </si>
  <si>
    <t>নারায়নগঞ্জ</t>
  </si>
  <si>
    <t>নরসিংদী</t>
  </si>
  <si>
    <t>গাজীপুর</t>
  </si>
  <si>
    <t xml:space="preserve">উপমোট </t>
  </si>
  <si>
    <t>এ.আই ল্যাব, সাভার</t>
  </si>
  <si>
    <t>মানিকগঞ্জ</t>
  </si>
  <si>
    <t>উপমোট</t>
  </si>
  <si>
    <t>টাংগাইল</t>
  </si>
  <si>
    <t>ফরিদপুর</t>
  </si>
  <si>
    <t>মাদারীপুর</t>
  </si>
  <si>
    <t>গোপালগঞ্জ</t>
  </si>
  <si>
    <t>শরিয়তপুর</t>
  </si>
  <si>
    <t>রাজবাড়ি</t>
  </si>
  <si>
    <t>ময়মনসিংহ</t>
  </si>
  <si>
    <t>নেত্রকোনা</t>
  </si>
  <si>
    <t>কিশোরগঞ্জ</t>
  </si>
  <si>
    <t>জামালপুর</t>
  </si>
  <si>
    <t>শেরপুর</t>
  </si>
  <si>
    <t>চট্টগ্রাম</t>
  </si>
  <si>
    <t>কক্সবাজার</t>
  </si>
  <si>
    <t>কুমিল্লা</t>
  </si>
  <si>
    <t>ব্রাহ্মণবাড়িয়া</t>
  </si>
  <si>
    <t>চাঁদপুর</t>
  </si>
  <si>
    <t>নোয়াখালী</t>
  </si>
  <si>
    <t>ফেনী</t>
  </si>
  <si>
    <t>লক্ষীপুর</t>
  </si>
  <si>
    <t>খাগড়াছড়ি</t>
  </si>
  <si>
    <t>বান্দরবান</t>
  </si>
  <si>
    <t>রাঙ্গfমাটি</t>
  </si>
  <si>
    <t>সিলেট</t>
  </si>
  <si>
    <t>সুনামগঞ্জ</t>
  </si>
  <si>
    <t>মৌলভীবাজার</t>
  </si>
  <si>
    <t>হবিগঞ্জ</t>
  </si>
  <si>
    <t>রাজশাহী</t>
  </si>
  <si>
    <t>এআই ল্যাব রাজশাহী</t>
  </si>
  <si>
    <t>নাটোর</t>
  </si>
  <si>
    <t>চাপাইনবাবগঞ্জ</t>
  </si>
  <si>
    <t>নওগাঁ</t>
  </si>
  <si>
    <t>বগুড়া</t>
  </si>
  <si>
    <t>জয়পুরহাট</t>
  </si>
  <si>
    <t>পাবনা</t>
  </si>
  <si>
    <t>সিরাজগঞ্জ</t>
  </si>
  <si>
    <t>রংপুর</t>
  </si>
  <si>
    <t>কুড়িগ্রাম</t>
  </si>
  <si>
    <t>নীলফামারী</t>
  </si>
  <si>
    <t>লালমনিরহাট</t>
  </si>
  <si>
    <t>গাইবান্ধা</t>
  </si>
  <si>
    <t xml:space="preserve"> </t>
  </si>
  <si>
    <t>ঠাকুরগাঁও</t>
  </si>
  <si>
    <t>পঞ্চগড়</t>
  </si>
  <si>
    <t>দিনাজপুর</t>
  </si>
  <si>
    <t>খুলনা</t>
  </si>
  <si>
    <t>সাতক্ষীরা</t>
  </si>
  <si>
    <t>বাগেরহাট</t>
  </si>
  <si>
    <t>যশোর</t>
  </si>
  <si>
    <t>ঝিনাইদহ</t>
  </si>
  <si>
    <t>নড়াইল</t>
  </si>
  <si>
    <t>মাগুড়া</t>
  </si>
  <si>
    <t>কুষ্টিয়া</t>
  </si>
  <si>
    <t>মেহেরপুর</t>
  </si>
  <si>
    <t>চুয়াডাঙ্গা</t>
  </si>
  <si>
    <t>বরিশাল</t>
  </si>
  <si>
    <t>পিরোজপুর</t>
  </si>
  <si>
    <t>ভোলা</t>
  </si>
  <si>
    <t>ঝালকাঠি</t>
  </si>
  <si>
    <t>বরগুনা</t>
  </si>
  <si>
    <t>পটুয়াখালী</t>
  </si>
  <si>
    <t xml:space="preserve"> সর্বমোট</t>
  </si>
  <si>
    <t>হিমায়িত ও তরল মোট</t>
  </si>
  <si>
    <t>মন্ত্রণালয়/বিভাগের মাসিক কর্মকান্ডের বিবরণী দাখিলের ছক</t>
  </si>
  <si>
    <t>৪। দূর্নীতি ও শৃংখলাজনিত মামলা সমূহ</t>
  </si>
  <si>
    <t>দূর্নীতি সংক্রান্ত</t>
  </si>
  <si>
    <t>শৃংখলা সংক্রান্ত</t>
  </si>
  <si>
    <t>পরিচালক, কৃত্রিম প্রজনন দপ্তর, প্রাণিসম্পদ অধিদপ্তর,ফার্মগেট, ঢাকা।</t>
  </si>
  <si>
    <t>ক) অনিস্পন্ন মামলা সংখ্যা</t>
  </si>
  <si>
    <t>১। তদন্তাধীন/অনুসন্ধানাধীন</t>
  </si>
  <si>
    <t>মন্ত্রণালয়ঃ</t>
  </si>
  <si>
    <t>মৎস্য ও প্রাণিসম্পদ মন্ত্রণালয়</t>
  </si>
  <si>
    <t>২। বিচারাধীন</t>
  </si>
  <si>
    <t>মাসের নামঃ</t>
  </si>
  <si>
    <t>জুলাই ২০২৪</t>
  </si>
  <si>
    <t>খ) আলোচ্য মাসে আরম্ভ করা মামলা সংখ্যা</t>
  </si>
  <si>
    <t>দাখিলের তারিখঃ</t>
  </si>
  <si>
    <t>১। আলোচ্য মাস পর্যন্ত চুড়ান্তভাবে নিষ্পন্ন মামলার ক্রমপুঞ্জিত সংখ্যা</t>
  </si>
  <si>
    <t>চাকুরী হতে বরখাস্ত</t>
  </si>
  <si>
    <t>বেতন বৃদ্ধি স্থগিত</t>
  </si>
  <si>
    <t>জরিমানা</t>
  </si>
  <si>
    <t>তিরস্কার/সতর্ক</t>
  </si>
  <si>
    <t>অব্যাহতি প্রদান</t>
  </si>
  <si>
    <t>১। ভ্রমন/পরিদর্শন</t>
  </si>
  <si>
    <t>প্রযোজ্য নহে</t>
  </si>
  <si>
    <t>ভ্রমনকারী বিবরন</t>
  </si>
  <si>
    <t>দেশের অভ্যন্তরে ভ্রমন/পরিদর্শন</t>
  </si>
  <si>
    <t>দেশের বাহির (দিন সংখ্যা)</t>
  </si>
  <si>
    <t xml:space="preserve">৫। উৎপাদন (পন্য/সেবা/সামাজিক অবকাঠামো/ভৌত অবকাঠামো টিক দিন) ঃ </t>
  </si>
  <si>
    <t>মাসের লক্ষ্যমাত্রা</t>
  </si>
  <si>
    <t>দিন সংখ্যা</t>
  </si>
  <si>
    <t>সন্তোষজনক কি না</t>
  </si>
  <si>
    <t>প্রধান প্রধান আইটেম</t>
  </si>
  <si>
    <t>লক্ষ্যমাত্রা</t>
  </si>
  <si>
    <t>আলোচ্য মাসে</t>
  </si>
  <si>
    <t xml:space="preserve">জুলাই হতে ক্রমপুঞ্জিত </t>
  </si>
  <si>
    <t>আলোচ্য বৎসরে</t>
  </si>
  <si>
    <t>ক) মন্ত্রী/প্রতিমন্ত্রী/উপমন্ত্রী</t>
  </si>
  <si>
    <t>x</t>
  </si>
  <si>
    <t>১। কৃত্রিম প্রজনন</t>
  </si>
  <si>
    <t>খ)সচিব/ভারপ্রাপ্ত সচিব</t>
  </si>
  <si>
    <t>ক) তরল (১ম)</t>
  </si>
  <si>
    <t>সন্তোষজনক</t>
  </si>
  <si>
    <t>গ)অতিরিক্ত সচিব</t>
  </si>
  <si>
    <t>খ) হিমায়িত (১ম)</t>
  </si>
  <si>
    <t>ঘ)যুগ্ম সচিব</t>
  </si>
  <si>
    <t>মোট</t>
  </si>
  <si>
    <t>ঙ)স্বশাসিক সংস্থা প্রধান</t>
  </si>
  <si>
    <t>২। সিমেন উৎপাদন</t>
  </si>
  <si>
    <t>চ) পরিচালক</t>
  </si>
  <si>
    <t>৪ দিন</t>
  </si>
  <si>
    <t xml:space="preserve">ক) তরল </t>
  </si>
  <si>
    <r>
      <rPr>
        <b/>
        <sz val="9"/>
        <color theme="1"/>
        <rFont val="Siyam Rupali"/>
        <charset val="134"/>
      </rPr>
      <t>দ্রষ্টব্যঃ-</t>
    </r>
    <r>
      <rPr>
        <sz val="9"/>
        <color theme="1"/>
        <rFont val="Siyam Rupali"/>
        <charset val="134"/>
      </rPr>
      <t xml:space="preserve"> পুলিশ বিভাগের ক্ষেত্রে পুলিশের আই,জি/এডিশনাল আই.জি/ডি.আই.জি এবং এস.পি দের ভ্রমণ উল্লেখ করিতে হইবে। </t>
    </r>
  </si>
  <si>
    <t>খ) হিমায়িত</t>
  </si>
  <si>
    <t>২। গুরুত্বপুর্ণ মিটিং/সভা</t>
  </si>
  <si>
    <t>৩। বাচ্চা জন্ম</t>
  </si>
  <si>
    <t>ক) মন্ত্রণালয় কর্তৃক আহুত আন্তঃমন্ত্রণালয়</t>
  </si>
  <si>
    <t>ঃ</t>
  </si>
  <si>
    <t>খ) মাসিক উন্নয়ন প্রকল্পের পর্যালোচনা সভা</t>
  </si>
  <si>
    <t>৩। উন্নয়ন কার্যক্রম</t>
  </si>
  <si>
    <t>স্কীম /প্রকল্প</t>
  </si>
  <si>
    <t>৪। ছাগী প্রজনন</t>
  </si>
  <si>
    <t>বিবরণ</t>
  </si>
  <si>
    <t>চলতি</t>
  </si>
  <si>
    <t>নতুন</t>
  </si>
  <si>
    <t>৫। ক্যান্ডিডেট বুল তৈরী</t>
  </si>
  <si>
    <t xml:space="preserve">ক) আলোচ্য বৎসরের স্কীম/প্রকল্পের সংখ্যা </t>
  </si>
  <si>
    <t>৬। রাজস্ব আয় (প্রযোজ্য ক্ষেত্রে টিক দিন)ঃ</t>
  </si>
  <si>
    <t>খ) মোট বরাদ্দ (বাৎসরিক)</t>
  </si>
  <si>
    <t>আলোচ্য মাসে রাজস্ব আয়</t>
  </si>
  <si>
    <t>জুলাই হতে ক্রমপুঞ্জিত রাজস্ব আয়</t>
  </si>
  <si>
    <t>গ) আলোচ্য মাস পর্যন্ত মোট অবমুক্ত</t>
  </si>
  <si>
    <t>ঘ) আলোচ্য মাস পর্যন্ত মোট ব্যয়( লক্ষ টাকা)</t>
  </si>
  <si>
    <t>ক) কৃত্রিম প্রজনন ফি</t>
  </si>
  <si>
    <t>ঙ) আলোচ্য মাস পর্যন্ত লক্ষ্যমাত্রা</t>
  </si>
  <si>
    <t xml:space="preserve">১) তরল </t>
  </si>
  <si>
    <t>১। আর্থিক</t>
  </si>
  <si>
    <t>২) হিমায়িত</t>
  </si>
  <si>
    <t>২। বাস্তব</t>
  </si>
  <si>
    <t>চ) আলোচ্য মাস পর্যন্ত অগ্রগতির হার (%)</t>
  </si>
  <si>
    <t>খ) ছাগী প্রজনন ফি</t>
  </si>
  <si>
    <t>গ) অন্যান্য</t>
  </si>
  <si>
    <t>৭। প্রশিক্ষণ (প্রযোজ্য ক্ষেত্রে) ঃ-</t>
  </si>
  <si>
    <t>কর্মসুচীর নাম</t>
  </si>
  <si>
    <t>উদ্যোগী সংস্থা/এজেন্সীর নাম</t>
  </si>
  <si>
    <t>অংশগ্রহনকারী সংখ্যা</t>
  </si>
  <si>
    <t>মোট প্রশিক্ষণের সময়</t>
  </si>
  <si>
    <t>অর্জনের হার (মাসিক লক্ষ্যমাত্রার ভিত্তিতে)</t>
  </si>
  <si>
    <t>আগস্ট ২০২৪</t>
  </si>
  <si>
    <t>সন্তোষজনক নয়</t>
  </si>
  <si>
    <t>সেপ্টেম্বর ২০২৪</t>
  </si>
  <si>
    <t>:</t>
  </si>
  <si>
    <t>অর্জন</t>
  </si>
  <si>
    <t>খ) সচিব/ভারপ্রাপ্ত সচিব</t>
  </si>
  <si>
    <t>গ) অতিরিক্ত সচিব</t>
  </si>
  <si>
    <t>ঘ) যুগ্ম সচিব</t>
  </si>
  <si>
    <t>ঙ) স্বশাসিক সংস্থা প্রধান</t>
  </si>
  <si>
    <t>৬দিন</t>
  </si>
  <si>
    <t xml:space="preserve">সন্তোষজনক </t>
  </si>
  <si>
    <t>রাজস্ব আদায়</t>
  </si>
  <si>
    <t>রাজস্ব আদায়ের হার (বাৎসরিক লক্ষ্যমাত্রার ভি্তিতে)</t>
  </si>
  <si>
    <t>মাসের নাম</t>
  </si>
  <si>
    <t xml:space="preserve"> কৃত্রিম প্রজনন সংখ্যা</t>
  </si>
  <si>
    <t>সিমেন উৎপাদন (মাত্রা)</t>
  </si>
  <si>
    <t>তরল</t>
  </si>
  <si>
    <t>হিমায়িত</t>
  </si>
  <si>
    <t>সে্টেম্বর ২০২৪</t>
  </si>
  <si>
    <t xml:space="preserve">মোট </t>
  </si>
  <si>
    <t>পরিচালক, কৃত্রিম প্রজনন দপ্তর, প্রাণিসম্পদ অধিদপ্তরের ১ম ত্রৈমাসিক (জুলাই- সেপ্টেম্বর ২০২৪) প্রতিবেদন</t>
  </si>
  <si>
    <t>পরিচালক, কৃত্রিম প্রজনন দপ্তরের ১ম ত্রৈমাসিক (জুলাই- সেপ্টেম্বর ২০২৪) প্রতিবেদন</t>
  </si>
  <si>
    <t>কৃত্রিম প্রজনন সংক্রান্ত তথ্য</t>
  </si>
  <si>
    <t>বাচ্চা উৎপাদন সংক্রান্ত তথ্য</t>
  </si>
  <si>
    <t>সিমেন উৎপাদন সংক্রান্ত তথ্য</t>
  </si>
  <si>
    <t>ছাগী প্রজনন সংক্রান্ত তথ্য</t>
  </si>
  <si>
    <t xml:space="preserve"> প্রজনন ষাঁড় উৎপাদন সংক্রান্ত তথ্য</t>
  </si>
  <si>
    <t>বাৎসরিক লক্ষ্যমাত্রা</t>
  </si>
  <si>
    <t>১ম ত্রৈমাসিক লক্ষ্যমাত্রা</t>
  </si>
  <si>
    <t>জুলাই ২৪ মাসে অর্জন</t>
  </si>
  <si>
    <t>আগস্ট ২৪ মাসে অর্জন</t>
  </si>
  <si>
    <t>সেপ্টেম্বর ২৪ মাসে অর্জন</t>
  </si>
  <si>
    <t>মোট (জুলাই -সেপ্টেম্বর)</t>
  </si>
  <si>
    <t>অর্জনের হার (ত্রৈমাসিক লক্ষ্যমাত্রার ভিত্তিতে)</t>
  </si>
  <si>
    <t>ডাঃ আনন্দ কুমার অধিকারী</t>
  </si>
  <si>
    <t>পরিচালক</t>
  </si>
  <si>
    <t>অক্টোবর ২০২৪</t>
  </si>
  <si>
    <t>৫। উৎপাদন (পন্য/সেবা/সামাজিক অবকাঠামো/ভৌত অবকাঠামো টিক দিন):</t>
  </si>
  <si>
    <t>কৃত্রিম প্রজনন</t>
  </si>
  <si>
    <t>সিমেন উৎপাদন</t>
  </si>
  <si>
    <t>২ দিন</t>
  </si>
  <si>
    <t>৩দিন</t>
  </si>
  <si>
    <r>
      <rPr>
        <b/>
        <sz val="11"/>
        <color theme="1"/>
        <rFont val="SutonnyOMJ"/>
        <charset val="134"/>
      </rPr>
      <t>দ্রষ্টব্যঃ-</t>
    </r>
    <r>
      <rPr>
        <sz val="11"/>
        <color theme="1"/>
        <rFont val="SutonnyOMJ"/>
        <charset val="134"/>
      </rPr>
      <t xml:space="preserve"> পুলিশ বিভাগের ক্ষেত্রে পুলিশের আই,জি/এডিশনাল আই.জি/ডি.আই.জি এবং এস.পি দের ভ্রমণ উল্লেখ করিতে হইবে। </t>
    </r>
  </si>
  <si>
    <t>বাচ্চা জন্ম</t>
  </si>
  <si>
    <t>ছাগী প্রজনন</t>
  </si>
  <si>
    <t>ক্যান্ডিডেট বুল তৈরী</t>
  </si>
  <si>
    <t>৬। রাজস্ব আয় (প্রযোজ্য ক্ষেত্রে টিক দিন):</t>
  </si>
  <si>
    <t>৭। প্রশিক্ষণ (প্রযোজ্য ক্ষেত্রে):</t>
  </si>
  <si>
    <t>মোঃ শাহজামান খান</t>
  </si>
  <si>
    <t>নভেম্বর ২০২৪</t>
  </si>
  <si>
    <t>২দিন</t>
  </si>
  <si>
    <t>৩৫৬১‘</t>
  </si>
  <si>
    <t>ডিসেম্বর ২০২৪</t>
  </si>
  <si>
    <t>৪দিন</t>
  </si>
  <si>
    <t>পরিচালক, কৃত্রিম প্রজনন দপ্তর, প্রাণিসম্পদ অধিদপ্তরের ২য় ত্রৈমাসিক (অক্টোবর- ডিসেম্বর ২০২৪) প্রতিবেদন</t>
  </si>
  <si>
    <t>সিমেন (তরল ও হিমায়িত) উৎপাদন সংক্রান্ত তথ্য</t>
  </si>
  <si>
    <t>২য় ত্রৈমাসিক লক্ষ্যমাত্রা</t>
  </si>
  <si>
    <t>অক্টোবর ২৪ মাসে অর্জন</t>
  </si>
  <si>
    <t>নভেম্বর ২৪ মাসে অর্জন</t>
  </si>
  <si>
    <t>ডিসেম্বর ২৪ মাসে অর্জন</t>
  </si>
  <si>
    <t>মোট (অক্টোবর- ডিসেম্বর)</t>
  </si>
  <si>
    <t>জানুয়ারী ২০২৫</t>
  </si>
  <si>
    <t>ফেব্রুয়ারী ২০২৫</t>
  </si>
  <si>
    <t>মার্চ ২০২৫</t>
  </si>
  <si>
    <t>৩ দিন</t>
  </si>
  <si>
    <t>৬৪দিন</t>
  </si>
  <si>
    <t xml:space="preserve">খুবই সন্তোষজনক </t>
  </si>
  <si>
    <t>পরিচালক, কৃত্রিম প্রজনন দপ্তর, প্রাণিসম্পদ অধিদপ্তরের ৩য় ত্রৈমাসিক (জানুয়ারী-মার্চ ২০২৫) প্রতিবেদন</t>
  </si>
  <si>
    <t>৩য় ত্রৈমাসিক লক্ষ্যমাত্রা</t>
  </si>
  <si>
    <t>জানুয়ারী ২৫ মাসে অর্জন</t>
  </si>
  <si>
    <t>ফেব্রুয়ারী ২৫ মাসে অর্জন</t>
  </si>
  <si>
    <t>মার্চ ২৫ মাসে অর্জন</t>
  </si>
  <si>
    <t>মোট (জানুয়ারী -মার্চ)</t>
  </si>
  <si>
    <t>ষাঁড়ের সংখ্যা</t>
  </si>
  <si>
    <t>এপ্রিল ২০২৫</t>
  </si>
  <si>
    <t>১ দিন</t>
  </si>
  <si>
    <t>১দিন</t>
  </si>
  <si>
    <t>মে ২০২৫</t>
  </si>
  <si>
    <t>জুন ২০২৫</t>
  </si>
  <si>
    <r>
      <rPr>
        <b/>
        <sz val="9"/>
        <color theme="1"/>
        <rFont val="SutonnyOMJ"/>
      </rPr>
      <t>দ্রষ্টব্যঃ-</t>
    </r>
    <r>
      <rPr>
        <sz val="9"/>
        <color theme="1"/>
        <rFont val="SutonnyOMJ"/>
      </rPr>
      <t xml:space="preserve"> পুলিশ বিভাগের ক্ষেত্রে পুলিশের আই,জি/এডিশনাল আই.জি/ডি.আই.জি এবং এস.পি দের ভ্রমণ উল্লেখ করিতে হইবে। </t>
    </r>
  </si>
  <si>
    <t>জুলাই ২০২৫</t>
  </si>
  <si>
    <t>আলোচ্য মাসে অর্জন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</si>
</sst>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5000445]0"/>
    <numFmt numFmtId="165" formatCode="[$-5000445]0.00"/>
    <numFmt numFmtId="166" formatCode="[$-5000000]dd/mm/yy"/>
  </numFmts>
  <fonts count="67">
    <font>
      <sz val="11"/>
      <color theme="1"/>
      <name val="Calibri"/>
      <charset val="134"/>
      <scheme val="minor"/>
    </font>
    <font>
      <sz val="11"/>
      <name val="SutonnyOMJ"/>
      <charset val="134"/>
    </font>
    <font>
      <sz val="8"/>
      <name val="SutonnyOMJ"/>
      <charset val="134"/>
    </font>
    <font>
      <b/>
      <sz val="11"/>
      <name val="SutonnyOMJ"/>
      <charset val="134"/>
    </font>
    <font>
      <sz val="12"/>
      <name val="SutonnyOMJ"/>
      <charset val="134"/>
    </font>
    <font>
      <sz val="10"/>
      <name val="SutonnyOMJ"/>
      <charset val="134"/>
    </font>
    <font>
      <b/>
      <sz val="10"/>
      <name val="SutonnyOMJ"/>
      <charset val="134"/>
    </font>
    <font>
      <b/>
      <sz val="12"/>
      <name val="SutonnyOMJ"/>
      <charset val="134"/>
    </font>
    <font>
      <b/>
      <sz val="9"/>
      <name val="SutonnyOMJ"/>
      <charset val="134"/>
    </font>
    <font>
      <b/>
      <sz val="7"/>
      <name val="SutonnyOMJ"/>
      <charset val="134"/>
    </font>
    <font>
      <sz val="11"/>
      <color theme="1"/>
      <name val="Siyam Rupali"/>
      <charset val="134"/>
    </font>
    <font>
      <b/>
      <sz val="14"/>
      <color theme="1"/>
      <name val="SutonnyOMJ"/>
      <charset val="134"/>
    </font>
    <font>
      <b/>
      <sz val="11"/>
      <color theme="1"/>
      <name val="SutonnyOMJ"/>
      <charset val="134"/>
    </font>
    <font>
      <sz val="11"/>
      <color theme="1"/>
      <name val="SutonnyOMJ"/>
      <charset val="134"/>
    </font>
    <font>
      <u/>
      <sz val="11"/>
      <color theme="1"/>
      <name val="SutonnyOMJ"/>
      <charset val="134"/>
    </font>
    <font>
      <sz val="11"/>
      <color rgb="FFFF0000"/>
      <name val="SutonnyOMJ"/>
      <charset val="134"/>
    </font>
    <font>
      <b/>
      <sz val="10"/>
      <color theme="1"/>
      <name val="SutonnyOMJ"/>
      <charset val="134"/>
    </font>
    <font>
      <sz val="10"/>
      <color theme="1"/>
      <name val="SutonnyOMJ"/>
      <charset val="134"/>
    </font>
    <font>
      <sz val="11"/>
      <name val="Calibri"/>
      <charset val="134"/>
      <scheme val="minor"/>
    </font>
    <font>
      <sz val="8"/>
      <name val="Calibri"/>
      <charset val="134"/>
      <scheme val="minor"/>
    </font>
    <font>
      <sz val="11"/>
      <name val="NikoshBAN"/>
      <charset val="134"/>
    </font>
    <font>
      <b/>
      <sz val="11"/>
      <name val="NikoshBAN"/>
      <charset val="134"/>
    </font>
    <font>
      <sz val="9"/>
      <name val="SutonnyOMJ"/>
      <charset val="134"/>
    </font>
    <font>
      <b/>
      <sz val="8"/>
      <name val="SutonnyOMJ"/>
      <charset val="134"/>
    </font>
    <font>
      <b/>
      <sz val="12"/>
      <name val="Siyam Rupali"/>
      <charset val="134"/>
    </font>
    <font>
      <b/>
      <sz val="11"/>
      <name val="Siyam Rupali"/>
      <charset val="134"/>
    </font>
    <font>
      <sz val="9"/>
      <name val="Siyam Rupali"/>
      <charset val="134"/>
    </font>
    <font>
      <sz val="8"/>
      <name val="Siyam Rupali"/>
      <charset val="134"/>
    </font>
    <font>
      <sz val="10"/>
      <name val="Siyam Rupali"/>
      <charset val="134"/>
    </font>
    <font>
      <b/>
      <sz val="10"/>
      <name val="Siyam Rupali"/>
      <charset val="134"/>
    </font>
    <font>
      <b/>
      <sz val="8"/>
      <name val="Siyam Rupali"/>
      <charset val="134"/>
    </font>
    <font>
      <sz val="10"/>
      <color theme="1"/>
      <name val="Siyam Rupali"/>
      <charset val="134"/>
    </font>
    <font>
      <b/>
      <sz val="14"/>
      <color theme="1"/>
      <name val="Siyam Rupali"/>
      <charset val="134"/>
    </font>
    <font>
      <u/>
      <sz val="10"/>
      <color theme="1"/>
      <name val="Siyam Rupali"/>
      <charset val="134"/>
    </font>
    <font>
      <b/>
      <sz val="10"/>
      <color theme="1"/>
      <name val="Siyam Rupali"/>
      <charset val="134"/>
    </font>
    <font>
      <b/>
      <sz val="8"/>
      <color theme="1"/>
      <name val="Siyam Rupali"/>
      <charset val="134"/>
    </font>
    <font>
      <b/>
      <sz val="9"/>
      <color theme="1"/>
      <name val="Siyam Rupali"/>
      <charset val="134"/>
    </font>
    <font>
      <sz val="8"/>
      <color theme="1"/>
      <name val="Siyam Rupali"/>
      <charset val="134"/>
    </font>
    <font>
      <sz val="9"/>
      <color theme="1"/>
      <name val="Siyam Rupali"/>
      <charset val="134"/>
    </font>
    <font>
      <u/>
      <sz val="8"/>
      <color theme="1"/>
      <name val="Siyam Rupali"/>
      <charset val="134"/>
    </font>
    <font>
      <sz val="11"/>
      <name val="Siyam Rupali"/>
      <charset val="134"/>
    </font>
    <font>
      <b/>
      <sz val="9"/>
      <name val="Siyam Rupali"/>
      <charset val="134"/>
    </font>
    <font>
      <b/>
      <sz val="7"/>
      <name val="Siyam Rupali"/>
      <charset val="134"/>
    </font>
    <font>
      <sz val="8"/>
      <color theme="1"/>
      <name val="Calibri"/>
      <charset val="134"/>
      <scheme val="minor"/>
    </font>
    <font>
      <sz val="11"/>
      <color theme="1"/>
      <name val="NikoshBAN"/>
      <charset val="134"/>
    </font>
    <font>
      <b/>
      <sz val="11"/>
      <color theme="1"/>
      <name val="NikoshBAN"/>
      <charset val="134"/>
    </font>
    <font>
      <sz val="11"/>
      <color rgb="FFFF0000"/>
      <name val="SutonnyOMJ"/>
    </font>
    <font>
      <b/>
      <sz val="11"/>
      <color theme="1"/>
      <name val="SutonnyOMJ"/>
    </font>
    <font>
      <sz val="11"/>
      <color theme="1"/>
      <name val="SutonnyOMJ"/>
    </font>
    <font>
      <b/>
      <sz val="10"/>
      <color theme="1"/>
      <name val="SutonnyOMJ"/>
    </font>
    <font>
      <sz val="10"/>
      <color theme="1"/>
      <name val="SutonnyOMJ"/>
    </font>
    <font>
      <b/>
      <sz val="8"/>
      <color theme="1"/>
      <name val="SutonnyOMJ"/>
    </font>
    <font>
      <sz val="9"/>
      <color theme="1"/>
      <name val="SutonnyOMJ"/>
    </font>
    <font>
      <sz val="8"/>
      <color theme="1"/>
      <name val="SutonnyOMJ"/>
    </font>
    <font>
      <sz val="12"/>
      <name val="SutonnyMJ"/>
    </font>
    <font>
      <b/>
      <sz val="14"/>
      <color theme="1"/>
      <name val="SutonnyOMJ"/>
    </font>
    <font>
      <u/>
      <sz val="10"/>
      <color theme="1"/>
      <name val="SutonnyOMJ"/>
    </font>
    <font>
      <b/>
      <sz val="9"/>
      <color theme="1"/>
      <name val="SutonnyOMJ"/>
    </font>
    <font>
      <u/>
      <sz val="8"/>
      <color theme="1"/>
      <name val="SutonnyOMJ"/>
    </font>
    <font>
      <sz val="10"/>
      <name val="SutonnyOMJ"/>
    </font>
    <font>
      <b/>
      <sz val="10"/>
      <name val="SutonnyOMJ"/>
    </font>
    <font>
      <sz val="11"/>
      <name val="SutonnyOMJ"/>
    </font>
    <font>
      <b/>
      <sz val="8"/>
      <name val="SutonnyOMJ"/>
    </font>
    <font>
      <sz val="9"/>
      <name val="SutonnyOMJ"/>
    </font>
    <font>
      <sz val="8"/>
      <name val="SutonnyOMJ"/>
    </font>
    <font>
      <b/>
      <sz val="11"/>
      <name val="SutonnyOMJ"/>
    </font>
    <font>
      <b/>
      <sz val="9"/>
      <name val="SutonnyOMJ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B3FFFF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0.799920651875362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3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6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 applyProtection="1">
      <alignment horizontal="center" vertical="center"/>
      <protection locked="0"/>
    </xf>
    <xf numFmtId="165" fontId="6" fillId="4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 applyProtection="1">
      <alignment horizontal="center" vertical="center"/>
      <protection locked="0"/>
    </xf>
    <xf numFmtId="165" fontId="6" fillId="2" borderId="6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 wrapText="1"/>
    </xf>
    <xf numFmtId="164" fontId="5" fillId="2" borderId="6" xfId="0" applyNumberFormat="1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 wrapText="1"/>
    </xf>
    <xf numFmtId="164" fontId="8" fillId="4" borderId="7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4" borderId="7" xfId="0" applyNumberFormat="1" applyFont="1" applyFill="1" applyBorder="1" applyAlignment="1" applyProtection="1">
      <alignment horizontal="center" vertical="center"/>
      <protection locked="0"/>
    </xf>
    <xf numFmtId="164" fontId="3" fillId="5" borderId="3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6" fillId="3" borderId="6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64" fontId="3" fillId="5" borderId="10" xfId="0" applyNumberFormat="1" applyFont="1" applyFill="1" applyBorder="1" applyAlignment="1">
      <alignment horizontal="right" vertical="center"/>
    </xf>
    <xf numFmtId="164" fontId="4" fillId="0" borderId="5" xfId="0" applyNumberFormat="1" applyFont="1" applyBorder="1" applyAlignment="1">
      <alignment horizontal="center" vertical="center"/>
    </xf>
    <xf numFmtId="0" fontId="4" fillId="6" borderId="7" xfId="0" applyFont="1" applyFill="1" applyBorder="1"/>
    <xf numFmtId="164" fontId="4" fillId="0" borderId="5" xfId="0" applyNumberFormat="1" applyFont="1" applyBorder="1" applyAlignment="1" applyProtection="1">
      <alignment horizontal="center" vertical="center"/>
      <protection locked="0"/>
    </xf>
    <xf numFmtId="0" fontId="4" fillId="6" borderId="7" xfId="0" applyFont="1" applyFill="1" applyBorder="1" applyProtection="1">
      <protection locked="0"/>
    </xf>
    <xf numFmtId="165" fontId="4" fillId="2" borderId="5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 applyProtection="1">
      <alignment horizontal="center" vertical="center"/>
      <protection locked="0"/>
    </xf>
    <xf numFmtId="164" fontId="8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4" fillId="6" borderId="5" xfId="0" applyFont="1" applyFill="1" applyBorder="1" applyProtection="1">
      <protection locked="0"/>
    </xf>
    <xf numFmtId="0" fontId="4" fillId="6" borderId="10" xfId="0" applyFont="1" applyFill="1" applyBorder="1"/>
    <xf numFmtId="164" fontId="4" fillId="2" borderId="5" xfId="0" applyNumberFormat="1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1" fillId="6" borderId="10" xfId="0" applyFont="1" applyFill="1" applyBorder="1"/>
    <xf numFmtId="0" fontId="1" fillId="6" borderId="7" xfId="0" applyFont="1" applyFill="1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8" fillId="3" borderId="6" xfId="0" applyNumberFormat="1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166" fontId="12" fillId="0" borderId="0" xfId="0" applyNumberFormat="1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4" fontId="13" fillId="3" borderId="6" xfId="0" applyNumberFormat="1" applyFont="1" applyFill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horizontal="center" vertical="center"/>
    </xf>
    <xf numFmtId="0" fontId="12" fillId="0" borderId="1" xfId="0" applyFont="1" applyBorder="1"/>
    <xf numFmtId="164" fontId="13" fillId="2" borderId="2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right"/>
    </xf>
    <xf numFmtId="164" fontId="13" fillId="0" borderId="1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164" fontId="12" fillId="0" borderId="6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0" fontId="12" fillId="0" borderId="12" xfId="0" applyFont="1" applyBorder="1"/>
    <xf numFmtId="164" fontId="13" fillId="0" borderId="13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3" fillId="0" borderId="6" xfId="0" applyNumberFormat="1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/>
    </xf>
    <xf numFmtId="164" fontId="13" fillId="0" borderId="4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12" fillId="0" borderId="6" xfId="0" applyFont="1" applyBorder="1"/>
    <xf numFmtId="164" fontId="13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16" fillId="0" borderId="6" xfId="0" applyNumberFormat="1" applyFont="1" applyBorder="1"/>
    <xf numFmtId="0" fontId="3" fillId="0" borderId="6" xfId="0" applyFont="1" applyBorder="1" applyAlignment="1">
      <alignment horizontal="center" vertical="center"/>
    </xf>
    <xf numFmtId="0" fontId="13" fillId="0" borderId="3" xfId="0" applyFont="1" applyBorder="1"/>
    <xf numFmtId="0" fontId="13" fillId="0" borderId="8" xfId="0" applyFont="1" applyBorder="1"/>
    <xf numFmtId="0" fontId="13" fillId="0" borderId="7" xfId="0" applyFont="1" applyBorder="1"/>
    <xf numFmtId="0" fontId="12" fillId="0" borderId="5" xfId="0" applyFont="1" applyBorder="1"/>
    <xf numFmtId="0" fontId="13" fillId="0" borderId="12" xfId="0" applyFont="1" applyBorder="1"/>
    <xf numFmtId="0" fontId="13" fillId="0" borderId="14" xfId="0" applyFont="1" applyBorder="1"/>
    <xf numFmtId="0" fontId="13" fillId="0" borderId="9" xfId="0" applyFont="1" applyBorder="1"/>
    <xf numFmtId="0" fontId="13" fillId="0" borderId="12" xfId="0" applyFont="1" applyBorder="1" applyAlignment="1">
      <alignment horizontal="right"/>
    </xf>
    <xf numFmtId="164" fontId="13" fillId="2" borderId="0" xfId="0" applyNumberFormat="1" applyFont="1" applyFill="1" applyAlignment="1">
      <alignment horizontal="center" vertical="center"/>
    </xf>
    <xf numFmtId="0" fontId="13" fillId="0" borderId="1" xfId="0" applyFont="1" applyBorder="1"/>
    <xf numFmtId="0" fontId="13" fillId="0" borderId="11" xfId="0" applyFont="1" applyBorder="1"/>
    <xf numFmtId="0" fontId="13" fillId="0" borderId="13" xfId="0" applyFont="1" applyBorder="1"/>
    <xf numFmtId="0" fontId="13" fillId="0" borderId="6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15" xfId="0" applyFont="1" applyBorder="1"/>
    <xf numFmtId="0" fontId="13" fillId="0" borderId="4" xfId="0" applyFont="1" applyBorder="1"/>
    <xf numFmtId="0" fontId="14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vertical="center"/>
    </xf>
    <xf numFmtId="164" fontId="13" fillId="2" borderId="13" xfId="0" applyNumberFormat="1" applyFont="1" applyFill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4" fillId="6" borderId="5" xfId="0" applyFont="1" applyFill="1" applyBorder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/>
    <xf numFmtId="0" fontId="18" fillId="0" borderId="0" xfId="0" applyFont="1"/>
    <xf numFmtId="0" fontId="18" fillId="0" borderId="0" xfId="0" applyFont="1" applyAlignment="1">
      <alignment wrapText="1"/>
    </xf>
    <xf numFmtId="0" fontId="22" fillId="0" borderId="2" xfId="0" applyFont="1" applyBorder="1" applyAlignment="1">
      <alignment horizontal="center" vertical="center" textRotation="90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22" fillId="2" borderId="4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22" fillId="2" borderId="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164" fontId="23" fillId="4" borderId="7" xfId="0" applyNumberFormat="1" applyFont="1" applyFill="1" applyBorder="1" applyAlignment="1">
      <alignment horizontal="center" vertical="center"/>
    </xf>
    <xf numFmtId="165" fontId="6" fillId="4" borderId="7" xfId="0" applyNumberFormat="1" applyFont="1" applyFill="1" applyBorder="1" applyAlignment="1">
      <alignment horizontal="center" vertical="center"/>
    </xf>
    <xf numFmtId="165" fontId="23" fillId="4" borderId="6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164" fontId="6" fillId="5" borderId="6" xfId="0" applyNumberFormat="1" applyFont="1" applyFill="1" applyBorder="1" applyAlignment="1">
      <alignment horizontal="center" vertical="center"/>
    </xf>
    <xf numFmtId="164" fontId="23" fillId="5" borderId="6" xfId="0" applyNumberFormat="1" applyFont="1" applyFill="1" applyBorder="1" applyAlignment="1">
      <alignment horizontal="center" vertical="center"/>
    </xf>
    <xf numFmtId="164" fontId="22" fillId="5" borderId="6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5" fontId="23" fillId="5" borderId="6" xfId="0" applyNumberFormat="1" applyFont="1" applyFill="1" applyBorder="1" applyAlignment="1">
      <alignment horizontal="center" vertical="center"/>
    </xf>
    <xf numFmtId="0" fontId="21" fillId="2" borderId="7" xfId="0" applyFont="1" applyFill="1" applyBorder="1"/>
    <xf numFmtId="166" fontId="13" fillId="0" borderId="0" xfId="0" applyNumberFormat="1" applyFont="1" applyAlignment="1">
      <alignment horizontal="left"/>
    </xf>
    <xf numFmtId="164" fontId="3" fillId="4" borderId="5" xfId="0" applyNumberFormat="1" applyFont="1" applyFill="1" applyBorder="1" applyAlignment="1" applyProtection="1">
      <alignment horizontal="center" vertical="center"/>
      <protection hidden="1"/>
    </xf>
    <xf numFmtId="164" fontId="3" fillId="4" borderId="7" xfId="0" applyNumberFormat="1" applyFont="1" applyFill="1" applyBorder="1" applyAlignment="1" applyProtection="1">
      <alignment horizontal="center" vertical="center"/>
      <protection hidden="1"/>
    </xf>
    <xf numFmtId="164" fontId="6" fillId="4" borderId="7" xfId="0" applyNumberFormat="1" applyFont="1" applyFill="1" applyBorder="1" applyAlignment="1" applyProtection="1">
      <alignment horizontal="center" vertical="center"/>
      <protection hidden="1"/>
    </xf>
    <xf numFmtId="165" fontId="6" fillId="4" borderId="6" xfId="0" applyNumberFormat="1" applyFont="1" applyFill="1" applyBorder="1" applyAlignment="1" applyProtection="1">
      <alignment horizontal="center" vertical="center"/>
      <protection hidden="1"/>
    </xf>
    <xf numFmtId="164" fontId="8" fillId="4" borderId="7" xfId="0" applyNumberFormat="1" applyFont="1" applyFill="1" applyBorder="1" applyAlignment="1" applyProtection="1">
      <alignment horizontal="center" vertical="center"/>
      <protection hidden="1"/>
    </xf>
    <xf numFmtId="164" fontId="1" fillId="0" borderId="0" xfId="0" applyNumberFormat="1" applyFont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2" fillId="2" borderId="0" xfId="0" applyFont="1" applyFill="1" applyProtection="1">
      <protection locked="0"/>
    </xf>
    <xf numFmtId="0" fontId="1" fillId="0" borderId="0" xfId="0" applyFont="1" applyAlignment="1" applyProtection="1">
      <alignment wrapText="1"/>
      <protection locked="0"/>
    </xf>
    <xf numFmtId="164" fontId="15" fillId="0" borderId="6" xfId="0" applyNumberFormat="1" applyFont="1" applyBorder="1" applyAlignment="1">
      <alignment horizontal="center"/>
    </xf>
    <xf numFmtId="165" fontId="5" fillId="2" borderId="6" xfId="0" applyNumberFormat="1" applyFont="1" applyFill="1" applyBorder="1" applyAlignment="1" applyProtection="1">
      <alignment horizontal="center" vertical="center"/>
      <protection locked="0"/>
    </xf>
    <xf numFmtId="164" fontId="1" fillId="2" borderId="6" xfId="0" applyNumberFormat="1" applyFont="1" applyFill="1" applyBorder="1"/>
    <xf numFmtId="164" fontId="3" fillId="2" borderId="6" xfId="0" applyNumberFormat="1" applyFont="1" applyFill="1" applyBorder="1"/>
    <xf numFmtId="0" fontId="26" fillId="0" borderId="2" xfId="0" applyFont="1" applyBorder="1" applyAlignment="1">
      <alignment horizontal="center" vertical="center" textRotation="90" wrapText="1"/>
    </xf>
    <xf numFmtId="164" fontId="27" fillId="3" borderId="5" xfId="0" applyNumberFormat="1" applyFont="1" applyFill="1" applyBorder="1" applyAlignment="1">
      <alignment horizontal="center" vertical="center" wrapText="1"/>
    </xf>
    <xf numFmtId="164" fontId="27" fillId="3" borderId="6" xfId="0" applyNumberFormat="1" applyFont="1" applyFill="1" applyBorder="1" applyAlignment="1">
      <alignment horizontal="center" vertical="center" wrapText="1"/>
    </xf>
    <xf numFmtId="164" fontId="28" fillId="2" borderId="5" xfId="0" applyNumberFormat="1" applyFont="1" applyFill="1" applyBorder="1" applyAlignment="1">
      <alignment horizontal="center" vertical="center"/>
    </xf>
    <xf numFmtId="164" fontId="28" fillId="2" borderId="6" xfId="0" applyNumberFormat="1" applyFont="1" applyFill="1" applyBorder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/>
    </xf>
    <xf numFmtId="164" fontId="29" fillId="4" borderId="5" xfId="0" applyNumberFormat="1" applyFont="1" applyFill="1" applyBorder="1" applyAlignment="1">
      <alignment horizontal="center" vertical="center"/>
    </xf>
    <xf numFmtId="164" fontId="29" fillId="4" borderId="7" xfId="0" applyNumberFormat="1" applyFont="1" applyFill="1" applyBorder="1" applyAlignment="1">
      <alignment horizontal="center" vertical="center"/>
    </xf>
    <xf numFmtId="164" fontId="28" fillId="2" borderId="3" xfId="0" applyNumberFormat="1" applyFont="1" applyFill="1" applyBorder="1" applyAlignment="1">
      <alignment horizontal="center" vertical="center"/>
    </xf>
    <xf numFmtId="164" fontId="26" fillId="2" borderId="4" xfId="0" applyNumberFormat="1" applyFont="1" applyFill="1" applyBorder="1" applyAlignment="1">
      <alignment horizontal="center" vertical="center"/>
    </xf>
    <xf numFmtId="164" fontId="29" fillId="4" borderId="6" xfId="0" applyNumberFormat="1" applyFont="1" applyFill="1" applyBorder="1" applyAlignment="1">
      <alignment horizontal="center" vertical="center"/>
    </xf>
    <xf numFmtId="164" fontId="29" fillId="2" borderId="3" xfId="0" applyNumberFormat="1" applyFont="1" applyFill="1" applyBorder="1" applyAlignment="1">
      <alignment horizontal="center" vertical="center"/>
    </xf>
    <xf numFmtId="164" fontId="29" fillId="2" borderId="4" xfId="0" applyNumberFormat="1" applyFont="1" applyFill="1" applyBorder="1" applyAlignment="1">
      <alignment horizontal="center" vertical="center"/>
    </xf>
    <xf numFmtId="164" fontId="29" fillId="2" borderId="6" xfId="0" applyNumberFormat="1" applyFont="1" applyFill="1" applyBorder="1" applyAlignment="1">
      <alignment horizontal="center" vertical="center"/>
    </xf>
    <xf numFmtId="164" fontId="28" fillId="2" borderId="4" xfId="0" applyNumberFormat="1" applyFont="1" applyFill="1" applyBorder="1" applyAlignment="1">
      <alignment horizontal="center" vertical="center"/>
    </xf>
    <xf numFmtId="164" fontId="29" fillId="2" borderId="5" xfId="0" applyNumberFormat="1" applyFont="1" applyFill="1" applyBorder="1" applyAlignment="1">
      <alignment horizontal="center" vertical="center"/>
    </xf>
    <xf numFmtId="164" fontId="26" fillId="2" borderId="6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textRotation="90" wrapText="1"/>
    </xf>
    <xf numFmtId="165" fontId="28" fillId="2" borderId="6" xfId="0" applyNumberFormat="1" applyFont="1" applyFill="1" applyBorder="1" applyAlignment="1">
      <alignment horizontal="center" vertical="center"/>
    </xf>
    <xf numFmtId="165" fontId="29" fillId="4" borderId="6" xfId="0" applyNumberFormat="1" applyFont="1" applyFill="1" applyBorder="1" applyAlignment="1">
      <alignment horizontal="center" vertical="center"/>
    </xf>
    <xf numFmtId="165" fontId="29" fillId="2" borderId="6" xfId="0" applyNumberFormat="1" applyFont="1" applyFill="1" applyBorder="1" applyAlignment="1">
      <alignment horizontal="center" vertical="center"/>
    </xf>
    <xf numFmtId="164" fontId="30" fillId="4" borderId="7" xfId="0" applyNumberFormat="1" applyFont="1" applyFill="1" applyBorder="1" applyAlignment="1">
      <alignment horizontal="center" vertical="center"/>
    </xf>
    <xf numFmtId="165" fontId="29" fillId="4" borderId="7" xfId="0" applyNumberFormat="1" applyFont="1" applyFill="1" applyBorder="1" applyAlignment="1">
      <alignment horizontal="center" vertical="center"/>
    </xf>
    <xf numFmtId="165" fontId="30" fillId="4" borderId="6" xfId="0" applyNumberFormat="1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9" fillId="4" borderId="9" xfId="0" applyNumberFormat="1" applyFont="1" applyFill="1" applyBorder="1" applyAlignment="1">
      <alignment horizontal="center" vertical="center"/>
    </xf>
    <xf numFmtId="164" fontId="29" fillId="5" borderId="6" xfId="0" applyNumberFormat="1" applyFont="1" applyFill="1" applyBorder="1" applyAlignment="1">
      <alignment horizontal="center" vertical="center"/>
    </xf>
    <xf numFmtId="164" fontId="30" fillId="5" borderId="6" xfId="0" applyNumberFormat="1" applyFont="1" applyFill="1" applyBorder="1" applyAlignment="1">
      <alignment horizontal="center" vertical="center"/>
    </xf>
    <xf numFmtId="165" fontId="29" fillId="3" borderId="6" xfId="0" applyNumberFormat="1" applyFont="1" applyFill="1" applyBorder="1" applyAlignment="1">
      <alignment horizontal="center" vertical="center"/>
    </xf>
    <xf numFmtId="164" fontId="26" fillId="5" borderId="6" xfId="0" applyNumberFormat="1" applyFont="1" applyFill="1" applyBorder="1" applyAlignment="1">
      <alignment horizontal="center" vertical="center"/>
    </xf>
    <xf numFmtId="165" fontId="29" fillId="4" borderId="2" xfId="0" applyNumberFormat="1" applyFont="1" applyFill="1" applyBorder="1" applyAlignment="1">
      <alignment horizontal="center" vertical="center"/>
    </xf>
    <xf numFmtId="165" fontId="30" fillId="5" borderId="6" xfId="0" applyNumberFormat="1" applyFont="1" applyFill="1" applyBorder="1" applyAlignment="1">
      <alignment horizontal="center" vertical="center"/>
    </xf>
    <xf numFmtId="0" fontId="31" fillId="0" borderId="0" xfId="0" applyFont="1"/>
    <xf numFmtId="166" fontId="31" fillId="0" borderId="0" xfId="0" applyNumberFormat="1" applyFont="1" applyAlignment="1">
      <alignment horizontal="left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1" fillId="0" borderId="0" xfId="0" applyFont="1" applyAlignment="1">
      <alignment horizontal="center"/>
    </xf>
    <xf numFmtId="0" fontId="34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164" fontId="37" fillId="3" borderId="6" xfId="0" applyNumberFormat="1" applyFont="1" applyFill="1" applyBorder="1" applyAlignment="1">
      <alignment horizontal="center" vertical="center"/>
    </xf>
    <xf numFmtId="0" fontId="31" fillId="0" borderId="2" xfId="0" applyFont="1" applyBorder="1"/>
    <xf numFmtId="0" fontId="31" fillId="0" borderId="6" xfId="0" applyFont="1" applyBorder="1"/>
    <xf numFmtId="0" fontId="31" fillId="0" borderId="6" xfId="0" applyFont="1" applyBorder="1" applyAlignment="1">
      <alignment horizontal="center" vertical="center"/>
    </xf>
    <xf numFmtId="0" fontId="31" fillId="0" borderId="11" xfId="0" applyFont="1" applyBorder="1"/>
    <xf numFmtId="164" fontId="37" fillId="2" borderId="2" xfId="0" applyNumberFormat="1" applyFont="1" applyFill="1" applyBorder="1" applyAlignment="1">
      <alignment horizontal="center" vertical="center"/>
    </xf>
    <xf numFmtId="164" fontId="37" fillId="2" borderId="1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right"/>
    </xf>
    <xf numFmtId="164" fontId="31" fillId="0" borderId="13" xfId="0" applyNumberFormat="1" applyFont="1" applyBorder="1" applyAlignment="1">
      <alignment horizontal="center" vertical="center"/>
    </xf>
    <xf numFmtId="0" fontId="31" fillId="0" borderId="15" xfId="0" applyFont="1" applyBorder="1" applyAlignment="1">
      <alignment horizontal="right"/>
    </xf>
    <xf numFmtId="0" fontId="31" fillId="0" borderId="10" xfId="0" applyFont="1" applyBorder="1" applyAlignment="1">
      <alignment horizontal="right"/>
    </xf>
    <xf numFmtId="164" fontId="34" fillId="0" borderId="6" xfId="0" applyNumberFormat="1" applyFont="1" applyBorder="1" applyAlignment="1">
      <alignment horizontal="center" vertical="center"/>
    </xf>
    <xf numFmtId="164" fontId="31" fillId="0" borderId="6" xfId="0" applyNumberFormat="1" applyFont="1" applyBorder="1" applyAlignment="1">
      <alignment horizontal="center" vertical="center"/>
    </xf>
    <xf numFmtId="164" fontId="31" fillId="0" borderId="13" xfId="0" applyNumberFormat="1" applyFont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0" fontId="38" fillId="0" borderId="0" xfId="0" applyFont="1"/>
    <xf numFmtId="0" fontId="34" fillId="0" borderId="6" xfId="0" applyFont="1" applyBorder="1" applyAlignment="1">
      <alignment horizontal="right"/>
    </xf>
    <xf numFmtId="164" fontId="29" fillId="0" borderId="6" xfId="0" applyNumberFormat="1" applyFont="1" applyBorder="1" applyAlignment="1">
      <alignment horizontal="center" vertical="center"/>
    </xf>
    <xf numFmtId="0" fontId="28" fillId="0" borderId="0" xfId="0" applyFont="1"/>
    <xf numFmtId="164" fontId="28" fillId="0" borderId="13" xfId="0" applyNumberFormat="1" applyFont="1" applyBorder="1" applyAlignment="1">
      <alignment horizontal="center"/>
    </xf>
    <xf numFmtId="164" fontId="31" fillId="0" borderId="4" xfId="0" applyNumberFormat="1" applyFont="1" applyBorder="1" applyAlignment="1">
      <alignment horizontal="center"/>
    </xf>
    <xf numFmtId="164" fontId="31" fillId="0" borderId="6" xfId="0" applyNumberFormat="1" applyFont="1" applyBorder="1" applyAlignment="1">
      <alignment horizontal="center"/>
    </xf>
    <xf numFmtId="164" fontId="28" fillId="0" borderId="6" xfId="0" applyNumberFormat="1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164" fontId="37" fillId="0" borderId="6" xfId="0" applyNumberFormat="1" applyFont="1" applyBorder="1"/>
    <xf numFmtId="0" fontId="29" fillId="0" borderId="6" xfId="0" applyFont="1" applyBorder="1" applyAlignment="1">
      <alignment horizontal="center" vertical="center"/>
    </xf>
    <xf numFmtId="0" fontId="31" fillId="0" borderId="3" xfId="0" applyFont="1" applyBorder="1"/>
    <xf numFmtId="0" fontId="31" fillId="0" borderId="8" xfId="0" applyFont="1" applyBorder="1"/>
    <xf numFmtId="0" fontId="31" fillId="0" borderId="7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1" fillId="0" borderId="12" xfId="0" applyFont="1" applyBorder="1"/>
    <xf numFmtId="0" fontId="31" fillId="0" borderId="14" xfId="0" applyFont="1" applyBorder="1"/>
    <xf numFmtId="0" fontId="31" fillId="0" borderId="9" xfId="0" applyFont="1" applyBorder="1"/>
    <xf numFmtId="0" fontId="38" fillId="0" borderId="0" xfId="0" applyFont="1" applyAlignment="1">
      <alignment horizontal="right"/>
    </xf>
    <xf numFmtId="164" fontId="37" fillId="2" borderId="0" xfId="0" applyNumberFormat="1" applyFont="1" applyFill="1" applyAlignment="1">
      <alignment horizontal="center" vertical="center"/>
    </xf>
    <xf numFmtId="0" fontId="31" fillId="0" borderId="1" xfId="0" applyFont="1" applyBorder="1"/>
    <xf numFmtId="0" fontId="31" fillId="0" borderId="12" xfId="0" applyFont="1" applyBorder="1" applyAlignment="1">
      <alignment horizontal="right"/>
    </xf>
    <xf numFmtId="0" fontId="31" fillId="0" borderId="13" xfId="0" applyFont="1" applyBorder="1"/>
    <xf numFmtId="0" fontId="31" fillId="0" borderId="6" xfId="0" applyFont="1" applyBorder="1" applyAlignment="1">
      <alignment horizontal="right"/>
    </xf>
    <xf numFmtId="0" fontId="31" fillId="0" borderId="3" xfId="0" applyFont="1" applyBorder="1" applyAlignment="1">
      <alignment horizontal="right"/>
    </xf>
    <xf numFmtId="0" fontId="31" fillId="0" borderId="15" xfId="0" applyFont="1" applyBorder="1"/>
    <xf numFmtId="0" fontId="31" fillId="0" borderId="4" xfId="0" applyFont="1" applyBorder="1"/>
    <xf numFmtId="0" fontId="39" fillId="0" borderId="0" xfId="0" applyFont="1" applyAlignment="1">
      <alignment horizontal="center" vertical="center" wrapText="1"/>
    </xf>
    <xf numFmtId="0" fontId="31" fillId="0" borderId="2" xfId="0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31" fillId="0" borderId="13" xfId="0" applyFont="1" applyBorder="1" applyAlignment="1">
      <alignment horizontal="center" vertical="center" wrapText="1"/>
    </xf>
    <xf numFmtId="164" fontId="31" fillId="0" borderId="0" xfId="0" applyNumberFormat="1" applyFont="1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164" fontId="34" fillId="0" borderId="6" xfId="0" applyNumberFormat="1" applyFont="1" applyBorder="1" applyAlignment="1">
      <alignment horizontal="center"/>
    </xf>
    <xf numFmtId="0" fontId="31" fillId="0" borderId="6" xfId="0" applyFont="1" applyBorder="1" applyAlignment="1">
      <alignment vertical="center"/>
    </xf>
    <xf numFmtId="0" fontId="37" fillId="0" borderId="6" xfId="0" applyFont="1" applyBorder="1" applyAlignment="1">
      <alignment horizontal="center" vertical="center" wrapText="1"/>
    </xf>
    <xf numFmtId="164" fontId="37" fillId="2" borderId="13" xfId="0" applyNumberFormat="1" applyFont="1" applyFill="1" applyBorder="1" applyAlignment="1">
      <alignment horizontal="center" vertical="center"/>
    </xf>
    <xf numFmtId="165" fontId="34" fillId="0" borderId="6" xfId="0" applyNumberFormat="1" applyFont="1" applyBorder="1" applyAlignment="1">
      <alignment horizontal="center" vertical="center"/>
    </xf>
    <xf numFmtId="164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164" fontId="34" fillId="0" borderId="7" xfId="0" applyNumberFormat="1" applyFont="1" applyBorder="1" applyAlignment="1">
      <alignment horizontal="center" vertical="center"/>
    </xf>
    <xf numFmtId="164" fontId="28" fillId="2" borderId="6" xfId="0" applyNumberFormat="1" applyFont="1" applyFill="1" applyBorder="1" applyAlignment="1" applyProtection="1">
      <alignment horizontal="center" vertical="center"/>
      <protection locked="0"/>
    </xf>
    <xf numFmtId="0" fontId="26" fillId="0" borderId="6" xfId="0" applyFont="1" applyBorder="1" applyAlignment="1">
      <alignment horizontal="center" vertical="center" textRotation="90" wrapText="1"/>
    </xf>
    <xf numFmtId="0" fontId="28" fillId="0" borderId="6" xfId="0" applyFont="1" applyBorder="1" applyAlignment="1">
      <alignment horizontal="center" vertical="center" textRotation="90" wrapText="1"/>
    </xf>
    <xf numFmtId="0" fontId="27" fillId="0" borderId="6" xfId="0" applyFont="1" applyBorder="1" applyAlignment="1">
      <alignment horizontal="center" vertical="center" textRotation="90" wrapText="1"/>
    </xf>
    <xf numFmtId="164" fontId="41" fillId="4" borderId="7" xfId="0" applyNumberFormat="1" applyFont="1" applyFill="1" applyBorder="1" applyAlignment="1">
      <alignment horizontal="center" vertical="center"/>
    </xf>
    <xf numFmtId="164" fontId="40" fillId="2" borderId="6" xfId="0" applyNumberFormat="1" applyFont="1" applyFill="1" applyBorder="1"/>
    <xf numFmtId="0" fontId="40" fillId="2" borderId="6" xfId="0" applyFont="1" applyFill="1" applyBorder="1"/>
    <xf numFmtId="164" fontId="25" fillId="2" borderId="6" xfId="0" applyNumberFormat="1" applyFont="1" applyFill="1" applyBorder="1"/>
    <xf numFmtId="0" fontId="40" fillId="2" borderId="6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164" fontId="25" fillId="2" borderId="6" xfId="0" applyNumberFormat="1" applyFont="1" applyFill="1" applyBorder="1" applyAlignment="1">
      <alignment horizontal="center"/>
    </xf>
    <xf numFmtId="164" fontId="29" fillId="5" borderId="3" xfId="0" applyNumberFormat="1" applyFont="1" applyFill="1" applyBorder="1" applyAlignment="1">
      <alignment horizontal="center" vertical="center"/>
    </xf>
    <xf numFmtId="164" fontId="29" fillId="5" borderId="8" xfId="0" applyNumberFormat="1" applyFont="1" applyFill="1" applyBorder="1" applyAlignment="1">
      <alignment horizontal="center" vertical="center"/>
    </xf>
    <xf numFmtId="164" fontId="29" fillId="5" borderId="9" xfId="0" applyNumberFormat="1" applyFont="1" applyFill="1" applyBorder="1" applyAlignment="1">
      <alignment horizontal="center" vertical="center"/>
    </xf>
    <xf numFmtId="164" fontId="29" fillId="5" borderId="2" xfId="0" applyNumberFormat="1" applyFont="1" applyFill="1" applyBorder="1" applyAlignment="1">
      <alignment horizontal="center" vertical="center"/>
    </xf>
    <xf numFmtId="0" fontId="18" fillId="0" borderId="5" xfId="0" applyFont="1" applyBorder="1"/>
    <xf numFmtId="164" fontId="29" fillId="5" borderId="10" xfId="0" applyNumberFormat="1" applyFont="1" applyFill="1" applyBorder="1" applyAlignment="1">
      <alignment horizontal="right" vertical="center"/>
    </xf>
    <xf numFmtId="164" fontId="28" fillId="0" borderId="5" xfId="0" applyNumberFormat="1" applyFont="1" applyBorder="1" applyAlignment="1">
      <alignment horizontal="center" vertical="center"/>
    </xf>
    <xf numFmtId="0" fontId="18" fillId="6" borderId="7" xfId="0" applyFont="1" applyFill="1" applyBorder="1"/>
    <xf numFmtId="165" fontId="29" fillId="2" borderId="5" xfId="0" applyNumberFormat="1" applyFont="1" applyFill="1" applyBorder="1" applyAlignment="1">
      <alignment horizontal="center" vertical="center"/>
    </xf>
    <xf numFmtId="165" fontId="29" fillId="7" borderId="6" xfId="0" applyNumberFormat="1" applyFont="1" applyFill="1" applyBorder="1" applyAlignment="1">
      <alignment horizontal="center" vertical="center"/>
    </xf>
    <xf numFmtId="165" fontId="29" fillId="5" borderId="2" xfId="0" applyNumberFormat="1" applyFont="1" applyFill="1" applyBorder="1" applyAlignment="1">
      <alignment horizontal="center" vertical="center"/>
    </xf>
    <xf numFmtId="0" fontId="18" fillId="6" borderId="5" xfId="0" applyFont="1" applyFill="1" applyBorder="1"/>
    <xf numFmtId="0" fontId="18" fillId="6" borderId="10" xfId="0" applyFont="1" applyFill="1" applyBorder="1"/>
    <xf numFmtId="165" fontId="29" fillId="5" borderId="6" xfId="0" applyNumberFormat="1" applyFont="1" applyFill="1" applyBorder="1" applyAlignment="1">
      <alignment horizontal="center" vertical="center"/>
    </xf>
    <xf numFmtId="164" fontId="42" fillId="5" borderId="6" xfId="0" applyNumberFormat="1" applyFont="1" applyFill="1" applyBorder="1" applyAlignment="1">
      <alignment horizontal="center" vertical="center"/>
    </xf>
    <xf numFmtId="0" fontId="0" fillId="2" borderId="0" xfId="0" applyFill="1"/>
    <xf numFmtId="0" fontId="43" fillId="2" borderId="0" xfId="0" applyFont="1" applyFill="1"/>
    <xf numFmtId="0" fontId="44" fillId="2" borderId="0" xfId="0" applyFont="1" applyFill="1"/>
    <xf numFmtId="0" fontId="45" fillId="2" borderId="0" xfId="0" applyFont="1" applyFill="1"/>
    <xf numFmtId="0" fontId="44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47" fillId="0" borderId="6" xfId="0" applyFont="1" applyBorder="1" applyAlignment="1">
      <alignment horizontal="center" vertical="center"/>
    </xf>
    <xf numFmtId="164" fontId="46" fillId="0" borderId="6" xfId="0" applyNumberFormat="1" applyFont="1" applyBorder="1" applyAlignment="1">
      <alignment horizontal="center"/>
    </xf>
    <xf numFmtId="0" fontId="30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textRotation="90" wrapText="1"/>
    </xf>
    <xf numFmtId="0" fontId="40" fillId="0" borderId="1" xfId="0" applyFont="1" applyBorder="1" applyAlignment="1">
      <alignment horizontal="center" vertical="center" textRotation="90" wrapText="1"/>
    </xf>
    <xf numFmtId="0" fontId="40" fillId="0" borderId="3" xfId="0" applyFont="1" applyBorder="1" applyAlignment="1">
      <alignment horizontal="center" vertical="center" textRotation="90" wrapText="1"/>
    </xf>
    <xf numFmtId="0" fontId="40" fillId="0" borderId="2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textRotation="90" wrapText="1"/>
    </xf>
    <xf numFmtId="0" fontId="40" fillId="0" borderId="4" xfId="0" applyFont="1" applyBorder="1" applyAlignment="1">
      <alignment horizontal="center" vertical="center" textRotation="90" wrapText="1"/>
    </xf>
    <xf numFmtId="0" fontId="28" fillId="0" borderId="2" xfId="0" applyFont="1" applyBorder="1" applyAlignment="1">
      <alignment horizontal="center" vertical="center" textRotation="90" wrapText="1"/>
    </xf>
    <xf numFmtId="0" fontId="28" fillId="0" borderId="4" xfId="0" applyFont="1" applyBorder="1" applyAlignment="1">
      <alignment horizontal="center" vertical="center" textRotation="90" wrapText="1"/>
    </xf>
    <xf numFmtId="0" fontId="31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wrapText="1"/>
    </xf>
    <xf numFmtId="0" fontId="31" fillId="0" borderId="8" xfId="0" applyFont="1" applyBorder="1" applyAlignment="1">
      <alignment horizont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textRotation="90" wrapText="1"/>
    </xf>
    <xf numFmtId="0" fontId="25" fillId="0" borderId="3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4" fillId="4" borderId="5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48" fillId="0" borderId="1" xfId="0" applyFont="1" applyBorder="1" applyAlignment="1" applyProtection="1">
      <alignment horizontal="center" vertical="center" textRotation="90" wrapText="1"/>
    </xf>
    <xf numFmtId="0" fontId="48" fillId="0" borderId="2" xfId="0" applyFont="1" applyBorder="1" applyAlignment="1" applyProtection="1">
      <alignment horizontal="center" vertical="center" wrapText="1"/>
    </xf>
    <xf numFmtId="0" fontId="48" fillId="0" borderId="2" xfId="0" applyFont="1" applyBorder="1" applyAlignment="1" applyProtection="1">
      <alignment horizontal="center" vertical="center" textRotation="90" wrapText="1"/>
    </xf>
    <xf numFmtId="0" fontId="49" fillId="0" borderId="6" xfId="0" applyFont="1" applyBorder="1" applyAlignment="1" applyProtection="1">
      <alignment horizontal="center" vertical="center" wrapText="1"/>
    </xf>
    <xf numFmtId="0" fontId="50" fillId="0" borderId="2" xfId="0" applyFont="1" applyBorder="1" applyAlignment="1" applyProtection="1">
      <alignment horizontal="center" vertical="center" textRotation="90" wrapText="1"/>
    </xf>
    <xf numFmtId="0" fontId="51" fillId="0" borderId="6" xfId="0" applyFont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horizontal="center" vertical="center" textRotation="90" wrapText="1"/>
    </xf>
    <xf numFmtId="0" fontId="48" fillId="0" borderId="3" xfId="0" applyFont="1" applyBorder="1" applyAlignment="1" applyProtection="1">
      <alignment horizontal="center" vertical="center" textRotation="90" wrapText="1"/>
    </xf>
    <xf numFmtId="0" fontId="48" fillId="0" borderId="4" xfId="0" applyFont="1" applyBorder="1" applyAlignment="1" applyProtection="1">
      <alignment horizontal="center" vertical="center" wrapText="1"/>
    </xf>
    <xf numFmtId="0" fontId="48" fillId="0" borderId="4" xfId="0" applyFont="1" applyBorder="1" applyAlignment="1" applyProtection="1">
      <alignment horizontal="center" vertical="center" textRotation="90" wrapText="1"/>
    </xf>
    <xf numFmtId="0" fontId="52" fillId="0" borderId="6" xfId="0" applyFont="1" applyBorder="1" applyAlignment="1" applyProtection="1">
      <alignment horizontal="center" vertical="center" textRotation="90" wrapText="1"/>
    </xf>
    <xf numFmtId="0" fontId="50" fillId="0" borderId="4" xfId="0" applyFont="1" applyBorder="1" applyAlignment="1" applyProtection="1">
      <alignment horizontal="center" vertical="center" textRotation="90" wrapText="1"/>
    </xf>
    <xf numFmtId="0" fontId="50" fillId="0" borderId="6" xfId="0" applyFont="1" applyBorder="1" applyAlignment="1" applyProtection="1">
      <alignment horizontal="center" vertical="center" textRotation="90" wrapText="1"/>
    </xf>
    <xf numFmtId="0" fontId="53" fillId="0" borderId="6" xfId="0" applyFont="1" applyBorder="1" applyAlignment="1" applyProtection="1">
      <alignment horizontal="center" vertical="center" textRotation="90" wrapText="1"/>
    </xf>
    <xf numFmtId="0" fontId="52" fillId="0" borderId="4" xfId="0" applyFont="1" applyBorder="1" applyAlignment="1" applyProtection="1">
      <alignment horizontal="center" vertical="center" textRotation="90" wrapText="1"/>
    </xf>
    <xf numFmtId="164" fontId="53" fillId="3" borderId="5" xfId="0" applyNumberFormat="1" applyFont="1" applyFill="1" applyBorder="1" applyAlignment="1" applyProtection="1">
      <alignment horizontal="center" vertical="center" wrapText="1"/>
    </xf>
    <xf numFmtId="164" fontId="53" fillId="3" borderId="6" xfId="0" applyNumberFormat="1" applyFont="1" applyFill="1" applyBorder="1" applyAlignment="1" applyProtection="1">
      <alignment horizontal="center" vertical="center" wrapText="1"/>
    </xf>
    <xf numFmtId="164" fontId="50" fillId="0" borderId="5" xfId="0" applyNumberFormat="1" applyFont="1" applyBorder="1" applyAlignment="1" applyProtection="1">
      <alignment horizontal="center" vertical="center"/>
    </xf>
    <xf numFmtId="164" fontId="50" fillId="0" borderId="6" xfId="0" applyNumberFormat="1" applyFont="1" applyBorder="1" applyAlignment="1" applyProtection="1">
      <alignment horizontal="center" vertical="center"/>
    </xf>
    <xf numFmtId="165" fontId="50" fillId="0" borderId="6" xfId="0" applyNumberFormat="1" applyFont="1" applyBorder="1" applyAlignment="1" applyProtection="1">
      <alignment horizontal="center" vertical="center"/>
    </xf>
    <xf numFmtId="0" fontId="48" fillId="2" borderId="6" xfId="0" applyFont="1" applyFill="1" applyBorder="1" applyProtection="1"/>
    <xf numFmtId="164" fontId="50" fillId="0" borderId="1" xfId="0" applyNumberFormat="1" applyFont="1" applyBorder="1" applyAlignment="1" applyProtection="1">
      <alignment horizontal="center" vertical="center"/>
    </xf>
    <xf numFmtId="164" fontId="50" fillId="0" borderId="2" xfId="0" applyNumberFormat="1" applyFont="1" applyBorder="1" applyAlignment="1" applyProtection="1">
      <alignment horizontal="center" vertical="center"/>
    </xf>
    <xf numFmtId="164" fontId="49" fillId="7" borderId="5" xfId="0" applyNumberFormat="1" applyFont="1" applyFill="1" applyBorder="1" applyAlignment="1" applyProtection="1">
      <alignment horizontal="center" vertical="center"/>
    </xf>
    <xf numFmtId="164" fontId="49" fillId="7" borderId="7" xfId="0" applyNumberFormat="1" applyFont="1" applyFill="1" applyBorder="1" applyAlignment="1" applyProtection="1">
      <alignment horizontal="center" vertical="center"/>
    </xf>
    <xf numFmtId="164" fontId="49" fillId="7" borderId="6" xfId="0" applyNumberFormat="1" applyFont="1" applyFill="1" applyBorder="1" applyAlignment="1" applyProtection="1">
      <alignment horizontal="center" vertical="center"/>
    </xf>
    <xf numFmtId="165" fontId="50" fillId="7" borderId="6" xfId="0" applyNumberFormat="1" applyFont="1" applyFill="1" applyBorder="1" applyAlignment="1" applyProtection="1">
      <alignment horizontal="center" vertical="center"/>
    </xf>
    <xf numFmtId="164" fontId="50" fillId="0" borderId="3" xfId="0" applyNumberFormat="1" applyFont="1" applyBorder="1" applyAlignment="1" applyProtection="1">
      <alignment horizontal="center" vertical="center"/>
    </xf>
    <xf numFmtId="164" fontId="52" fillId="0" borderId="4" xfId="0" applyNumberFormat="1" applyFont="1" applyBorder="1" applyAlignment="1" applyProtection="1">
      <alignment horizontal="center" vertical="center"/>
    </xf>
    <xf numFmtId="1" fontId="54" fillId="2" borderId="7" xfId="0" applyNumberFormat="1" applyFont="1" applyFill="1" applyBorder="1" applyAlignment="1" applyProtection="1">
      <alignment horizontal="center"/>
    </xf>
    <xf numFmtId="164" fontId="49" fillId="7" borderId="3" xfId="0" applyNumberFormat="1" applyFont="1" applyFill="1" applyBorder="1" applyAlignment="1" applyProtection="1">
      <alignment horizontal="center" vertical="center"/>
    </xf>
    <xf numFmtId="164" fontId="49" fillId="7" borderId="4" xfId="0" applyNumberFormat="1" applyFont="1" applyFill="1" applyBorder="1" applyAlignment="1" applyProtection="1">
      <alignment horizontal="center" vertical="center"/>
    </xf>
    <xf numFmtId="165" fontId="49" fillId="7" borderId="6" xfId="0" applyNumberFormat="1" applyFont="1" applyFill="1" applyBorder="1" applyAlignment="1" applyProtection="1">
      <alignment horizontal="center" vertical="center"/>
    </xf>
    <xf numFmtId="0" fontId="47" fillId="7" borderId="6" xfId="0" applyFont="1" applyFill="1" applyBorder="1" applyProtection="1"/>
    <xf numFmtId="164" fontId="50" fillId="0" borderId="4" xfId="0" applyNumberFormat="1" applyFont="1" applyBorder="1" applyAlignment="1" applyProtection="1">
      <alignment horizontal="center" vertical="center"/>
    </xf>
    <xf numFmtId="0" fontId="48" fillId="2" borderId="6" xfId="0" applyFont="1" applyFill="1" applyBorder="1" applyAlignment="1" applyProtection="1">
      <alignment horizontal="center"/>
    </xf>
    <xf numFmtId="0" fontId="47" fillId="7" borderId="6" xfId="0" applyFont="1" applyFill="1" applyBorder="1" applyAlignment="1" applyProtection="1">
      <alignment horizontal="center"/>
    </xf>
    <xf numFmtId="164" fontId="50" fillId="2" borderId="4" xfId="0" applyNumberFormat="1" applyFont="1" applyFill="1" applyBorder="1" applyAlignment="1" applyProtection="1">
      <alignment horizontal="center" vertical="center"/>
    </xf>
    <xf numFmtId="164" fontId="52" fillId="0" borderId="6" xfId="0" applyNumberFormat="1" applyFont="1" applyBorder="1" applyAlignment="1" applyProtection="1">
      <alignment horizontal="center" vertical="center"/>
    </xf>
    <xf numFmtId="1" fontId="54" fillId="2" borderId="6" xfId="0" applyNumberFormat="1" applyFont="1" applyFill="1" applyBorder="1" applyAlignment="1" applyProtection="1">
      <alignment horizontal="center"/>
    </xf>
    <xf numFmtId="0" fontId="54" fillId="2" borderId="7" xfId="0" applyFont="1" applyFill="1" applyBorder="1" applyAlignment="1" applyProtection="1">
      <alignment horizontal="center" vertical="top" wrapText="1"/>
    </xf>
    <xf numFmtId="164" fontId="49" fillId="5" borderId="3" xfId="0" applyNumberFormat="1" applyFont="1" applyFill="1" applyBorder="1" applyAlignment="1" applyProtection="1">
      <alignment horizontal="center" vertical="center"/>
    </xf>
    <xf numFmtId="164" fontId="49" fillId="5" borderId="8" xfId="0" applyNumberFormat="1" applyFont="1" applyFill="1" applyBorder="1" applyAlignment="1" applyProtection="1">
      <alignment horizontal="center" vertical="center"/>
    </xf>
    <xf numFmtId="164" fontId="49" fillId="5" borderId="9" xfId="0" applyNumberFormat="1" applyFont="1" applyFill="1" applyBorder="1" applyAlignment="1" applyProtection="1">
      <alignment horizontal="center" vertical="center"/>
    </xf>
    <xf numFmtId="164" fontId="49" fillId="5" borderId="2" xfId="0" applyNumberFormat="1" applyFont="1" applyFill="1" applyBorder="1" applyAlignment="1" applyProtection="1">
      <alignment horizontal="center" vertical="center"/>
    </xf>
    <xf numFmtId="164" fontId="49" fillId="5" borderId="6" xfId="0" applyNumberFormat="1" applyFont="1" applyFill="1" applyBorder="1" applyAlignment="1" applyProtection="1">
      <alignment horizontal="center" vertical="center"/>
    </xf>
    <xf numFmtId="165" fontId="49" fillId="5" borderId="6" xfId="0" applyNumberFormat="1" applyFont="1" applyFill="1" applyBorder="1" applyAlignment="1" applyProtection="1">
      <alignment horizontal="center" vertical="center"/>
    </xf>
    <xf numFmtId="165" fontId="49" fillId="5" borderId="2" xfId="0" applyNumberFormat="1" applyFont="1" applyFill="1" applyBorder="1" applyAlignment="1" applyProtection="1">
      <alignment horizontal="center" vertical="center"/>
    </xf>
    <xf numFmtId="0" fontId="48" fillId="0" borderId="5" xfId="0" applyFont="1" applyBorder="1" applyProtection="1"/>
    <xf numFmtId="164" fontId="49" fillId="5" borderId="10" xfId="0" applyNumberFormat="1" applyFont="1" applyFill="1" applyBorder="1" applyAlignment="1" applyProtection="1">
      <alignment horizontal="right" vertical="center"/>
    </xf>
    <xf numFmtId="0" fontId="48" fillId="6" borderId="7" xfId="0" applyFont="1" applyFill="1" applyBorder="1" applyProtection="1"/>
    <xf numFmtId="165" fontId="49" fillId="2" borderId="5" xfId="0" applyNumberFormat="1" applyFont="1" applyFill="1" applyBorder="1" applyAlignment="1" applyProtection="1">
      <alignment horizontal="center" vertical="center"/>
    </xf>
    <xf numFmtId="0" fontId="48" fillId="6" borderId="5" xfId="0" applyFont="1" applyFill="1" applyBorder="1" applyProtection="1"/>
    <xf numFmtId="0" fontId="48" fillId="6" borderId="10" xfId="0" applyFont="1" applyFill="1" applyBorder="1" applyProtection="1"/>
    <xf numFmtId="164" fontId="48" fillId="2" borderId="10" xfId="0" applyNumberFormat="1" applyFont="1" applyFill="1" applyBorder="1" applyAlignment="1" applyProtection="1">
      <alignment horizontal="center"/>
    </xf>
    <xf numFmtId="165" fontId="47" fillId="2" borderId="6" xfId="0" applyNumberFormat="1" applyFont="1" applyFill="1" applyBorder="1" applyAlignment="1" applyProtection="1">
      <alignment horizontal="center"/>
    </xf>
    <xf numFmtId="0" fontId="48" fillId="0" borderId="0" xfId="0" applyFont="1" applyProtection="1"/>
    <xf numFmtId="0" fontId="48" fillId="2" borderId="0" xfId="0" applyFont="1" applyFill="1" applyProtection="1"/>
    <xf numFmtId="0" fontId="55" fillId="0" borderId="0" xfId="0" applyFont="1" applyAlignment="1" applyProtection="1">
      <alignment horizontal="center" vertical="center"/>
    </xf>
    <xf numFmtId="0" fontId="50" fillId="0" borderId="0" xfId="0" applyFont="1" applyAlignment="1" applyProtection="1">
      <alignment vertical="center"/>
    </xf>
    <xf numFmtId="0" fontId="56" fillId="0" borderId="0" xfId="0" applyFont="1" applyAlignment="1" applyProtection="1">
      <alignment horizontal="center" vertical="center"/>
    </xf>
    <xf numFmtId="166" fontId="50" fillId="0" borderId="0" xfId="0" applyNumberFormat="1" applyFont="1" applyAlignment="1" applyProtection="1">
      <alignment horizontal="left" vertical="center"/>
    </xf>
    <xf numFmtId="0" fontId="49" fillId="0" borderId="0" xfId="0" applyFont="1" applyAlignment="1" applyProtection="1">
      <alignment vertical="center"/>
    </xf>
    <xf numFmtId="0" fontId="50" fillId="0" borderId="0" xfId="0" applyFont="1" applyAlignment="1" applyProtection="1">
      <alignment horizontal="center" vertical="center"/>
    </xf>
    <xf numFmtId="0" fontId="49" fillId="0" borderId="6" xfId="0" applyFont="1" applyBorder="1" applyAlignment="1" applyProtection="1">
      <alignment horizontal="center" vertical="center"/>
    </xf>
    <xf numFmtId="0" fontId="51" fillId="0" borderId="6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vertical="center"/>
    </xf>
    <xf numFmtId="0" fontId="57" fillId="0" borderId="6" xfId="0" applyFont="1" applyBorder="1" applyAlignment="1" applyProtection="1">
      <alignment horizontal="center" vertical="center" wrapText="1"/>
    </xf>
    <xf numFmtId="0" fontId="50" fillId="0" borderId="2" xfId="0" applyFont="1" applyBorder="1" applyAlignment="1" applyProtection="1">
      <alignment horizontal="center" vertical="center" wrapText="1"/>
    </xf>
    <xf numFmtId="0" fontId="49" fillId="0" borderId="5" xfId="0" applyFont="1" applyBorder="1" applyAlignment="1" applyProtection="1">
      <alignment horizontal="center" vertical="center"/>
    </xf>
    <xf numFmtId="0" fontId="49" fillId="0" borderId="7" xfId="0" applyFont="1" applyBorder="1" applyAlignment="1" applyProtection="1">
      <alignment horizontal="center" vertical="center"/>
    </xf>
    <xf numFmtId="0" fontId="50" fillId="0" borderId="2" xfId="0" applyFont="1" applyBorder="1" applyAlignment="1" applyProtection="1">
      <alignment horizontal="center" vertical="center"/>
    </xf>
    <xf numFmtId="164" fontId="53" fillId="3" borderId="6" xfId="0" applyNumberFormat="1" applyFont="1" applyFill="1" applyBorder="1" applyAlignment="1" applyProtection="1">
      <alignment horizontal="center" vertical="center"/>
    </xf>
    <xf numFmtId="0" fontId="50" fillId="0" borderId="4" xfId="0" applyFont="1" applyBorder="1" applyAlignment="1" applyProtection="1">
      <alignment horizontal="center" vertical="center" wrapText="1"/>
    </xf>
    <xf numFmtId="0" fontId="50" fillId="0" borderId="2" xfId="0" applyFont="1" applyBorder="1" applyAlignment="1" applyProtection="1">
      <alignment vertical="center"/>
    </xf>
    <xf numFmtId="0" fontId="50" fillId="0" borderId="2" xfId="0" applyFont="1" applyBorder="1" applyAlignment="1" applyProtection="1">
      <alignment horizontal="center" vertical="center"/>
    </xf>
    <xf numFmtId="0" fontId="50" fillId="0" borderId="4" xfId="0" applyFont="1" applyBorder="1" applyAlignment="1" applyProtection="1">
      <alignment horizontal="center" vertical="center"/>
    </xf>
    <xf numFmtId="0" fontId="50" fillId="0" borderId="13" xfId="0" applyFont="1" applyBorder="1" applyAlignment="1" applyProtection="1">
      <alignment horizontal="center" vertical="center" wrapText="1"/>
    </xf>
    <xf numFmtId="0" fontId="50" fillId="0" borderId="6" xfId="0" applyFont="1" applyBorder="1" applyAlignment="1" applyProtection="1">
      <alignment vertical="center"/>
    </xf>
    <xf numFmtId="0" fontId="50" fillId="0" borderId="6" xfId="0" applyFont="1" applyBorder="1" applyAlignment="1" applyProtection="1">
      <alignment horizontal="center" vertical="center"/>
    </xf>
    <xf numFmtId="0" fontId="50" fillId="0" borderId="1" xfId="0" applyFont="1" applyBorder="1" applyAlignment="1" applyProtection="1">
      <alignment vertical="center"/>
    </xf>
    <xf numFmtId="164" fontId="53" fillId="2" borderId="2" xfId="0" applyNumberFormat="1" applyFont="1" applyFill="1" applyBorder="1" applyAlignment="1" applyProtection="1">
      <alignment horizontal="center" vertical="center"/>
    </xf>
    <xf numFmtId="164" fontId="53" fillId="2" borderId="11" xfId="0" applyNumberFormat="1" applyFont="1" applyFill="1" applyBorder="1" applyAlignment="1" applyProtection="1">
      <alignment horizontal="center" vertical="center"/>
    </xf>
    <xf numFmtId="0" fontId="50" fillId="0" borderId="12" xfId="0" applyFont="1" applyBorder="1" applyAlignment="1" applyProtection="1">
      <alignment horizontal="right" vertical="center"/>
    </xf>
    <xf numFmtId="164" fontId="50" fillId="0" borderId="13" xfId="0" applyNumberFormat="1" applyFont="1" applyBorder="1" applyAlignment="1" applyProtection="1">
      <alignment horizontal="center" vertical="center"/>
    </xf>
    <xf numFmtId="164" fontId="50" fillId="0" borderId="0" xfId="0" applyNumberFormat="1" applyFont="1" applyAlignment="1" applyProtection="1">
      <alignment horizontal="center" vertical="center"/>
    </xf>
    <xf numFmtId="0" fontId="50" fillId="0" borderId="13" xfId="0" applyFont="1" applyBorder="1" applyAlignment="1" applyProtection="1">
      <alignment horizontal="center" vertical="center" wrapText="1"/>
    </xf>
    <xf numFmtId="0" fontId="50" fillId="0" borderId="3" xfId="0" applyFont="1" applyBorder="1" applyAlignment="1" applyProtection="1">
      <alignment horizontal="right" vertical="center"/>
    </xf>
    <xf numFmtId="0" fontId="50" fillId="0" borderId="4" xfId="0" applyFont="1" applyBorder="1" applyAlignment="1" applyProtection="1">
      <alignment horizontal="center" vertical="center" wrapText="1"/>
    </xf>
    <xf numFmtId="0" fontId="50" fillId="0" borderId="5" xfId="0" applyFont="1" applyBorder="1" applyAlignment="1" applyProtection="1">
      <alignment vertical="center"/>
    </xf>
    <xf numFmtId="0" fontId="50" fillId="0" borderId="5" xfId="0" applyFont="1" applyBorder="1" applyAlignment="1" applyProtection="1">
      <alignment horizontal="right" vertical="center"/>
    </xf>
    <xf numFmtId="164" fontId="49" fillId="0" borderId="4" xfId="0" applyNumberFormat="1" applyFont="1" applyBorder="1" applyAlignment="1" applyProtection="1">
      <alignment horizontal="center" vertical="center"/>
    </xf>
    <xf numFmtId="164" fontId="49" fillId="0" borderId="6" xfId="0" applyNumberFormat="1" applyFont="1" applyBorder="1" applyAlignment="1" applyProtection="1">
      <alignment horizontal="center" vertical="center"/>
    </xf>
    <xf numFmtId="0" fontId="50" fillId="0" borderId="6" xfId="0" applyFont="1" applyBorder="1" applyAlignment="1" applyProtection="1">
      <alignment horizontal="center" vertical="center" wrapText="1"/>
    </xf>
    <xf numFmtId="0" fontId="50" fillId="0" borderId="13" xfId="0" applyFont="1" applyBorder="1" applyAlignment="1" applyProtection="1">
      <alignment vertical="center"/>
    </xf>
    <xf numFmtId="0" fontId="50" fillId="0" borderId="0" xfId="0" applyFont="1" applyAlignment="1" applyProtection="1">
      <alignment horizontal="right" vertical="center"/>
    </xf>
    <xf numFmtId="164" fontId="59" fillId="0" borderId="0" xfId="0" applyNumberFormat="1" applyFont="1" applyAlignment="1" applyProtection="1">
      <alignment horizontal="center" vertical="center"/>
    </xf>
    <xf numFmtId="0" fontId="52" fillId="0" borderId="0" xfId="0" applyFont="1" applyAlignment="1" applyProtection="1">
      <alignment vertical="center"/>
    </xf>
    <xf numFmtId="0" fontId="50" fillId="0" borderId="4" xfId="0" applyFont="1" applyBorder="1" applyAlignment="1" applyProtection="1">
      <alignment vertical="center"/>
    </xf>
    <xf numFmtId="0" fontId="49" fillId="0" borderId="6" xfId="0" applyFont="1" applyBorder="1" applyAlignment="1" applyProtection="1">
      <alignment horizontal="right" vertical="center"/>
    </xf>
    <xf numFmtId="164" fontId="60" fillId="0" borderId="6" xfId="0" applyNumberFormat="1" applyFont="1" applyBorder="1" applyAlignment="1" applyProtection="1">
      <alignment horizontal="center" vertical="center"/>
    </xf>
    <xf numFmtId="0" fontId="59" fillId="0" borderId="0" xfId="0" applyFont="1" applyAlignment="1" applyProtection="1">
      <alignment vertical="center"/>
    </xf>
    <xf numFmtId="164" fontId="59" fillId="0" borderId="6" xfId="0" applyNumberFormat="1" applyFont="1" applyBorder="1" applyAlignment="1" applyProtection="1">
      <alignment horizontal="center" vertical="center"/>
    </xf>
    <xf numFmtId="0" fontId="49" fillId="0" borderId="5" xfId="0" applyFont="1" applyBorder="1" applyAlignment="1" applyProtection="1">
      <alignment horizontal="center" vertical="center"/>
    </xf>
    <xf numFmtId="0" fontId="49" fillId="0" borderId="7" xfId="0" applyFont="1" applyBorder="1" applyAlignment="1" applyProtection="1">
      <alignment horizontal="center" vertical="center"/>
    </xf>
    <xf numFmtId="164" fontId="53" fillId="0" borderId="6" xfId="0" applyNumberFormat="1" applyFont="1" applyBorder="1" applyAlignment="1" applyProtection="1">
      <alignment vertical="center"/>
    </xf>
    <xf numFmtId="0" fontId="50" fillId="0" borderId="3" xfId="0" applyFont="1" applyBorder="1" applyAlignment="1" applyProtection="1">
      <alignment vertical="center"/>
    </xf>
    <xf numFmtId="0" fontId="50" fillId="0" borderId="8" xfId="0" applyFont="1" applyBorder="1" applyAlignment="1" applyProtection="1">
      <alignment vertical="center"/>
    </xf>
    <xf numFmtId="0" fontId="50" fillId="0" borderId="7" xfId="0" applyFont="1" applyBorder="1" applyAlignment="1" applyProtection="1">
      <alignment vertical="center"/>
    </xf>
    <xf numFmtId="0" fontId="57" fillId="0" borderId="2" xfId="0" applyFont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horizontal="center" vertical="center" wrapText="1"/>
    </xf>
    <xf numFmtId="0" fontId="57" fillId="0" borderId="4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vertical="center"/>
    </xf>
    <xf numFmtId="0" fontId="53" fillId="0" borderId="4" xfId="0" applyFont="1" applyBorder="1" applyAlignment="1" applyProtection="1">
      <alignment horizontal="center" vertical="center" wrapText="1"/>
    </xf>
    <xf numFmtId="0" fontId="50" fillId="0" borderId="12" xfId="0" applyFont="1" applyBorder="1" applyAlignment="1" applyProtection="1">
      <alignment vertical="center"/>
    </xf>
    <xf numFmtId="0" fontId="50" fillId="0" borderId="14" xfId="0" applyFont="1" applyBorder="1" applyAlignment="1" applyProtection="1">
      <alignment vertical="center"/>
    </xf>
    <xf numFmtId="0" fontId="50" fillId="0" borderId="9" xfId="0" applyFont="1" applyBorder="1" applyAlignment="1" applyProtection="1">
      <alignment vertical="center"/>
    </xf>
    <xf numFmtId="0" fontId="52" fillId="0" borderId="0" xfId="0" applyFont="1" applyAlignment="1" applyProtection="1">
      <alignment horizontal="right" vertical="center"/>
    </xf>
    <xf numFmtId="164" fontId="53" fillId="2" borderId="0" xfId="0" applyNumberFormat="1" applyFont="1" applyFill="1" applyAlignment="1" applyProtection="1">
      <alignment horizontal="center" vertical="center"/>
    </xf>
    <xf numFmtId="0" fontId="50" fillId="0" borderId="11" xfId="0" applyFont="1" applyBorder="1" applyAlignment="1" applyProtection="1">
      <alignment vertical="center"/>
    </xf>
    <xf numFmtId="0" fontId="50" fillId="0" borderId="6" xfId="0" applyFont="1" applyBorder="1" applyAlignment="1" applyProtection="1">
      <alignment horizontal="right" vertical="center"/>
    </xf>
    <xf numFmtId="0" fontId="50" fillId="0" borderId="15" xfId="0" applyFont="1" applyBorder="1" applyAlignment="1" applyProtection="1">
      <alignment vertical="center"/>
    </xf>
    <xf numFmtId="0" fontId="58" fillId="0" borderId="0" xfId="0" applyFont="1" applyAlignment="1" applyProtection="1">
      <alignment horizontal="center" vertical="center" wrapText="1"/>
    </xf>
    <xf numFmtId="0" fontId="61" fillId="2" borderId="0" xfId="0" applyFont="1" applyFill="1"/>
    <xf numFmtId="0" fontId="64" fillId="2" borderId="0" xfId="0" applyFont="1" applyFill="1"/>
    <xf numFmtId="164" fontId="59" fillId="2" borderId="6" xfId="0" applyNumberFormat="1" applyFont="1" applyFill="1" applyBorder="1" applyAlignment="1">
      <alignment horizontal="center" vertical="center"/>
    </xf>
    <xf numFmtId="165" fontId="59" fillId="2" borderId="6" xfId="0" applyNumberFormat="1" applyFont="1" applyFill="1" applyBorder="1" applyAlignment="1">
      <alignment horizontal="center" vertical="center"/>
    </xf>
    <xf numFmtId="0" fontId="61" fillId="2" borderId="6" xfId="0" applyFont="1" applyFill="1" applyBorder="1"/>
    <xf numFmtId="164" fontId="60" fillId="2" borderId="6" xfId="0" applyNumberFormat="1" applyFont="1" applyFill="1" applyBorder="1" applyAlignment="1">
      <alignment horizontal="center" vertical="center"/>
    </xf>
    <xf numFmtId="165" fontId="60" fillId="2" borderId="6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65" fillId="2" borderId="6" xfId="0" applyFont="1" applyFill="1" applyBorder="1"/>
    <xf numFmtId="0" fontId="61" fillId="2" borderId="6" xfId="0" applyFont="1" applyFill="1" applyBorder="1" applyAlignment="1">
      <alignment horizontal="center"/>
    </xf>
    <xf numFmtId="0" fontId="61" fillId="2" borderId="0" xfId="0" applyFont="1" applyFill="1" applyAlignment="1">
      <alignment horizontal="center"/>
    </xf>
    <xf numFmtId="0" fontId="65" fillId="2" borderId="0" xfId="0" applyFont="1" applyFill="1" applyAlignment="1">
      <alignment horizontal="center"/>
    </xf>
    <xf numFmtId="0" fontId="65" fillId="2" borderId="6" xfId="0" applyFont="1" applyFill="1" applyBorder="1" applyAlignment="1">
      <alignment horizontal="center"/>
    </xf>
    <xf numFmtId="0" fontId="61" fillId="0" borderId="0" xfId="0" applyFont="1"/>
    <xf numFmtId="0" fontId="61" fillId="0" borderId="0" xfId="0" applyFont="1" applyAlignment="1">
      <alignment wrapText="1"/>
    </xf>
    <xf numFmtId="164" fontId="59" fillId="2" borderId="6" xfId="0" applyNumberFormat="1" applyFont="1" applyFill="1" applyBorder="1" applyAlignment="1" applyProtection="1">
      <alignment horizontal="center" vertical="center"/>
      <protection locked="0"/>
    </xf>
    <xf numFmtId="164" fontId="60" fillId="2" borderId="6" xfId="0" applyNumberFormat="1" applyFont="1" applyFill="1" applyBorder="1" applyAlignment="1" applyProtection="1">
      <alignment horizontal="center" vertical="center"/>
      <protection locked="0"/>
    </xf>
    <xf numFmtId="0" fontId="61" fillId="0" borderId="1" xfId="0" applyFont="1" applyBorder="1" applyAlignment="1" applyProtection="1">
      <alignment horizontal="center" vertical="center" textRotation="90" wrapText="1"/>
    </xf>
    <xf numFmtId="0" fontId="61" fillId="0" borderId="2" xfId="0" applyFont="1" applyBorder="1" applyAlignment="1" applyProtection="1">
      <alignment horizontal="center" vertical="center" wrapText="1"/>
    </xf>
    <xf numFmtId="0" fontId="61" fillId="0" borderId="2" xfId="0" applyFont="1" applyBorder="1" applyAlignment="1" applyProtection="1">
      <alignment horizontal="center" vertical="center" textRotation="90" wrapText="1"/>
    </xf>
    <xf numFmtId="0" fontId="61" fillId="0" borderId="3" xfId="0" applyFont="1" applyBorder="1" applyAlignment="1" applyProtection="1">
      <alignment horizontal="center" vertical="center" textRotation="90" wrapText="1"/>
    </xf>
    <xf numFmtId="0" fontId="61" fillId="0" borderId="4" xfId="0" applyFont="1" applyBorder="1" applyAlignment="1" applyProtection="1">
      <alignment horizontal="center" vertical="center" wrapText="1"/>
    </xf>
    <xf numFmtId="0" fontId="61" fillId="0" borderId="4" xfId="0" applyFont="1" applyBorder="1" applyAlignment="1" applyProtection="1">
      <alignment horizontal="center" vertical="center" textRotation="90" wrapText="1"/>
    </xf>
    <xf numFmtId="164" fontId="64" fillId="3" borderId="5" xfId="0" applyNumberFormat="1" applyFont="1" applyFill="1" applyBorder="1" applyAlignment="1" applyProtection="1">
      <alignment horizontal="center" vertical="center" wrapText="1"/>
    </xf>
    <xf numFmtId="164" fontId="64" fillId="3" borderId="6" xfId="0" applyNumberFormat="1" applyFont="1" applyFill="1" applyBorder="1" applyAlignment="1" applyProtection="1">
      <alignment horizontal="center" vertical="center" wrapText="1"/>
    </xf>
    <xf numFmtId="164" fontId="59" fillId="2" borderId="5" xfId="0" applyNumberFormat="1" applyFont="1" applyFill="1" applyBorder="1" applyAlignment="1" applyProtection="1">
      <alignment horizontal="center" vertical="center"/>
    </xf>
    <xf numFmtId="164" fontId="59" fillId="2" borderId="6" xfId="0" applyNumberFormat="1" applyFont="1" applyFill="1" applyBorder="1" applyAlignment="1" applyProtection="1">
      <alignment horizontal="center" vertical="center"/>
    </xf>
    <xf numFmtId="164" fontId="59" fillId="2" borderId="1" xfId="0" applyNumberFormat="1" applyFont="1" applyFill="1" applyBorder="1" applyAlignment="1" applyProtection="1">
      <alignment horizontal="center" vertical="center"/>
    </xf>
    <xf numFmtId="164" fontId="59" fillId="2" borderId="2" xfId="0" applyNumberFormat="1" applyFont="1" applyFill="1" applyBorder="1" applyAlignment="1" applyProtection="1">
      <alignment horizontal="center" vertical="center"/>
    </xf>
    <xf numFmtId="164" fontId="60" fillId="2" borderId="5" xfId="0" applyNumberFormat="1" applyFont="1" applyFill="1" applyBorder="1" applyAlignment="1" applyProtection="1">
      <alignment horizontal="center" vertical="center"/>
    </xf>
    <xf numFmtId="164" fontId="60" fillId="2" borderId="7" xfId="0" applyNumberFormat="1" applyFont="1" applyFill="1" applyBorder="1" applyAlignment="1" applyProtection="1">
      <alignment horizontal="center" vertical="center"/>
    </xf>
    <xf numFmtId="164" fontId="60" fillId="2" borderId="6" xfId="0" applyNumberFormat="1" applyFont="1" applyFill="1" applyBorder="1" applyAlignment="1" applyProtection="1">
      <alignment horizontal="center" vertical="center"/>
    </xf>
    <xf numFmtId="164" fontId="59" fillId="2" borderId="3" xfId="0" applyNumberFormat="1" applyFont="1" applyFill="1" applyBorder="1" applyAlignment="1" applyProtection="1">
      <alignment horizontal="center" vertical="center"/>
    </xf>
    <xf numFmtId="164" fontId="63" fillId="2" borderId="4" xfId="0" applyNumberFormat="1" applyFont="1" applyFill="1" applyBorder="1" applyAlignment="1" applyProtection="1">
      <alignment horizontal="center" vertical="center"/>
    </xf>
    <xf numFmtId="164" fontId="60" fillId="2" borderId="3" xfId="0" applyNumberFormat="1" applyFont="1" applyFill="1" applyBorder="1" applyAlignment="1" applyProtection="1">
      <alignment horizontal="center" vertical="center"/>
    </xf>
    <xf numFmtId="164" fontId="60" fillId="2" borderId="4" xfId="0" applyNumberFormat="1" applyFont="1" applyFill="1" applyBorder="1" applyAlignment="1" applyProtection="1">
      <alignment horizontal="center" vertical="center"/>
    </xf>
    <xf numFmtId="164" fontId="59" fillId="2" borderId="4" xfId="0" applyNumberFormat="1" applyFont="1" applyFill="1" applyBorder="1" applyAlignment="1" applyProtection="1">
      <alignment horizontal="center" vertical="center"/>
    </xf>
    <xf numFmtId="164" fontId="63" fillId="2" borderId="6" xfId="0" applyNumberFormat="1" applyFont="1" applyFill="1" applyBorder="1" applyAlignment="1" applyProtection="1">
      <alignment horizontal="center" vertical="center"/>
    </xf>
    <xf numFmtId="164" fontId="60" fillId="2" borderId="0" xfId="0" applyNumberFormat="1" applyFont="1" applyFill="1" applyAlignment="1" applyProtection="1">
      <alignment horizontal="center" vertical="center"/>
    </xf>
    <xf numFmtId="164" fontId="60" fillId="7" borderId="5" xfId="0" applyNumberFormat="1" applyFont="1" applyFill="1" applyBorder="1" applyAlignment="1" applyProtection="1">
      <alignment horizontal="center" vertical="center"/>
    </xf>
    <xf numFmtId="164" fontId="60" fillId="7" borderId="7" xfId="0" applyNumberFormat="1" applyFont="1" applyFill="1" applyBorder="1" applyAlignment="1" applyProtection="1">
      <alignment horizontal="center" vertical="center"/>
    </xf>
    <xf numFmtId="164" fontId="60" fillId="7" borderId="6" xfId="0" applyNumberFormat="1" applyFont="1" applyFill="1" applyBorder="1" applyAlignment="1" applyProtection="1">
      <alignment horizontal="center" vertical="center"/>
    </xf>
    <xf numFmtId="164" fontId="60" fillId="5" borderId="3" xfId="0" applyNumberFormat="1" applyFont="1" applyFill="1" applyBorder="1" applyAlignment="1" applyProtection="1">
      <alignment horizontal="center" vertical="center"/>
    </xf>
    <xf numFmtId="164" fontId="60" fillId="5" borderId="8" xfId="0" applyNumberFormat="1" applyFont="1" applyFill="1" applyBorder="1" applyAlignment="1" applyProtection="1">
      <alignment horizontal="center" vertical="center"/>
    </xf>
    <xf numFmtId="164" fontId="60" fillId="5" borderId="9" xfId="0" applyNumberFormat="1" applyFont="1" applyFill="1" applyBorder="1" applyAlignment="1" applyProtection="1">
      <alignment horizontal="center" vertical="center"/>
    </xf>
    <xf numFmtId="164" fontId="60" fillId="5" borderId="2" xfId="0" applyNumberFormat="1" applyFont="1" applyFill="1" applyBorder="1" applyAlignment="1" applyProtection="1">
      <alignment horizontal="center" vertical="center"/>
    </xf>
    <xf numFmtId="0" fontId="61" fillId="0" borderId="5" xfId="0" applyFont="1" applyBorder="1" applyProtection="1"/>
    <xf numFmtId="164" fontId="60" fillId="5" borderId="10" xfId="0" applyNumberFormat="1" applyFont="1" applyFill="1" applyBorder="1" applyAlignment="1" applyProtection="1">
      <alignment horizontal="right" vertical="center"/>
    </xf>
    <xf numFmtId="164" fontId="59" fillId="0" borderId="5" xfId="0" applyNumberFormat="1" applyFont="1" applyBorder="1" applyAlignment="1" applyProtection="1">
      <alignment horizontal="center" vertical="center"/>
    </xf>
    <xf numFmtId="0" fontId="61" fillId="6" borderId="7" xfId="0" applyFont="1" applyFill="1" applyBorder="1" applyProtection="1"/>
    <xf numFmtId="165" fontId="59" fillId="2" borderId="6" xfId="0" applyNumberFormat="1" applyFont="1" applyFill="1" applyBorder="1" applyAlignment="1" applyProtection="1">
      <alignment horizontal="center" vertical="center"/>
    </xf>
    <xf numFmtId="165" fontId="60" fillId="2" borderId="5" xfId="0" applyNumberFormat="1" applyFont="1" applyFill="1" applyBorder="1" applyAlignment="1" applyProtection="1">
      <alignment horizontal="center" vertical="center"/>
    </xf>
    <xf numFmtId="165" fontId="60" fillId="2" borderId="6" xfId="0" applyNumberFormat="1" applyFont="1" applyFill="1" applyBorder="1" applyAlignment="1" applyProtection="1">
      <alignment horizontal="center" vertical="center"/>
    </xf>
    <xf numFmtId="165" fontId="60" fillId="7" borderId="6" xfId="0" applyNumberFormat="1" applyFont="1" applyFill="1" applyBorder="1" applyAlignment="1" applyProtection="1">
      <alignment horizontal="center" vertical="center"/>
    </xf>
    <xf numFmtId="0" fontId="61" fillId="6" borderId="10" xfId="0" applyFont="1" applyFill="1" applyBorder="1" applyProtection="1"/>
    <xf numFmtId="0" fontId="63" fillId="0" borderId="6" xfId="0" applyFont="1" applyBorder="1" applyAlignment="1" applyProtection="1">
      <alignment horizontal="center" vertical="center" textRotation="90" wrapText="1"/>
    </xf>
    <xf numFmtId="165" fontId="60" fillId="5" borderId="2" xfId="0" applyNumberFormat="1" applyFont="1" applyFill="1" applyBorder="1" applyAlignment="1" applyProtection="1">
      <alignment horizontal="center" vertical="center"/>
    </xf>
    <xf numFmtId="0" fontId="60" fillId="0" borderId="6" xfId="0" applyFont="1" applyBorder="1" applyAlignment="1" applyProtection="1">
      <alignment horizontal="center" vertical="center" wrapText="1"/>
    </xf>
    <xf numFmtId="0" fontId="59" fillId="0" borderId="2" xfId="0" applyFont="1" applyBorder="1" applyAlignment="1" applyProtection="1">
      <alignment horizontal="center" vertical="center" textRotation="90" wrapText="1"/>
    </xf>
    <xf numFmtId="0" fontId="62" fillId="0" borderId="6" xfId="0" applyFont="1" applyBorder="1" applyAlignment="1" applyProtection="1">
      <alignment horizontal="center" vertical="center" wrapText="1"/>
    </xf>
    <xf numFmtId="0" fontId="63" fillId="0" borderId="2" xfId="0" applyFont="1" applyBorder="1" applyAlignment="1" applyProtection="1">
      <alignment horizontal="center" vertical="center" textRotation="90" wrapText="1"/>
    </xf>
    <xf numFmtId="0" fontId="59" fillId="0" borderId="4" xfId="0" applyFont="1" applyBorder="1" applyAlignment="1" applyProtection="1">
      <alignment horizontal="center" vertical="center" textRotation="90" wrapText="1"/>
    </xf>
    <xf numFmtId="0" fontId="59" fillId="0" borderId="6" xfId="0" applyFont="1" applyBorder="1" applyAlignment="1" applyProtection="1">
      <alignment horizontal="center" vertical="center" textRotation="90" wrapText="1"/>
    </xf>
    <xf numFmtId="0" fontId="64" fillId="0" borderId="6" xfId="0" applyFont="1" applyBorder="1" applyAlignment="1" applyProtection="1">
      <alignment horizontal="center" vertical="center" textRotation="90" wrapText="1"/>
    </xf>
    <xf numFmtId="0" fontId="63" fillId="0" borderId="4" xfId="0" applyFont="1" applyBorder="1" applyAlignment="1" applyProtection="1">
      <alignment horizontal="center" vertical="center" textRotation="90" wrapText="1"/>
    </xf>
    <xf numFmtId="164" fontId="60" fillId="5" borderId="6" xfId="0" applyNumberFormat="1" applyFont="1" applyFill="1" applyBorder="1" applyAlignment="1" applyProtection="1">
      <alignment horizontal="center" vertical="center"/>
    </xf>
    <xf numFmtId="165" fontId="60" fillId="5" borderId="6" xfId="0" applyNumberFormat="1" applyFont="1" applyFill="1" applyBorder="1" applyAlignment="1" applyProtection="1">
      <alignment horizontal="center" vertical="center"/>
    </xf>
    <xf numFmtId="164" fontId="66" fillId="5" borderId="6" xfId="0" applyNumberFormat="1" applyFont="1" applyFill="1" applyBorder="1" applyAlignment="1" applyProtection="1">
      <alignment horizontal="center" vertical="center"/>
    </xf>
    <xf numFmtId="0" fontId="61" fillId="6" borderId="5" xfId="0" applyFont="1" applyFill="1" applyBorder="1" applyProtection="1"/>
    <xf numFmtId="0" fontId="61" fillId="0" borderId="0" xfId="0" applyFont="1" applyProtection="1"/>
    <xf numFmtId="0" fontId="61" fillId="2" borderId="0" xfId="0" applyFont="1" applyFill="1" applyProtection="1"/>
    <xf numFmtId="0" fontId="55" fillId="0" borderId="0" xfId="0" applyFont="1" applyAlignment="1" applyProtection="1">
      <alignment horizontal="center"/>
    </xf>
    <xf numFmtId="0" fontId="50" fillId="0" borderId="0" xfId="0" applyFont="1" applyProtection="1"/>
    <xf numFmtId="166" fontId="50" fillId="0" borderId="0" xfId="0" applyNumberFormat="1" applyFont="1" applyAlignment="1" applyProtection="1">
      <alignment horizontal="left"/>
    </xf>
    <xf numFmtId="0" fontId="49" fillId="0" borderId="0" xfId="0" applyFont="1" applyProtection="1"/>
    <xf numFmtId="0" fontId="50" fillId="0" borderId="0" xfId="0" applyFont="1" applyAlignment="1" applyProtection="1">
      <alignment horizontal="center"/>
    </xf>
    <xf numFmtId="0" fontId="50" fillId="0" borderId="9" xfId="0" applyFont="1" applyBorder="1" applyAlignment="1" applyProtection="1">
      <alignment horizontal="center" wrapText="1"/>
    </xf>
    <xf numFmtId="0" fontId="49" fillId="0" borderId="5" xfId="0" applyFont="1" applyBorder="1" applyAlignment="1" applyProtection="1">
      <alignment horizontal="center"/>
    </xf>
    <xf numFmtId="0" fontId="49" fillId="0" borderId="7" xfId="0" applyFont="1" applyBorder="1" applyAlignment="1" applyProtection="1">
      <alignment horizontal="center"/>
    </xf>
    <xf numFmtId="0" fontId="50" fillId="0" borderId="8" xfId="0" applyFont="1" applyBorder="1" applyAlignment="1" applyProtection="1">
      <alignment horizontal="center" wrapText="1"/>
    </xf>
    <xf numFmtId="0" fontId="50" fillId="0" borderId="2" xfId="0" applyFont="1" applyBorder="1" applyProtection="1"/>
    <xf numFmtId="0" fontId="50" fillId="0" borderId="6" xfId="0" applyFont="1" applyBorder="1" applyProtection="1"/>
    <xf numFmtId="0" fontId="50" fillId="0" borderId="11" xfId="0" applyFont="1" applyBorder="1" applyProtection="1"/>
    <xf numFmtId="0" fontId="50" fillId="0" borderId="0" xfId="0" applyFont="1" applyAlignment="1" applyProtection="1">
      <alignment horizontal="right"/>
    </xf>
    <xf numFmtId="164" fontId="50" fillId="0" borderId="0" xfId="0" applyNumberFormat="1" applyFont="1" applyAlignment="1" applyProtection="1">
      <alignment horizontal="center"/>
    </xf>
    <xf numFmtId="0" fontId="50" fillId="0" borderId="15" xfId="0" applyFont="1" applyBorder="1" applyAlignment="1" applyProtection="1">
      <alignment horizontal="right"/>
    </xf>
    <xf numFmtId="0" fontId="50" fillId="0" borderId="10" xfId="0" applyFont="1" applyBorder="1" applyAlignment="1" applyProtection="1">
      <alignment horizontal="right"/>
    </xf>
    <xf numFmtId="0" fontId="50" fillId="0" borderId="13" xfId="0" applyFont="1" applyBorder="1" applyProtection="1"/>
    <xf numFmtId="164" fontId="50" fillId="0" borderId="13" xfId="0" applyNumberFormat="1" applyFont="1" applyBorder="1" applyAlignment="1" applyProtection="1">
      <alignment horizontal="center"/>
    </xf>
    <xf numFmtId="0" fontId="52" fillId="0" borderId="0" xfId="0" applyFont="1" applyProtection="1"/>
    <xf numFmtId="0" fontId="50" fillId="0" borderId="4" xfId="0" applyFont="1" applyBorder="1" applyProtection="1"/>
    <xf numFmtId="0" fontId="49" fillId="0" borderId="6" xfId="0" applyFont="1" applyBorder="1" applyAlignment="1" applyProtection="1">
      <alignment horizontal="right"/>
    </xf>
    <xf numFmtId="164" fontId="50" fillId="0" borderId="4" xfId="0" applyNumberFormat="1" applyFont="1" applyBorder="1" applyAlignment="1" applyProtection="1">
      <alignment horizontal="center"/>
    </xf>
    <xf numFmtId="164" fontId="50" fillId="0" borderId="6" xfId="0" applyNumberFormat="1" applyFont="1" applyBorder="1" applyAlignment="1" applyProtection="1">
      <alignment horizontal="center"/>
    </xf>
    <xf numFmtId="0" fontId="49" fillId="0" borderId="5" xfId="0" applyFont="1" applyBorder="1" applyAlignment="1" applyProtection="1">
      <alignment horizontal="center"/>
    </xf>
    <xf numFmtId="0" fontId="49" fillId="0" borderId="7" xfId="0" applyFont="1" applyBorder="1" applyAlignment="1" applyProtection="1">
      <alignment horizontal="center"/>
    </xf>
    <xf numFmtId="0" fontId="49" fillId="0" borderId="6" xfId="0" applyFont="1" applyBorder="1" applyAlignment="1" applyProtection="1">
      <alignment horizontal="center"/>
    </xf>
    <xf numFmtId="164" fontId="53" fillId="0" borderId="6" xfId="0" applyNumberFormat="1" applyFont="1" applyBorder="1" applyProtection="1"/>
    <xf numFmtId="0" fontId="50" fillId="0" borderId="3" xfId="0" applyFont="1" applyBorder="1" applyProtection="1"/>
    <xf numFmtId="0" fontId="50" fillId="0" borderId="8" xfId="0" applyFont="1" applyBorder="1" applyProtection="1"/>
    <xf numFmtId="0" fontId="50" fillId="0" borderId="7" xfId="0" applyFont="1" applyBorder="1" applyProtection="1"/>
    <xf numFmtId="0" fontId="50" fillId="0" borderId="12" xfId="0" applyFont="1" applyBorder="1" applyProtection="1"/>
    <xf numFmtId="0" fontId="50" fillId="0" borderId="14" xfId="0" applyFont="1" applyBorder="1" applyProtection="1"/>
    <xf numFmtId="0" fontId="50" fillId="0" borderId="9" xfId="0" applyFont="1" applyBorder="1" applyProtection="1"/>
    <xf numFmtId="0" fontId="52" fillId="0" borderId="0" xfId="0" applyFont="1" applyAlignment="1" applyProtection="1">
      <alignment horizontal="right"/>
    </xf>
    <xf numFmtId="0" fontId="50" fillId="0" borderId="1" xfId="0" applyFont="1" applyBorder="1" applyProtection="1"/>
    <xf numFmtId="0" fontId="50" fillId="0" borderId="12" xfId="0" applyFont="1" applyBorder="1" applyAlignment="1" applyProtection="1">
      <alignment horizontal="right"/>
    </xf>
    <xf numFmtId="0" fontId="50" fillId="0" borderId="6" xfId="0" applyFont="1" applyBorder="1" applyAlignment="1" applyProtection="1">
      <alignment horizontal="right"/>
    </xf>
    <xf numFmtId="0" fontId="50" fillId="0" borderId="3" xfId="0" applyFont="1" applyBorder="1" applyAlignment="1" applyProtection="1">
      <alignment horizontal="right"/>
    </xf>
    <xf numFmtId="0" fontId="50" fillId="0" borderId="15" xfId="0" applyFont="1" applyBorder="1" applyProtection="1"/>
    <xf numFmtId="0" fontId="31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www.wps.cn/officeDocument/2023/relationships/customStorage" Target="customStorage/customStorag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CD90"/>
  <sheetViews>
    <sheetView zoomScale="110" zoomScaleNormal="160" workbookViewId="0">
      <pane xSplit="2" ySplit="3" topLeftCell="C70" activePane="bottomRight" state="frozen"/>
      <selection pane="topRight"/>
      <selection pane="bottomLeft"/>
      <selection pane="bottomRight" activeCell="C90" sqref="C90"/>
    </sheetView>
  </sheetViews>
  <sheetFormatPr defaultColWidth="9" defaultRowHeight="15"/>
  <cols>
    <col min="1" max="1" width="5.42578125" customWidth="1"/>
    <col min="2" max="2" width="16.140625" style="323" customWidth="1"/>
    <col min="3" max="3" width="10.85546875" customWidth="1"/>
    <col min="4" max="4" width="9.5703125" customWidth="1"/>
    <col min="11" max="11" width="9.42578125" customWidth="1"/>
    <col min="19" max="19" width="9.42578125" customWidth="1"/>
    <col min="21" max="21" width="10.140625" customWidth="1"/>
    <col min="22" max="22" width="9.85546875" customWidth="1"/>
    <col min="23" max="23" width="10.5703125" customWidth="1"/>
    <col min="24" max="24" width="9.85546875" customWidth="1"/>
    <col min="30" max="30" width="9.5703125" customWidth="1"/>
    <col min="33" max="33" width="7.140625" customWidth="1"/>
    <col min="34" max="34" width="6.42578125" customWidth="1"/>
    <col min="36" max="37" width="7.42578125" customWidth="1"/>
    <col min="38" max="38" width="6" customWidth="1"/>
    <col min="40" max="40" width="6.140625" customWidth="1"/>
    <col min="41" max="41" width="7.5703125" customWidth="1"/>
    <col min="42" max="42" width="7.42578125" customWidth="1"/>
    <col min="43" max="43" width="8.42578125" customWidth="1"/>
    <col min="44" max="44" width="7.42578125" customWidth="1"/>
    <col min="46" max="46" width="8.42578125" customWidth="1"/>
    <col min="47" max="47" width="11.140625" customWidth="1"/>
    <col min="48" max="48" width="8.42578125" customWidth="1"/>
    <col min="49" max="49" width="7.42578125" customWidth="1"/>
    <col min="50" max="50" width="9.42578125" customWidth="1"/>
    <col min="51" max="51" width="6.5703125" customWidth="1"/>
    <col min="52" max="52" width="8.42578125" customWidth="1"/>
    <col min="53" max="53" width="6.140625" customWidth="1"/>
    <col min="54" max="54" width="7.5703125" customWidth="1"/>
    <col min="56" max="56" width="9.5703125" customWidth="1"/>
    <col min="58" max="58" width="9.5703125" customWidth="1"/>
    <col min="61" max="61" width="12.5703125" customWidth="1"/>
    <col min="62" max="62" width="12.42578125" customWidth="1"/>
    <col min="63" max="64" width="8.85546875" style="317"/>
    <col min="65" max="65" width="12.85546875" style="317" customWidth="1"/>
    <col min="66" max="505" width="8.85546875" style="317"/>
    <col min="848" max="2786" width="8.85546875" style="317"/>
  </cols>
  <sheetData>
    <row r="1" spans="1:65" s="317" customFormat="1" ht="27.6" customHeight="1">
      <c r="A1" s="402" t="s">
        <v>0</v>
      </c>
      <c r="B1" s="403" t="s">
        <v>1</v>
      </c>
      <c r="C1" s="404" t="s">
        <v>2</v>
      </c>
      <c r="D1" s="404" t="s">
        <v>3</v>
      </c>
      <c r="E1" s="404" t="s">
        <v>4</v>
      </c>
      <c r="F1" s="404" t="s">
        <v>5</v>
      </c>
      <c r="G1" s="404" t="s">
        <v>6</v>
      </c>
      <c r="H1" s="404" t="s">
        <v>7</v>
      </c>
      <c r="I1" s="404" t="s">
        <v>8</v>
      </c>
      <c r="J1" s="404" t="s">
        <v>7</v>
      </c>
      <c r="K1" s="405" t="s">
        <v>9</v>
      </c>
      <c r="L1" s="405"/>
      <c r="M1" s="405"/>
      <c r="N1" s="405"/>
      <c r="O1" s="406" t="s">
        <v>10</v>
      </c>
      <c r="P1" s="406" t="s">
        <v>11</v>
      </c>
      <c r="Q1" s="407" t="s">
        <v>9</v>
      </c>
      <c r="R1" s="407"/>
      <c r="S1" s="405" t="s">
        <v>12</v>
      </c>
      <c r="T1" s="405"/>
      <c r="U1" s="405"/>
      <c r="V1" s="405"/>
      <c r="W1" s="405"/>
      <c r="X1" s="405"/>
      <c r="Y1" s="405"/>
      <c r="Z1" s="405"/>
      <c r="AA1" s="405" t="s">
        <v>13</v>
      </c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 t="s">
        <v>14</v>
      </c>
      <c r="AP1" s="405"/>
      <c r="AQ1" s="405"/>
      <c r="AR1" s="405"/>
      <c r="AS1" s="405"/>
      <c r="AT1" s="405"/>
      <c r="AU1" s="405"/>
      <c r="AV1" s="405" t="s">
        <v>15</v>
      </c>
      <c r="AW1" s="405"/>
      <c r="AX1" s="405"/>
      <c r="AY1" s="405"/>
      <c r="AZ1" s="405"/>
      <c r="BA1" s="405"/>
      <c r="BB1" s="405"/>
      <c r="BC1" s="408" t="s">
        <v>16</v>
      </c>
      <c r="BD1" s="408" t="s">
        <v>17</v>
      </c>
      <c r="BE1" s="407" t="s">
        <v>18</v>
      </c>
      <c r="BF1" s="407"/>
      <c r="BG1" s="405" t="s">
        <v>19</v>
      </c>
      <c r="BH1" s="405"/>
      <c r="BI1" s="405"/>
      <c r="BJ1" s="405"/>
      <c r="BK1" s="405" t="s">
        <v>18</v>
      </c>
      <c r="BL1" s="405"/>
      <c r="BM1" s="405"/>
    </row>
    <row r="2" spans="1:65" s="317" customFormat="1" ht="99" customHeight="1">
      <c r="A2" s="409"/>
      <c r="B2" s="410"/>
      <c r="C2" s="411"/>
      <c r="D2" s="411"/>
      <c r="E2" s="411"/>
      <c r="F2" s="411"/>
      <c r="G2" s="411"/>
      <c r="H2" s="411"/>
      <c r="I2" s="411"/>
      <c r="J2" s="411"/>
      <c r="K2" s="412" t="s">
        <v>20</v>
      </c>
      <c r="L2" s="412" t="s">
        <v>7</v>
      </c>
      <c r="M2" s="412" t="s">
        <v>21</v>
      </c>
      <c r="N2" s="412" t="s">
        <v>7</v>
      </c>
      <c r="O2" s="413"/>
      <c r="P2" s="413"/>
      <c r="Q2" s="414" t="s">
        <v>22</v>
      </c>
      <c r="R2" s="414" t="s">
        <v>23</v>
      </c>
      <c r="S2" s="414" t="s">
        <v>24</v>
      </c>
      <c r="T2" s="414" t="s">
        <v>25</v>
      </c>
      <c r="U2" s="412" t="s">
        <v>26</v>
      </c>
      <c r="V2" s="412" t="s">
        <v>27</v>
      </c>
      <c r="W2" s="412" t="s">
        <v>28</v>
      </c>
      <c r="X2" s="412" t="s">
        <v>29</v>
      </c>
      <c r="Y2" s="412" t="s">
        <v>30</v>
      </c>
      <c r="Z2" s="412" t="s">
        <v>31</v>
      </c>
      <c r="AA2" s="412" t="s">
        <v>32</v>
      </c>
      <c r="AB2" s="412" t="s">
        <v>33</v>
      </c>
      <c r="AC2" s="412" t="s">
        <v>34</v>
      </c>
      <c r="AD2" s="415" t="s">
        <v>35</v>
      </c>
      <c r="AE2" s="415" t="s">
        <v>36</v>
      </c>
      <c r="AF2" s="415" t="s">
        <v>37</v>
      </c>
      <c r="AG2" s="415" t="s">
        <v>38</v>
      </c>
      <c r="AH2" s="412" t="s">
        <v>39</v>
      </c>
      <c r="AI2" s="412" t="s">
        <v>40</v>
      </c>
      <c r="AJ2" s="412" t="s">
        <v>41</v>
      </c>
      <c r="AK2" s="412" t="s">
        <v>42</v>
      </c>
      <c r="AL2" s="412" t="s">
        <v>43</v>
      </c>
      <c r="AM2" s="412" t="s">
        <v>44</v>
      </c>
      <c r="AN2" s="412" t="s">
        <v>45</v>
      </c>
      <c r="AO2" s="412" t="s">
        <v>46</v>
      </c>
      <c r="AP2" s="412" t="s">
        <v>47</v>
      </c>
      <c r="AQ2" s="412" t="s">
        <v>48</v>
      </c>
      <c r="AR2" s="412" t="s">
        <v>49</v>
      </c>
      <c r="AS2" s="412" t="s">
        <v>50</v>
      </c>
      <c r="AT2" s="412" t="s">
        <v>51</v>
      </c>
      <c r="AU2" s="412" t="s">
        <v>52</v>
      </c>
      <c r="AV2" s="412" t="s">
        <v>53</v>
      </c>
      <c r="AW2" s="412" t="s">
        <v>54</v>
      </c>
      <c r="AX2" s="412" t="s">
        <v>55</v>
      </c>
      <c r="AY2" s="412" t="s">
        <v>56</v>
      </c>
      <c r="AZ2" s="412" t="s">
        <v>50</v>
      </c>
      <c r="BA2" s="412" t="s">
        <v>51</v>
      </c>
      <c r="BB2" s="415" t="s">
        <v>52</v>
      </c>
      <c r="BC2" s="416"/>
      <c r="BD2" s="416"/>
      <c r="BE2" s="412" t="s">
        <v>57</v>
      </c>
      <c r="BF2" s="412" t="s">
        <v>58</v>
      </c>
      <c r="BG2" s="412" t="s">
        <v>59</v>
      </c>
      <c r="BH2" s="412" t="s">
        <v>60</v>
      </c>
      <c r="BI2" s="412" t="s">
        <v>61</v>
      </c>
      <c r="BJ2" s="412" t="s">
        <v>62</v>
      </c>
      <c r="BK2" s="412" t="s">
        <v>63</v>
      </c>
      <c r="BL2" s="412" t="s">
        <v>64</v>
      </c>
      <c r="BM2" s="412" t="s">
        <v>65</v>
      </c>
    </row>
    <row r="3" spans="1:65" s="318" customFormat="1" ht="12">
      <c r="A3" s="417">
        <v>1</v>
      </c>
      <c r="B3" s="418">
        <v>2</v>
      </c>
      <c r="C3" s="418">
        <v>3</v>
      </c>
      <c r="D3" s="418">
        <v>4</v>
      </c>
      <c r="E3" s="418">
        <v>5</v>
      </c>
      <c r="F3" s="418">
        <v>6</v>
      </c>
      <c r="G3" s="418">
        <v>7</v>
      </c>
      <c r="H3" s="418">
        <v>8</v>
      </c>
      <c r="I3" s="418">
        <v>9</v>
      </c>
      <c r="J3" s="418">
        <v>10</v>
      </c>
      <c r="K3" s="418">
        <v>11</v>
      </c>
      <c r="L3" s="418">
        <v>12</v>
      </c>
      <c r="M3" s="418">
        <v>13</v>
      </c>
      <c r="N3" s="418">
        <v>14</v>
      </c>
      <c r="O3" s="418">
        <v>15</v>
      </c>
      <c r="P3" s="418">
        <v>16</v>
      </c>
      <c r="Q3" s="418">
        <v>17</v>
      </c>
      <c r="R3" s="418">
        <v>18</v>
      </c>
      <c r="S3" s="418">
        <v>19</v>
      </c>
      <c r="T3" s="418">
        <v>20</v>
      </c>
      <c r="U3" s="418">
        <v>21</v>
      </c>
      <c r="V3" s="418">
        <v>22</v>
      </c>
      <c r="W3" s="418">
        <v>23</v>
      </c>
      <c r="X3" s="418">
        <v>24</v>
      </c>
      <c r="Y3" s="418">
        <v>25</v>
      </c>
      <c r="Z3" s="418">
        <v>26</v>
      </c>
      <c r="AA3" s="418">
        <v>27</v>
      </c>
      <c r="AB3" s="418">
        <v>28</v>
      </c>
      <c r="AC3" s="418">
        <v>29</v>
      </c>
      <c r="AD3" s="418">
        <v>30</v>
      </c>
      <c r="AE3" s="418">
        <v>31</v>
      </c>
      <c r="AF3" s="418">
        <v>32</v>
      </c>
      <c r="AG3" s="418">
        <v>33</v>
      </c>
      <c r="AH3" s="418">
        <v>34</v>
      </c>
      <c r="AI3" s="418">
        <v>35</v>
      </c>
      <c r="AJ3" s="418">
        <v>36</v>
      </c>
      <c r="AK3" s="418">
        <v>37</v>
      </c>
      <c r="AL3" s="418">
        <v>38</v>
      </c>
      <c r="AM3" s="418">
        <v>39</v>
      </c>
      <c r="AN3" s="418">
        <v>40</v>
      </c>
      <c r="AO3" s="418">
        <v>41</v>
      </c>
      <c r="AP3" s="418">
        <v>42</v>
      </c>
      <c r="AQ3" s="418">
        <v>43</v>
      </c>
      <c r="AR3" s="418">
        <v>44</v>
      </c>
      <c r="AS3" s="418">
        <v>45</v>
      </c>
      <c r="AT3" s="418">
        <v>46</v>
      </c>
      <c r="AU3" s="418">
        <v>47</v>
      </c>
      <c r="AV3" s="418">
        <v>48</v>
      </c>
      <c r="AW3" s="418">
        <v>49</v>
      </c>
      <c r="AX3" s="418">
        <v>50</v>
      </c>
      <c r="AY3" s="418">
        <v>51</v>
      </c>
      <c r="AZ3" s="418">
        <v>52</v>
      </c>
      <c r="BA3" s="418">
        <v>53</v>
      </c>
      <c r="BB3" s="418">
        <v>54</v>
      </c>
      <c r="BC3" s="418">
        <v>55</v>
      </c>
      <c r="BD3" s="418">
        <v>56</v>
      </c>
      <c r="BE3" s="418">
        <v>57</v>
      </c>
      <c r="BF3" s="418">
        <v>58</v>
      </c>
      <c r="BG3" s="418">
        <v>59</v>
      </c>
      <c r="BH3" s="418">
        <v>60</v>
      </c>
      <c r="BI3" s="418">
        <v>61</v>
      </c>
      <c r="BJ3" s="418">
        <v>62</v>
      </c>
      <c r="BK3" s="418">
        <v>63</v>
      </c>
      <c r="BL3" s="418">
        <v>64</v>
      </c>
      <c r="BM3" s="418">
        <v>65</v>
      </c>
    </row>
    <row r="4" spans="1:65" s="319" customFormat="1" ht="17.100000000000001" customHeight="1">
      <c r="A4" s="419">
        <v>1</v>
      </c>
      <c r="B4" s="420" t="s">
        <v>66</v>
      </c>
      <c r="C4" s="420">
        <v>62000</v>
      </c>
      <c r="D4" s="420">
        <v>0</v>
      </c>
      <c r="E4" s="420">
        <v>5167</v>
      </c>
      <c r="F4" s="420">
        <v>0</v>
      </c>
      <c r="G4" s="420">
        <v>4193</v>
      </c>
      <c r="H4" s="421">
        <f>G4*100/C4</f>
        <v>6.7629032258064514</v>
      </c>
      <c r="I4" s="420">
        <v>0</v>
      </c>
      <c r="J4" s="421"/>
      <c r="K4" s="420">
        <f>G4</f>
        <v>4193</v>
      </c>
      <c r="L4" s="421">
        <f>K4*100/C4</f>
        <v>6.7629032258064514</v>
      </c>
      <c r="M4" s="421"/>
      <c r="N4" s="421"/>
      <c r="O4" s="420"/>
      <c r="P4" s="420">
        <v>0</v>
      </c>
      <c r="Q4" s="420">
        <f>O4</f>
        <v>0</v>
      </c>
      <c r="R4" s="420">
        <f>P4</f>
        <v>0</v>
      </c>
      <c r="S4" s="420">
        <v>920</v>
      </c>
      <c r="T4" s="420"/>
      <c r="U4" s="420">
        <v>239</v>
      </c>
      <c r="V4" s="420"/>
      <c r="W4" s="420">
        <v>120</v>
      </c>
      <c r="X4" s="420"/>
      <c r="Y4" s="421">
        <f>W4*100/U4</f>
        <v>50.2092050209205</v>
      </c>
      <c r="Z4" s="421"/>
      <c r="AA4" s="420">
        <v>4275</v>
      </c>
      <c r="AB4" s="420"/>
      <c r="AC4" s="420">
        <v>2162</v>
      </c>
      <c r="AD4" s="420"/>
      <c r="AE4" s="420">
        <v>2113</v>
      </c>
      <c r="AF4" s="420"/>
      <c r="AG4" s="420">
        <v>97</v>
      </c>
      <c r="AH4" s="420"/>
      <c r="AI4" s="420">
        <v>278</v>
      </c>
      <c r="AJ4" s="420"/>
      <c r="AK4" s="420">
        <v>70</v>
      </c>
      <c r="AL4" s="420"/>
      <c r="AM4" s="420">
        <v>164</v>
      </c>
      <c r="AN4" s="420"/>
      <c r="AO4" s="420">
        <v>876</v>
      </c>
      <c r="AP4" s="420"/>
      <c r="AQ4" s="420">
        <v>677</v>
      </c>
      <c r="AR4" s="420"/>
      <c r="AS4" s="420">
        <f>AO4+AQ4</f>
        <v>1553</v>
      </c>
      <c r="AT4" s="420">
        <f>AP4+AR4</f>
        <v>0</v>
      </c>
      <c r="AU4" s="420">
        <f>SUM(AS4:AT4)</f>
        <v>1553</v>
      </c>
      <c r="AV4" s="420">
        <f>AO4</f>
        <v>876</v>
      </c>
      <c r="AW4" s="420">
        <f t="shared" ref="AW4:AY4" si="0">AP4</f>
        <v>0</v>
      </c>
      <c r="AX4" s="420">
        <f t="shared" si="0"/>
        <v>677</v>
      </c>
      <c r="AY4" s="420">
        <f t="shared" si="0"/>
        <v>0</v>
      </c>
      <c r="AZ4" s="420">
        <f>AV4+AX4</f>
        <v>1553</v>
      </c>
      <c r="BA4" s="420">
        <f>AW4+AY4</f>
        <v>0</v>
      </c>
      <c r="BB4" s="420">
        <f>SUM(AZ4:BA4)</f>
        <v>1553</v>
      </c>
      <c r="BC4" s="420"/>
      <c r="BD4" s="420"/>
      <c r="BE4" s="420"/>
      <c r="BF4" s="420"/>
      <c r="BG4" s="420"/>
      <c r="BH4" s="420"/>
      <c r="BI4" s="420"/>
      <c r="BJ4" s="420"/>
      <c r="BK4" s="422"/>
      <c r="BL4" s="422"/>
      <c r="BM4" s="422"/>
    </row>
    <row r="5" spans="1:65" s="319" customFormat="1" ht="17.100000000000001" customHeight="1">
      <c r="A5" s="419">
        <v>2</v>
      </c>
      <c r="B5" s="420" t="s">
        <v>67</v>
      </c>
      <c r="C5" s="420">
        <v>75000</v>
      </c>
      <c r="D5" s="420">
        <v>0</v>
      </c>
      <c r="E5" s="420">
        <v>6250</v>
      </c>
      <c r="F5" s="420">
        <v>0</v>
      </c>
      <c r="G5" s="420">
        <v>4120</v>
      </c>
      <c r="H5" s="421">
        <f t="shared" ref="H5:H68" si="1">G5*100/C5</f>
        <v>5.4933333333333332</v>
      </c>
      <c r="I5" s="420">
        <v>0</v>
      </c>
      <c r="J5" s="421"/>
      <c r="K5" s="420">
        <f t="shared" ref="K5:K68" si="2">G5</f>
        <v>4120</v>
      </c>
      <c r="L5" s="421">
        <f t="shared" ref="L5:L68" si="3">K5*100/C5</f>
        <v>5.4933333333333332</v>
      </c>
      <c r="M5" s="421"/>
      <c r="N5" s="421"/>
      <c r="O5" s="420">
        <v>0</v>
      </c>
      <c r="P5" s="420">
        <v>0</v>
      </c>
      <c r="Q5" s="420">
        <f t="shared" ref="Q5:Q68" si="4">O5</f>
        <v>0</v>
      </c>
      <c r="R5" s="420">
        <f t="shared" ref="R5:R68" si="5">P5</f>
        <v>0</v>
      </c>
      <c r="S5" s="420">
        <v>4879</v>
      </c>
      <c r="T5" s="420"/>
      <c r="U5" s="420">
        <v>1118</v>
      </c>
      <c r="V5" s="420"/>
      <c r="W5" s="420">
        <v>621</v>
      </c>
      <c r="X5" s="420"/>
      <c r="Y5" s="421">
        <f t="shared" ref="Y5:Y68" si="6">W5*100/U5</f>
        <v>55.54561717352415</v>
      </c>
      <c r="Z5" s="421"/>
      <c r="AA5" s="420">
        <v>5809</v>
      </c>
      <c r="AB5" s="420"/>
      <c r="AC5" s="420">
        <v>3213</v>
      </c>
      <c r="AD5" s="420"/>
      <c r="AE5" s="420">
        <v>2596</v>
      </c>
      <c r="AF5" s="420"/>
      <c r="AG5" s="420">
        <v>105</v>
      </c>
      <c r="AH5" s="420"/>
      <c r="AI5" s="420">
        <v>214</v>
      </c>
      <c r="AJ5" s="420"/>
      <c r="AK5" s="420">
        <v>94</v>
      </c>
      <c r="AL5" s="420"/>
      <c r="AM5" s="420">
        <v>185</v>
      </c>
      <c r="AN5" s="420"/>
      <c r="AO5" s="420">
        <v>1397</v>
      </c>
      <c r="AP5" s="420"/>
      <c r="AQ5" s="420">
        <v>1218</v>
      </c>
      <c r="AR5" s="420"/>
      <c r="AS5" s="420">
        <f t="shared" ref="AS5:AS68" si="7">AO5+AQ5</f>
        <v>2615</v>
      </c>
      <c r="AT5" s="420">
        <f t="shared" ref="AT5:AT68" si="8">AP5+AR5</f>
        <v>0</v>
      </c>
      <c r="AU5" s="420">
        <f t="shared" ref="AU5:AU68" si="9">SUM(AS5:AT5)</f>
        <v>2615</v>
      </c>
      <c r="AV5" s="420">
        <f t="shared" ref="AV5:AV8" si="10">AO5</f>
        <v>1397</v>
      </c>
      <c r="AW5" s="420">
        <f t="shared" ref="AW5:AW8" si="11">AP5</f>
        <v>0</v>
      </c>
      <c r="AX5" s="420">
        <f t="shared" ref="AX5:AX8" si="12">AQ5</f>
        <v>1218</v>
      </c>
      <c r="AY5" s="420">
        <f t="shared" ref="AY5:AY8" si="13">AR5</f>
        <v>0</v>
      </c>
      <c r="AZ5" s="420">
        <f t="shared" ref="AZ5:AZ68" si="14">AV5+AX5</f>
        <v>2615</v>
      </c>
      <c r="BA5" s="420">
        <f t="shared" ref="BA5:BA68" si="15">AW5+AY5</f>
        <v>0</v>
      </c>
      <c r="BB5" s="420">
        <f t="shared" ref="BB5:BB68" si="16">SUM(AZ5:BA5)</f>
        <v>2615</v>
      </c>
      <c r="BC5" s="420"/>
      <c r="BD5" s="420"/>
      <c r="BE5" s="420"/>
      <c r="BF5" s="420"/>
      <c r="BG5" s="420"/>
      <c r="BH5" s="420"/>
      <c r="BI5" s="420"/>
      <c r="BJ5" s="420"/>
      <c r="BK5" s="422"/>
      <c r="BL5" s="422"/>
      <c r="BM5" s="422"/>
    </row>
    <row r="6" spans="1:65" s="319" customFormat="1" ht="17.100000000000001" customHeight="1">
      <c r="A6" s="419">
        <v>3</v>
      </c>
      <c r="B6" s="420" t="s">
        <v>68</v>
      </c>
      <c r="C6" s="420">
        <v>63000</v>
      </c>
      <c r="D6" s="420">
        <v>0</v>
      </c>
      <c r="E6" s="420">
        <v>5150</v>
      </c>
      <c r="F6" s="420">
        <v>0</v>
      </c>
      <c r="G6" s="420">
        <v>3112</v>
      </c>
      <c r="H6" s="421">
        <f t="shared" si="1"/>
        <v>4.9396825396825399</v>
      </c>
      <c r="I6" s="420">
        <v>0</v>
      </c>
      <c r="J6" s="421"/>
      <c r="K6" s="420">
        <f t="shared" si="2"/>
        <v>3112</v>
      </c>
      <c r="L6" s="421">
        <f t="shared" si="3"/>
        <v>4.9396825396825399</v>
      </c>
      <c r="M6" s="421"/>
      <c r="N6" s="421"/>
      <c r="O6" s="420">
        <v>0</v>
      </c>
      <c r="P6" s="420">
        <v>0</v>
      </c>
      <c r="Q6" s="420">
        <f t="shared" si="4"/>
        <v>0</v>
      </c>
      <c r="R6" s="420">
        <f t="shared" si="5"/>
        <v>0</v>
      </c>
      <c r="S6" s="420">
        <v>3063</v>
      </c>
      <c r="T6" s="420"/>
      <c r="U6" s="420">
        <v>837</v>
      </c>
      <c r="V6" s="420"/>
      <c r="W6" s="420">
        <v>443</v>
      </c>
      <c r="X6" s="420"/>
      <c r="Y6" s="421">
        <f t="shared" si="6"/>
        <v>52.927120669056151</v>
      </c>
      <c r="Z6" s="421"/>
      <c r="AA6" s="420">
        <v>3066</v>
      </c>
      <c r="AB6" s="420"/>
      <c r="AC6" s="420">
        <v>1707</v>
      </c>
      <c r="AD6" s="420"/>
      <c r="AE6" s="420">
        <v>1359</v>
      </c>
      <c r="AF6" s="420"/>
      <c r="AG6" s="420">
        <v>53</v>
      </c>
      <c r="AH6" s="420"/>
      <c r="AI6" s="420">
        <v>185</v>
      </c>
      <c r="AJ6" s="420"/>
      <c r="AK6" s="420">
        <v>72</v>
      </c>
      <c r="AL6" s="420"/>
      <c r="AM6" s="420">
        <v>122</v>
      </c>
      <c r="AN6" s="420"/>
      <c r="AO6" s="420">
        <v>686</v>
      </c>
      <c r="AP6" s="420"/>
      <c r="AQ6" s="420">
        <v>589</v>
      </c>
      <c r="AR6" s="420"/>
      <c r="AS6" s="420">
        <f t="shared" si="7"/>
        <v>1275</v>
      </c>
      <c r="AT6" s="420">
        <f t="shared" si="8"/>
        <v>0</v>
      </c>
      <c r="AU6" s="420">
        <f t="shared" si="9"/>
        <v>1275</v>
      </c>
      <c r="AV6" s="420">
        <f t="shared" si="10"/>
        <v>686</v>
      </c>
      <c r="AW6" s="420">
        <f t="shared" si="11"/>
        <v>0</v>
      </c>
      <c r="AX6" s="420">
        <f t="shared" si="12"/>
        <v>589</v>
      </c>
      <c r="AY6" s="420">
        <f t="shared" si="13"/>
        <v>0</v>
      </c>
      <c r="AZ6" s="420">
        <f t="shared" si="14"/>
        <v>1275</v>
      </c>
      <c r="BA6" s="420">
        <f t="shared" si="15"/>
        <v>0</v>
      </c>
      <c r="BB6" s="420">
        <f t="shared" si="16"/>
        <v>1275</v>
      </c>
      <c r="BC6" s="420"/>
      <c r="BD6" s="420"/>
      <c r="BE6" s="420"/>
      <c r="BF6" s="420"/>
      <c r="BG6" s="420"/>
      <c r="BH6" s="420"/>
      <c r="BI6" s="420"/>
      <c r="BJ6" s="420"/>
      <c r="BK6" s="422"/>
      <c r="BL6" s="422"/>
      <c r="BM6" s="422"/>
    </row>
    <row r="7" spans="1:65" s="319" customFormat="1" ht="17.100000000000001" customHeight="1">
      <c r="A7" s="419">
        <v>4</v>
      </c>
      <c r="B7" s="420" t="s">
        <v>69</v>
      </c>
      <c r="C7" s="420">
        <v>60000</v>
      </c>
      <c r="D7" s="420">
        <v>0</v>
      </c>
      <c r="E7" s="420">
        <v>5000</v>
      </c>
      <c r="F7" s="420">
        <v>0</v>
      </c>
      <c r="G7" s="420">
        <v>4175</v>
      </c>
      <c r="H7" s="421">
        <f t="shared" si="1"/>
        <v>6.958333333333333</v>
      </c>
      <c r="I7" s="420">
        <v>0</v>
      </c>
      <c r="J7" s="421"/>
      <c r="K7" s="420">
        <f t="shared" si="2"/>
        <v>4175</v>
      </c>
      <c r="L7" s="421">
        <f t="shared" si="3"/>
        <v>6.958333333333333</v>
      </c>
      <c r="M7" s="421"/>
      <c r="N7" s="421"/>
      <c r="O7" s="420">
        <v>5</v>
      </c>
      <c r="P7" s="420">
        <v>0</v>
      </c>
      <c r="Q7" s="420">
        <f t="shared" si="4"/>
        <v>5</v>
      </c>
      <c r="R7" s="420">
        <f t="shared" si="5"/>
        <v>0</v>
      </c>
      <c r="S7" s="420">
        <v>5125</v>
      </c>
      <c r="T7" s="420"/>
      <c r="U7" s="420">
        <v>1308</v>
      </c>
      <c r="V7" s="420"/>
      <c r="W7" s="420">
        <v>694</v>
      </c>
      <c r="X7" s="420"/>
      <c r="Y7" s="421">
        <f t="shared" si="6"/>
        <v>53.058103975535168</v>
      </c>
      <c r="Z7" s="421"/>
      <c r="AA7" s="420">
        <v>4650</v>
      </c>
      <c r="AB7" s="420"/>
      <c r="AC7" s="420">
        <v>2433</v>
      </c>
      <c r="AD7" s="420"/>
      <c r="AE7" s="420">
        <v>2217</v>
      </c>
      <c r="AF7" s="420"/>
      <c r="AG7" s="420">
        <v>56</v>
      </c>
      <c r="AH7" s="420"/>
      <c r="AI7" s="420">
        <v>170</v>
      </c>
      <c r="AJ7" s="420"/>
      <c r="AK7" s="420">
        <v>60</v>
      </c>
      <c r="AL7" s="420"/>
      <c r="AM7" s="420">
        <v>88</v>
      </c>
      <c r="AN7" s="420"/>
      <c r="AO7" s="420">
        <v>1144</v>
      </c>
      <c r="AP7" s="420"/>
      <c r="AQ7" s="420">
        <v>915</v>
      </c>
      <c r="AR7" s="420"/>
      <c r="AS7" s="420">
        <f t="shared" si="7"/>
        <v>2059</v>
      </c>
      <c r="AT7" s="420">
        <f t="shared" si="8"/>
        <v>0</v>
      </c>
      <c r="AU7" s="420">
        <f t="shared" si="9"/>
        <v>2059</v>
      </c>
      <c r="AV7" s="420">
        <f t="shared" si="10"/>
        <v>1144</v>
      </c>
      <c r="AW7" s="420">
        <f t="shared" si="11"/>
        <v>0</v>
      </c>
      <c r="AX7" s="420">
        <f t="shared" si="12"/>
        <v>915</v>
      </c>
      <c r="AY7" s="420">
        <f t="shared" si="13"/>
        <v>0</v>
      </c>
      <c r="AZ7" s="420">
        <f t="shared" si="14"/>
        <v>2059</v>
      </c>
      <c r="BA7" s="420">
        <f t="shared" si="15"/>
        <v>0</v>
      </c>
      <c r="BB7" s="420">
        <f t="shared" si="16"/>
        <v>2059</v>
      </c>
      <c r="BC7" s="420"/>
      <c r="BD7" s="420"/>
      <c r="BE7" s="420"/>
      <c r="BF7" s="420"/>
      <c r="BG7" s="420"/>
      <c r="BH7" s="420"/>
      <c r="BI7" s="420"/>
      <c r="BJ7" s="420"/>
      <c r="BK7" s="422"/>
      <c r="BL7" s="422"/>
      <c r="BM7" s="422"/>
    </row>
    <row r="8" spans="1:65" s="319" customFormat="1" ht="17.100000000000001" customHeight="1">
      <c r="A8" s="423">
        <v>5</v>
      </c>
      <c r="B8" s="424" t="s">
        <v>70</v>
      </c>
      <c r="C8" s="420">
        <v>55000</v>
      </c>
      <c r="D8" s="420">
        <v>0</v>
      </c>
      <c r="E8" s="420">
        <v>4585</v>
      </c>
      <c r="F8" s="420">
        <v>0</v>
      </c>
      <c r="G8" s="420">
        <v>3415</v>
      </c>
      <c r="H8" s="421">
        <f t="shared" si="1"/>
        <v>6.209090909090909</v>
      </c>
      <c r="I8" s="420">
        <v>0</v>
      </c>
      <c r="J8" s="421"/>
      <c r="K8" s="420">
        <f t="shared" si="2"/>
        <v>3415</v>
      </c>
      <c r="L8" s="421">
        <f t="shared" si="3"/>
        <v>6.209090909090909</v>
      </c>
      <c r="M8" s="421"/>
      <c r="N8" s="421"/>
      <c r="O8" s="420">
        <v>0</v>
      </c>
      <c r="P8" s="420">
        <v>0</v>
      </c>
      <c r="Q8" s="420">
        <f t="shared" si="4"/>
        <v>0</v>
      </c>
      <c r="R8" s="420">
        <f t="shared" si="5"/>
        <v>0</v>
      </c>
      <c r="S8" s="420">
        <v>4692</v>
      </c>
      <c r="T8" s="420"/>
      <c r="U8" s="420">
        <v>975</v>
      </c>
      <c r="V8" s="420"/>
      <c r="W8" s="420">
        <v>511</v>
      </c>
      <c r="X8" s="420"/>
      <c r="Y8" s="421">
        <f t="shared" si="6"/>
        <v>52.410256410256409</v>
      </c>
      <c r="Z8" s="421"/>
      <c r="AA8" s="420">
        <v>4515</v>
      </c>
      <c r="AB8" s="420"/>
      <c r="AC8" s="420">
        <v>2409</v>
      </c>
      <c r="AD8" s="420"/>
      <c r="AE8" s="420">
        <v>2106</v>
      </c>
      <c r="AF8" s="420"/>
      <c r="AG8" s="420">
        <v>67</v>
      </c>
      <c r="AH8" s="420"/>
      <c r="AI8" s="420">
        <v>327</v>
      </c>
      <c r="AJ8" s="420"/>
      <c r="AK8" s="420">
        <v>71</v>
      </c>
      <c r="AL8" s="420"/>
      <c r="AM8" s="420">
        <v>233</v>
      </c>
      <c r="AN8" s="420"/>
      <c r="AO8" s="420">
        <v>956</v>
      </c>
      <c r="AP8" s="420"/>
      <c r="AQ8" s="420">
        <v>755</v>
      </c>
      <c r="AR8" s="420"/>
      <c r="AS8" s="420">
        <f t="shared" si="7"/>
        <v>1711</v>
      </c>
      <c r="AT8" s="420">
        <f t="shared" si="8"/>
        <v>0</v>
      </c>
      <c r="AU8" s="420">
        <f t="shared" si="9"/>
        <v>1711</v>
      </c>
      <c r="AV8" s="420">
        <f t="shared" si="10"/>
        <v>956</v>
      </c>
      <c r="AW8" s="420">
        <f t="shared" si="11"/>
        <v>0</v>
      </c>
      <c r="AX8" s="420">
        <f t="shared" si="12"/>
        <v>755</v>
      </c>
      <c r="AY8" s="420">
        <f t="shared" si="13"/>
        <v>0</v>
      </c>
      <c r="AZ8" s="420">
        <f t="shared" si="14"/>
        <v>1711</v>
      </c>
      <c r="BA8" s="420">
        <f t="shared" si="15"/>
        <v>0</v>
      </c>
      <c r="BB8" s="420">
        <f t="shared" si="16"/>
        <v>1711</v>
      </c>
      <c r="BC8" s="420"/>
      <c r="BD8" s="420"/>
      <c r="BE8" s="420"/>
      <c r="BF8" s="420"/>
      <c r="BG8" s="420"/>
      <c r="BH8" s="420"/>
      <c r="BI8" s="420"/>
      <c r="BJ8" s="420"/>
      <c r="BK8" s="422"/>
      <c r="BL8" s="422"/>
      <c r="BM8" s="422"/>
    </row>
    <row r="9" spans="1:65" s="320" customFormat="1" ht="17.100000000000001" customHeight="1">
      <c r="A9" s="425"/>
      <c r="B9" s="426" t="s">
        <v>71</v>
      </c>
      <c r="C9" s="426">
        <f>SUM(C4:C8)</f>
        <v>315000</v>
      </c>
      <c r="D9" s="427">
        <f t="shared" ref="D9:BM9" si="17">SUM(D4:D8)</f>
        <v>0</v>
      </c>
      <c r="E9" s="427">
        <f t="shared" si="17"/>
        <v>26152</v>
      </c>
      <c r="F9" s="427">
        <f t="shared" si="17"/>
        <v>0</v>
      </c>
      <c r="G9" s="427">
        <f t="shared" si="17"/>
        <v>19015</v>
      </c>
      <c r="H9" s="428">
        <f t="shared" si="1"/>
        <v>6.0365079365079364</v>
      </c>
      <c r="I9" s="427">
        <f t="shared" si="17"/>
        <v>0</v>
      </c>
      <c r="J9" s="427">
        <f t="shared" si="17"/>
        <v>0</v>
      </c>
      <c r="K9" s="427">
        <f t="shared" si="17"/>
        <v>19015</v>
      </c>
      <c r="L9" s="428">
        <f t="shared" si="3"/>
        <v>6.0365079365079364</v>
      </c>
      <c r="M9" s="427">
        <f t="shared" si="17"/>
        <v>0</v>
      </c>
      <c r="N9" s="427">
        <f t="shared" si="17"/>
        <v>0</v>
      </c>
      <c r="O9" s="427">
        <f t="shared" si="17"/>
        <v>5</v>
      </c>
      <c r="P9" s="427">
        <f t="shared" si="17"/>
        <v>0</v>
      </c>
      <c r="Q9" s="427">
        <f t="shared" si="17"/>
        <v>5</v>
      </c>
      <c r="R9" s="427">
        <f t="shared" si="17"/>
        <v>0</v>
      </c>
      <c r="S9" s="427">
        <f t="shared" si="17"/>
        <v>18679</v>
      </c>
      <c r="T9" s="427">
        <f t="shared" si="17"/>
        <v>0</v>
      </c>
      <c r="U9" s="427">
        <f t="shared" si="17"/>
        <v>4477</v>
      </c>
      <c r="V9" s="427">
        <f t="shared" si="17"/>
        <v>0</v>
      </c>
      <c r="W9" s="427">
        <f t="shared" si="17"/>
        <v>2389</v>
      </c>
      <c r="X9" s="427">
        <f t="shared" si="17"/>
        <v>0</v>
      </c>
      <c r="Y9" s="427">
        <f t="shared" si="17"/>
        <v>264.15030324929239</v>
      </c>
      <c r="Z9" s="427">
        <f t="shared" si="17"/>
        <v>0</v>
      </c>
      <c r="AA9" s="427">
        <f t="shared" si="17"/>
        <v>22315</v>
      </c>
      <c r="AB9" s="427">
        <f t="shared" si="17"/>
        <v>0</v>
      </c>
      <c r="AC9" s="427">
        <f t="shared" si="17"/>
        <v>11924</v>
      </c>
      <c r="AD9" s="427">
        <f t="shared" si="17"/>
        <v>0</v>
      </c>
      <c r="AE9" s="427">
        <f t="shared" si="17"/>
        <v>10391</v>
      </c>
      <c r="AF9" s="427">
        <f t="shared" si="17"/>
        <v>0</v>
      </c>
      <c r="AG9" s="427">
        <f t="shared" si="17"/>
        <v>378</v>
      </c>
      <c r="AH9" s="427">
        <f t="shared" si="17"/>
        <v>0</v>
      </c>
      <c r="AI9" s="427">
        <f t="shared" si="17"/>
        <v>1174</v>
      </c>
      <c r="AJ9" s="427">
        <f t="shared" si="17"/>
        <v>0</v>
      </c>
      <c r="AK9" s="427">
        <f t="shared" si="17"/>
        <v>367</v>
      </c>
      <c r="AL9" s="427">
        <f t="shared" si="17"/>
        <v>0</v>
      </c>
      <c r="AM9" s="427">
        <f t="shared" si="17"/>
        <v>792</v>
      </c>
      <c r="AN9" s="427">
        <f t="shared" si="17"/>
        <v>0</v>
      </c>
      <c r="AO9" s="427">
        <f t="shared" si="17"/>
        <v>5059</v>
      </c>
      <c r="AP9" s="427">
        <f t="shared" si="17"/>
        <v>0</v>
      </c>
      <c r="AQ9" s="427">
        <f t="shared" si="17"/>
        <v>4154</v>
      </c>
      <c r="AR9" s="427">
        <f t="shared" si="17"/>
        <v>0</v>
      </c>
      <c r="AS9" s="427">
        <f t="shared" si="17"/>
        <v>9213</v>
      </c>
      <c r="AT9" s="427">
        <f t="shared" si="17"/>
        <v>0</v>
      </c>
      <c r="AU9" s="427">
        <f t="shared" si="17"/>
        <v>9213</v>
      </c>
      <c r="AV9" s="427">
        <f t="shared" si="17"/>
        <v>5059</v>
      </c>
      <c r="AW9" s="427">
        <f t="shared" si="17"/>
        <v>0</v>
      </c>
      <c r="AX9" s="427">
        <f t="shared" si="17"/>
        <v>4154</v>
      </c>
      <c r="AY9" s="427">
        <f t="shared" si="17"/>
        <v>0</v>
      </c>
      <c r="AZ9" s="427">
        <f t="shared" si="17"/>
        <v>9213</v>
      </c>
      <c r="BA9" s="427">
        <f t="shared" si="17"/>
        <v>0</v>
      </c>
      <c r="BB9" s="427">
        <f t="shared" si="17"/>
        <v>9213</v>
      </c>
      <c r="BC9" s="427">
        <f t="shared" si="17"/>
        <v>0</v>
      </c>
      <c r="BD9" s="427">
        <f t="shared" si="17"/>
        <v>0</v>
      </c>
      <c r="BE9" s="427">
        <f t="shared" si="17"/>
        <v>0</v>
      </c>
      <c r="BF9" s="427">
        <f t="shared" si="17"/>
        <v>0</v>
      </c>
      <c r="BG9" s="427">
        <f t="shared" si="17"/>
        <v>0</v>
      </c>
      <c r="BH9" s="427">
        <f t="shared" si="17"/>
        <v>0</v>
      </c>
      <c r="BI9" s="427">
        <f t="shared" si="17"/>
        <v>0</v>
      </c>
      <c r="BJ9" s="427">
        <f t="shared" si="17"/>
        <v>0</v>
      </c>
      <c r="BK9" s="427">
        <f t="shared" si="17"/>
        <v>0</v>
      </c>
      <c r="BL9" s="427">
        <f t="shared" si="17"/>
        <v>0</v>
      </c>
      <c r="BM9" s="427">
        <f t="shared" si="17"/>
        <v>0</v>
      </c>
    </row>
    <row r="10" spans="1:65" s="319" customFormat="1" ht="17.100000000000001" customHeight="1">
      <c r="A10" s="429">
        <v>6</v>
      </c>
      <c r="B10" s="430" t="s">
        <v>72</v>
      </c>
      <c r="C10" s="431">
        <v>32000</v>
      </c>
      <c r="D10" s="431">
        <v>31900</v>
      </c>
      <c r="E10" s="420">
        <v>2200</v>
      </c>
      <c r="F10" s="420">
        <v>2755</v>
      </c>
      <c r="G10" s="420">
        <v>1794</v>
      </c>
      <c r="H10" s="421">
        <f t="shared" si="1"/>
        <v>5.6062500000000002</v>
      </c>
      <c r="I10" s="420">
        <v>2171</v>
      </c>
      <c r="J10" s="421">
        <f>I10*100/D10</f>
        <v>6.8056426332288398</v>
      </c>
      <c r="K10" s="420">
        <f t="shared" si="2"/>
        <v>1794</v>
      </c>
      <c r="L10" s="421">
        <f t="shared" si="3"/>
        <v>5.6062500000000002</v>
      </c>
      <c r="M10" s="420">
        <f>I10</f>
        <v>2171</v>
      </c>
      <c r="N10" s="421">
        <f>M10*100/D10</f>
        <v>6.8056426332288398</v>
      </c>
      <c r="O10" s="420">
        <v>40</v>
      </c>
      <c r="P10" s="420">
        <v>96</v>
      </c>
      <c r="Q10" s="420">
        <f t="shared" si="4"/>
        <v>40</v>
      </c>
      <c r="R10" s="420">
        <f t="shared" si="5"/>
        <v>96</v>
      </c>
      <c r="S10" s="420">
        <v>2228</v>
      </c>
      <c r="T10" s="420">
        <v>2198</v>
      </c>
      <c r="U10" s="420">
        <v>573</v>
      </c>
      <c r="V10" s="420">
        <v>547</v>
      </c>
      <c r="W10" s="420">
        <v>294</v>
      </c>
      <c r="X10" s="420">
        <v>268</v>
      </c>
      <c r="Y10" s="421">
        <f t="shared" si="6"/>
        <v>51.308900523560212</v>
      </c>
      <c r="Z10" s="421">
        <f t="shared" ref="Z10:Z67" si="18">X10*100/V10</f>
        <v>48.994515539305304</v>
      </c>
      <c r="AA10" s="420">
        <v>2281</v>
      </c>
      <c r="AB10" s="420">
        <v>2394</v>
      </c>
      <c r="AC10" s="420">
        <v>1314</v>
      </c>
      <c r="AD10" s="420">
        <v>1317</v>
      </c>
      <c r="AE10" s="420">
        <v>967</v>
      </c>
      <c r="AF10" s="420">
        <v>1071</v>
      </c>
      <c r="AG10" s="420">
        <v>22</v>
      </c>
      <c r="AH10" s="420">
        <v>21</v>
      </c>
      <c r="AI10" s="420">
        <v>205</v>
      </c>
      <c r="AJ10" s="420">
        <v>174</v>
      </c>
      <c r="AK10" s="420">
        <v>6</v>
      </c>
      <c r="AL10" s="420">
        <v>18</v>
      </c>
      <c r="AM10" s="420">
        <v>146</v>
      </c>
      <c r="AN10" s="420">
        <v>0</v>
      </c>
      <c r="AO10" s="420">
        <v>563</v>
      </c>
      <c r="AP10" s="420">
        <v>573</v>
      </c>
      <c r="AQ10" s="420">
        <v>470</v>
      </c>
      <c r="AR10" s="420">
        <v>506</v>
      </c>
      <c r="AS10" s="420">
        <f t="shared" si="7"/>
        <v>1033</v>
      </c>
      <c r="AT10" s="420">
        <f t="shared" si="8"/>
        <v>1079</v>
      </c>
      <c r="AU10" s="420">
        <f t="shared" si="9"/>
        <v>2112</v>
      </c>
      <c r="AV10" s="420">
        <f t="shared" ref="AV10:AV68" si="19">AO10</f>
        <v>563</v>
      </c>
      <c r="AW10" s="420">
        <f t="shared" ref="AW10:AW68" si="20">AP10</f>
        <v>573</v>
      </c>
      <c r="AX10" s="420">
        <f t="shared" ref="AX10:AX68" si="21">AQ10</f>
        <v>470</v>
      </c>
      <c r="AY10" s="420">
        <f t="shared" ref="AY10:AY68" si="22">AR10</f>
        <v>506</v>
      </c>
      <c r="AZ10" s="420">
        <f t="shared" si="14"/>
        <v>1033</v>
      </c>
      <c r="BA10" s="420">
        <f t="shared" si="15"/>
        <v>1079</v>
      </c>
      <c r="BB10" s="420">
        <f t="shared" si="16"/>
        <v>2112</v>
      </c>
      <c r="BC10" s="420"/>
      <c r="BD10" s="420"/>
      <c r="BE10" s="420"/>
      <c r="BF10" s="420"/>
      <c r="BG10" s="420">
        <v>149</v>
      </c>
      <c r="BH10" s="420">
        <v>4120</v>
      </c>
      <c r="BI10" s="420">
        <v>198400</v>
      </c>
      <c r="BJ10" s="420">
        <f>SUM(BH10:BI10)</f>
        <v>202520</v>
      </c>
      <c r="BK10" s="420">
        <f>BH10</f>
        <v>4120</v>
      </c>
      <c r="BL10" s="420">
        <f>BI10</f>
        <v>198400</v>
      </c>
      <c r="BM10" s="420">
        <f>SUM(BK10:BL10)</f>
        <v>202520</v>
      </c>
    </row>
    <row r="11" spans="1:65" s="319" customFormat="1" ht="17.100000000000001" customHeight="1">
      <c r="A11" s="423">
        <v>8</v>
      </c>
      <c r="B11" s="424" t="s">
        <v>73</v>
      </c>
      <c r="C11" s="431">
        <v>75000</v>
      </c>
      <c r="D11" s="431">
        <v>20000</v>
      </c>
      <c r="E11" s="420">
        <v>6715</v>
      </c>
      <c r="F11" s="420">
        <v>1715</v>
      </c>
      <c r="G11" s="420">
        <v>5508</v>
      </c>
      <c r="H11" s="421">
        <f t="shared" si="1"/>
        <v>7.3440000000000003</v>
      </c>
      <c r="I11" s="420">
        <v>1115</v>
      </c>
      <c r="J11" s="421">
        <f t="shared" ref="J11:J74" si="23">I11*100/D11</f>
        <v>5.5750000000000002</v>
      </c>
      <c r="K11" s="420">
        <f t="shared" si="2"/>
        <v>5508</v>
      </c>
      <c r="L11" s="421">
        <f t="shared" si="3"/>
        <v>7.3440000000000003</v>
      </c>
      <c r="M11" s="420">
        <f t="shared" ref="M11:M74" si="24">I11</f>
        <v>1115</v>
      </c>
      <c r="N11" s="421">
        <f t="shared" ref="N11:N74" si="25">M11*100/D11</f>
        <v>5.5750000000000002</v>
      </c>
      <c r="O11" s="420">
        <v>92</v>
      </c>
      <c r="P11" s="420">
        <v>17</v>
      </c>
      <c r="Q11" s="420">
        <f t="shared" si="4"/>
        <v>92</v>
      </c>
      <c r="R11" s="420">
        <f t="shared" si="5"/>
        <v>17</v>
      </c>
      <c r="S11" s="420">
        <v>6116</v>
      </c>
      <c r="T11" s="420">
        <v>2170</v>
      </c>
      <c r="U11" s="420">
        <v>1449</v>
      </c>
      <c r="V11" s="420">
        <v>501</v>
      </c>
      <c r="W11" s="420">
        <v>690</v>
      </c>
      <c r="X11" s="420">
        <v>254</v>
      </c>
      <c r="Y11" s="421">
        <f t="shared" si="6"/>
        <v>47.61904761904762</v>
      </c>
      <c r="Z11" s="421">
        <f t="shared" si="18"/>
        <v>50.69860279441118</v>
      </c>
      <c r="AA11" s="420">
        <v>6285</v>
      </c>
      <c r="AB11" s="420">
        <v>1512</v>
      </c>
      <c r="AC11" s="420">
        <v>2846</v>
      </c>
      <c r="AD11" s="420">
        <v>816</v>
      </c>
      <c r="AE11" s="420">
        <v>2561</v>
      </c>
      <c r="AF11" s="420">
        <v>655</v>
      </c>
      <c r="AG11" s="420">
        <v>100</v>
      </c>
      <c r="AH11" s="420">
        <v>7</v>
      </c>
      <c r="AI11" s="420">
        <v>536</v>
      </c>
      <c r="AJ11" s="420">
        <v>79</v>
      </c>
      <c r="AK11" s="420">
        <v>63</v>
      </c>
      <c r="AL11" s="420">
        <v>9</v>
      </c>
      <c r="AM11" s="420">
        <v>499</v>
      </c>
      <c r="AN11" s="420">
        <v>63</v>
      </c>
      <c r="AO11" s="420">
        <v>1491</v>
      </c>
      <c r="AP11" s="420">
        <v>328</v>
      </c>
      <c r="AQ11" s="420">
        <v>1164</v>
      </c>
      <c r="AR11" s="420">
        <v>258</v>
      </c>
      <c r="AS11" s="420">
        <f t="shared" si="7"/>
        <v>2655</v>
      </c>
      <c r="AT11" s="420">
        <f t="shared" si="8"/>
        <v>586</v>
      </c>
      <c r="AU11" s="420">
        <f t="shared" si="9"/>
        <v>3241</v>
      </c>
      <c r="AV11" s="420">
        <f t="shared" si="19"/>
        <v>1491</v>
      </c>
      <c r="AW11" s="420">
        <f t="shared" si="20"/>
        <v>328</v>
      </c>
      <c r="AX11" s="420">
        <f t="shared" si="21"/>
        <v>1164</v>
      </c>
      <c r="AY11" s="420">
        <f t="shared" si="22"/>
        <v>258</v>
      </c>
      <c r="AZ11" s="420">
        <f t="shared" si="14"/>
        <v>2655</v>
      </c>
      <c r="BA11" s="420">
        <f t="shared" si="15"/>
        <v>586</v>
      </c>
      <c r="BB11" s="420">
        <f t="shared" si="16"/>
        <v>3241</v>
      </c>
      <c r="BC11" s="420"/>
      <c r="BD11" s="420"/>
      <c r="BE11" s="420"/>
      <c r="BF11" s="420"/>
      <c r="BG11" s="420"/>
      <c r="BH11" s="420"/>
      <c r="BI11" s="420"/>
      <c r="BJ11" s="420"/>
      <c r="BK11" s="422"/>
      <c r="BL11" s="422"/>
      <c r="BM11" s="422"/>
    </row>
    <row r="12" spans="1:65" s="320" customFormat="1" ht="17.100000000000001" customHeight="1">
      <c r="A12" s="425"/>
      <c r="B12" s="426" t="s">
        <v>74</v>
      </c>
      <c r="C12" s="426">
        <f>SUM(C10:C11)</f>
        <v>107000</v>
      </c>
      <c r="D12" s="427">
        <f t="shared" ref="D12:BM12" si="26">SUM(D10:D11)</f>
        <v>51900</v>
      </c>
      <c r="E12" s="427">
        <f t="shared" si="26"/>
        <v>8915</v>
      </c>
      <c r="F12" s="427">
        <f t="shared" si="26"/>
        <v>4470</v>
      </c>
      <c r="G12" s="427">
        <f t="shared" si="26"/>
        <v>7302</v>
      </c>
      <c r="H12" s="428">
        <f t="shared" si="1"/>
        <v>6.8242990654205604</v>
      </c>
      <c r="I12" s="427">
        <f t="shared" si="26"/>
        <v>3286</v>
      </c>
      <c r="J12" s="428">
        <f t="shared" si="23"/>
        <v>6.3314065510597306</v>
      </c>
      <c r="K12" s="427">
        <f t="shared" si="26"/>
        <v>7302</v>
      </c>
      <c r="L12" s="428">
        <f t="shared" si="3"/>
        <v>6.8242990654205604</v>
      </c>
      <c r="M12" s="427">
        <f t="shared" si="26"/>
        <v>3286</v>
      </c>
      <c r="N12" s="428">
        <f t="shared" si="25"/>
        <v>6.3314065510597306</v>
      </c>
      <c r="O12" s="427">
        <f t="shared" si="26"/>
        <v>132</v>
      </c>
      <c r="P12" s="427">
        <f t="shared" si="26"/>
        <v>113</v>
      </c>
      <c r="Q12" s="427">
        <f t="shared" si="26"/>
        <v>132</v>
      </c>
      <c r="R12" s="427">
        <f t="shared" si="26"/>
        <v>113</v>
      </c>
      <c r="S12" s="427">
        <f t="shared" si="26"/>
        <v>8344</v>
      </c>
      <c r="T12" s="427">
        <f t="shared" si="26"/>
        <v>4368</v>
      </c>
      <c r="U12" s="427">
        <f t="shared" si="26"/>
        <v>2022</v>
      </c>
      <c r="V12" s="427">
        <f t="shared" si="26"/>
        <v>1048</v>
      </c>
      <c r="W12" s="427">
        <f t="shared" si="26"/>
        <v>984</v>
      </c>
      <c r="X12" s="427">
        <f t="shared" si="26"/>
        <v>522</v>
      </c>
      <c r="Y12" s="427">
        <f t="shared" si="26"/>
        <v>98.927948142607832</v>
      </c>
      <c r="Z12" s="428">
        <f t="shared" si="18"/>
        <v>49.809160305343511</v>
      </c>
      <c r="AA12" s="427">
        <f t="shared" si="26"/>
        <v>8566</v>
      </c>
      <c r="AB12" s="427">
        <f t="shared" si="26"/>
        <v>3906</v>
      </c>
      <c r="AC12" s="427">
        <f t="shared" si="26"/>
        <v>4160</v>
      </c>
      <c r="AD12" s="427">
        <f t="shared" si="26"/>
        <v>2133</v>
      </c>
      <c r="AE12" s="427">
        <f t="shared" si="26"/>
        <v>3528</v>
      </c>
      <c r="AF12" s="427">
        <f t="shared" si="26"/>
        <v>1726</v>
      </c>
      <c r="AG12" s="427">
        <f t="shared" si="26"/>
        <v>122</v>
      </c>
      <c r="AH12" s="427">
        <f t="shared" si="26"/>
        <v>28</v>
      </c>
      <c r="AI12" s="427">
        <f t="shared" si="26"/>
        <v>741</v>
      </c>
      <c r="AJ12" s="427">
        <f t="shared" si="26"/>
        <v>253</v>
      </c>
      <c r="AK12" s="427">
        <f t="shared" si="26"/>
        <v>69</v>
      </c>
      <c r="AL12" s="427">
        <f t="shared" si="26"/>
        <v>27</v>
      </c>
      <c r="AM12" s="427">
        <f t="shared" si="26"/>
        <v>645</v>
      </c>
      <c r="AN12" s="427">
        <f t="shared" si="26"/>
        <v>63</v>
      </c>
      <c r="AO12" s="427">
        <f t="shared" si="26"/>
        <v>2054</v>
      </c>
      <c r="AP12" s="427">
        <f t="shared" si="26"/>
        <v>901</v>
      </c>
      <c r="AQ12" s="427">
        <f t="shared" si="26"/>
        <v>1634</v>
      </c>
      <c r="AR12" s="427">
        <f t="shared" si="26"/>
        <v>764</v>
      </c>
      <c r="AS12" s="427">
        <f t="shared" si="26"/>
        <v>3688</v>
      </c>
      <c r="AT12" s="427">
        <f t="shared" si="26"/>
        <v>1665</v>
      </c>
      <c r="AU12" s="427">
        <f t="shared" si="26"/>
        <v>5353</v>
      </c>
      <c r="AV12" s="427">
        <f t="shared" si="26"/>
        <v>2054</v>
      </c>
      <c r="AW12" s="427">
        <f t="shared" si="26"/>
        <v>901</v>
      </c>
      <c r="AX12" s="427">
        <f t="shared" si="26"/>
        <v>1634</v>
      </c>
      <c r="AY12" s="427">
        <f t="shared" si="26"/>
        <v>764</v>
      </c>
      <c r="AZ12" s="427">
        <f t="shared" si="26"/>
        <v>3688</v>
      </c>
      <c r="BA12" s="427">
        <f t="shared" si="26"/>
        <v>1665</v>
      </c>
      <c r="BB12" s="427">
        <f t="shared" si="26"/>
        <v>5353</v>
      </c>
      <c r="BC12" s="427">
        <f t="shared" si="26"/>
        <v>0</v>
      </c>
      <c r="BD12" s="427">
        <f t="shared" si="26"/>
        <v>0</v>
      </c>
      <c r="BE12" s="427">
        <f t="shared" si="26"/>
        <v>0</v>
      </c>
      <c r="BF12" s="427">
        <f t="shared" si="26"/>
        <v>0</v>
      </c>
      <c r="BG12" s="427">
        <f t="shared" si="26"/>
        <v>149</v>
      </c>
      <c r="BH12" s="427">
        <f t="shared" si="26"/>
        <v>4120</v>
      </c>
      <c r="BI12" s="427">
        <f t="shared" si="26"/>
        <v>198400</v>
      </c>
      <c r="BJ12" s="427">
        <f t="shared" si="26"/>
        <v>202520</v>
      </c>
      <c r="BK12" s="427">
        <f t="shared" si="26"/>
        <v>4120</v>
      </c>
      <c r="BL12" s="427">
        <f t="shared" si="26"/>
        <v>198400</v>
      </c>
      <c r="BM12" s="427">
        <f t="shared" si="26"/>
        <v>202520</v>
      </c>
    </row>
    <row r="13" spans="1:65" s="320" customFormat="1" ht="17.100000000000001" customHeight="1">
      <c r="A13" s="432">
        <v>9</v>
      </c>
      <c r="B13" s="433" t="s">
        <v>75</v>
      </c>
      <c r="C13" s="433">
        <v>160000</v>
      </c>
      <c r="D13" s="427">
        <v>0</v>
      </c>
      <c r="E13" s="427">
        <v>13320</v>
      </c>
      <c r="F13" s="427">
        <v>0</v>
      </c>
      <c r="G13" s="427">
        <v>9455</v>
      </c>
      <c r="H13" s="428">
        <f t="shared" si="1"/>
        <v>5.9093749999999998</v>
      </c>
      <c r="I13" s="427">
        <v>0</v>
      </c>
      <c r="J13" s="434"/>
      <c r="K13" s="427">
        <f t="shared" si="2"/>
        <v>9455</v>
      </c>
      <c r="L13" s="434">
        <f t="shared" si="3"/>
        <v>5.9093749999999998</v>
      </c>
      <c r="M13" s="427">
        <f t="shared" si="24"/>
        <v>0</v>
      </c>
      <c r="N13" s="434"/>
      <c r="O13" s="427">
        <v>181</v>
      </c>
      <c r="P13" s="427">
        <v>0</v>
      </c>
      <c r="Q13" s="427">
        <f t="shared" si="4"/>
        <v>181</v>
      </c>
      <c r="R13" s="427">
        <f t="shared" si="5"/>
        <v>0</v>
      </c>
      <c r="S13" s="427">
        <v>9010</v>
      </c>
      <c r="T13" s="427"/>
      <c r="U13" s="427">
        <v>2540</v>
      </c>
      <c r="V13" s="427"/>
      <c r="W13" s="427">
        <v>1299</v>
      </c>
      <c r="X13" s="427"/>
      <c r="Y13" s="434">
        <f t="shared" si="6"/>
        <v>51.14173228346457</v>
      </c>
      <c r="Z13" s="434"/>
      <c r="AA13" s="427">
        <v>11808</v>
      </c>
      <c r="AB13" s="427"/>
      <c r="AC13" s="427">
        <v>6217</v>
      </c>
      <c r="AD13" s="427"/>
      <c r="AE13" s="427">
        <v>5280</v>
      </c>
      <c r="AF13" s="427"/>
      <c r="AG13" s="427">
        <v>275</v>
      </c>
      <c r="AH13" s="427"/>
      <c r="AI13" s="427">
        <v>597</v>
      </c>
      <c r="AJ13" s="427"/>
      <c r="AK13" s="427">
        <v>381</v>
      </c>
      <c r="AL13" s="427"/>
      <c r="AM13" s="427">
        <v>493</v>
      </c>
      <c r="AN13" s="427"/>
      <c r="AO13" s="427">
        <v>2819</v>
      </c>
      <c r="AP13" s="427"/>
      <c r="AQ13" s="427">
        <v>2339</v>
      </c>
      <c r="AR13" s="427"/>
      <c r="AS13" s="427">
        <f t="shared" si="7"/>
        <v>5158</v>
      </c>
      <c r="AT13" s="427">
        <f t="shared" si="8"/>
        <v>0</v>
      </c>
      <c r="AU13" s="427">
        <f t="shared" si="9"/>
        <v>5158</v>
      </c>
      <c r="AV13" s="427">
        <f t="shared" si="19"/>
        <v>2819</v>
      </c>
      <c r="AW13" s="427">
        <f t="shared" si="20"/>
        <v>0</v>
      </c>
      <c r="AX13" s="427">
        <f t="shared" si="21"/>
        <v>2339</v>
      </c>
      <c r="AY13" s="427">
        <f t="shared" si="22"/>
        <v>0</v>
      </c>
      <c r="AZ13" s="427">
        <f t="shared" si="14"/>
        <v>5158</v>
      </c>
      <c r="BA13" s="427">
        <f t="shared" si="15"/>
        <v>0</v>
      </c>
      <c r="BB13" s="427">
        <f t="shared" si="16"/>
        <v>5158</v>
      </c>
      <c r="BC13" s="427"/>
      <c r="BD13" s="427"/>
      <c r="BE13" s="427"/>
      <c r="BF13" s="427"/>
      <c r="BG13" s="427"/>
      <c r="BH13" s="427"/>
      <c r="BI13" s="427"/>
      <c r="BJ13" s="427"/>
      <c r="BK13" s="435"/>
      <c r="BL13" s="435"/>
      <c r="BM13" s="435"/>
    </row>
    <row r="14" spans="1:65" s="319" customFormat="1" ht="17.100000000000001" customHeight="1">
      <c r="A14" s="419">
        <v>10</v>
      </c>
      <c r="B14" s="420" t="s">
        <v>76</v>
      </c>
      <c r="C14" s="431">
        <v>70000</v>
      </c>
      <c r="D14" s="420">
        <v>0</v>
      </c>
      <c r="E14" s="420">
        <v>5600</v>
      </c>
      <c r="F14" s="420"/>
      <c r="G14" s="420">
        <v>4023</v>
      </c>
      <c r="H14" s="421">
        <f t="shared" si="1"/>
        <v>5.7471428571428573</v>
      </c>
      <c r="I14" s="420">
        <v>0</v>
      </c>
      <c r="J14" s="421"/>
      <c r="K14" s="420">
        <f t="shared" si="2"/>
        <v>4023</v>
      </c>
      <c r="L14" s="421">
        <f t="shared" si="3"/>
        <v>5.7471428571428573</v>
      </c>
      <c r="M14" s="420">
        <f t="shared" si="24"/>
        <v>0</v>
      </c>
      <c r="N14" s="421"/>
      <c r="O14" s="420">
        <v>445</v>
      </c>
      <c r="P14" s="420">
        <v>0</v>
      </c>
      <c r="Q14" s="420">
        <f t="shared" si="4"/>
        <v>445</v>
      </c>
      <c r="R14" s="420">
        <f t="shared" si="5"/>
        <v>0</v>
      </c>
      <c r="S14" s="420">
        <v>3975</v>
      </c>
      <c r="T14" s="420"/>
      <c r="U14" s="420">
        <v>1380</v>
      </c>
      <c r="V14" s="420"/>
      <c r="W14" s="420">
        <v>878</v>
      </c>
      <c r="X14" s="420"/>
      <c r="Y14" s="421">
        <f t="shared" si="6"/>
        <v>63.623188405797102</v>
      </c>
      <c r="Z14" s="421"/>
      <c r="AA14" s="420">
        <v>4743</v>
      </c>
      <c r="AB14" s="420"/>
      <c r="AC14" s="420">
        <v>2640</v>
      </c>
      <c r="AD14" s="420"/>
      <c r="AE14" s="420">
        <v>2103</v>
      </c>
      <c r="AF14" s="420"/>
      <c r="AG14" s="420">
        <v>121</v>
      </c>
      <c r="AH14" s="420"/>
      <c r="AI14" s="420">
        <v>120</v>
      </c>
      <c r="AJ14" s="420"/>
      <c r="AK14" s="420">
        <v>107</v>
      </c>
      <c r="AL14" s="420"/>
      <c r="AM14" s="420">
        <v>100</v>
      </c>
      <c r="AN14" s="420"/>
      <c r="AO14" s="420">
        <v>1197</v>
      </c>
      <c r="AP14" s="420"/>
      <c r="AQ14" s="420">
        <v>995</v>
      </c>
      <c r="AR14" s="420"/>
      <c r="AS14" s="420">
        <f t="shared" si="7"/>
        <v>2192</v>
      </c>
      <c r="AT14" s="420">
        <f t="shared" si="8"/>
        <v>0</v>
      </c>
      <c r="AU14" s="420">
        <f t="shared" si="9"/>
        <v>2192</v>
      </c>
      <c r="AV14" s="420">
        <f t="shared" si="19"/>
        <v>1197</v>
      </c>
      <c r="AW14" s="420">
        <f t="shared" si="20"/>
        <v>0</v>
      </c>
      <c r="AX14" s="420">
        <f t="shared" si="21"/>
        <v>995</v>
      </c>
      <c r="AY14" s="420">
        <f t="shared" si="22"/>
        <v>0</v>
      </c>
      <c r="AZ14" s="420">
        <f t="shared" si="14"/>
        <v>2192</v>
      </c>
      <c r="BA14" s="420">
        <f t="shared" si="15"/>
        <v>0</v>
      </c>
      <c r="BB14" s="420">
        <f t="shared" si="16"/>
        <v>2192</v>
      </c>
      <c r="BC14" s="420">
        <v>30</v>
      </c>
      <c r="BD14" s="420">
        <v>150</v>
      </c>
      <c r="BE14" s="420">
        <f>BC14</f>
        <v>30</v>
      </c>
      <c r="BF14" s="420">
        <f>BD14</f>
        <v>150</v>
      </c>
      <c r="BG14" s="420"/>
      <c r="BH14" s="420"/>
      <c r="BI14" s="420"/>
      <c r="BJ14" s="420"/>
      <c r="BK14" s="422"/>
      <c r="BL14" s="422"/>
      <c r="BM14" s="422"/>
    </row>
    <row r="15" spans="1:65" s="319" customFormat="1" ht="17.100000000000001" customHeight="1">
      <c r="A15" s="419">
        <v>11</v>
      </c>
      <c r="B15" s="420" t="s">
        <v>77</v>
      </c>
      <c r="C15" s="431">
        <v>55000</v>
      </c>
      <c r="D15" s="420">
        <v>0</v>
      </c>
      <c r="E15" s="420">
        <v>1400</v>
      </c>
      <c r="F15" s="420"/>
      <c r="G15" s="420">
        <v>2651</v>
      </c>
      <c r="H15" s="421">
        <f t="shared" si="1"/>
        <v>4.82</v>
      </c>
      <c r="I15" s="420">
        <v>0</v>
      </c>
      <c r="J15" s="421"/>
      <c r="K15" s="420">
        <f t="shared" si="2"/>
        <v>2651</v>
      </c>
      <c r="L15" s="421">
        <f t="shared" si="3"/>
        <v>4.82</v>
      </c>
      <c r="M15" s="420">
        <f t="shared" si="24"/>
        <v>0</v>
      </c>
      <c r="N15" s="421"/>
      <c r="O15" s="420">
        <v>154</v>
      </c>
      <c r="P15" s="420">
        <v>0</v>
      </c>
      <c r="Q15" s="420">
        <f t="shared" si="4"/>
        <v>154</v>
      </c>
      <c r="R15" s="420">
        <f t="shared" si="5"/>
        <v>0</v>
      </c>
      <c r="S15" s="420">
        <v>3311</v>
      </c>
      <c r="T15" s="420"/>
      <c r="U15" s="420">
        <v>778</v>
      </c>
      <c r="V15" s="420"/>
      <c r="W15" s="420">
        <v>411</v>
      </c>
      <c r="X15" s="420"/>
      <c r="Y15" s="421">
        <f t="shared" si="6"/>
        <v>52.827763496143959</v>
      </c>
      <c r="Z15" s="421"/>
      <c r="AA15" s="420">
        <v>3174</v>
      </c>
      <c r="AB15" s="420"/>
      <c r="AC15" s="420">
        <v>1761</v>
      </c>
      <c r="AD15" s="420"/>
      <c r="AE15" s="420">
        <v>1413</v>
      </c>
      <c r="AF15" s="420"/>
      <c r="AG15" s="420">
        <v>64</v>
      </c>
      <c r="AH15" s="420"/>
      <c r="AI15" s="420">
        <v>198</v>
      </c>
      <c r="AJ15" s="420"/>
      <c r="AK15" s="420">
        <v>50</v>
      </c>
      <c r="AL15" s="420"/>
      <c r="AM15" s="420">
        <v>84</v>
      </c>
      <c r="AN15" s="420"/>
      <c r="AO15" s="420">
        <v>781</v>
      </c>
      <c r="AP15" s="420"/>
      <c r="AQ15" s="420">
        <v>600</v>
      </c>
      <c r="AR15" s="420"/>
      <c r="AS15" s="420">
        <f t="shared" si="7"/>
        <v>1381</v>
      </c>
      <c r="AT15" s="420">
        <f t="shared" si="8"/>
        <v>0</v>
      </c>
      <c r="AU15" s="420">
        <f t="shared" si="9"/>
        <v>1381</v>
      </c>
      <c r="AV15" s="420">
        <f t="shared" si="19"/>
        <v>781</v>
      </c>
      <c r="AW15" s="420">
        <f t="shared" si="20"/>
        <v>0</v>
      </c>
      <c r="AX15" s="420">
        <f t="shared" si="21"/>
        <v>600</v>
      </c>
      <c r="AY15" s="420">
        <f t="shared" si="22"/>
        <v>0</v>
      </c>
      <c r="AZ15" s="420">
        <f t="shared" si="14"/>
        <v>1381</v>
      </c>
      <c r="BA15" s="420">
        <f t="shared" si="15"/>
        <v>0</v>
      </c>
      <c r="BB15" s="420">
        <f t="shared" si="16"/>
        <v>1381</v>
      </c>
      <c r="BC15" s="420"/>
      <c r="BD15" s="420"/>
      <c r="BE15" s="420"/>
      <c r="BF15" s="420"/>
      <c r="BG15" s="420"/>
      <c r="BH15" s="420"/>
      <c r="BI15" s="420"/>
      <c r="BJ15" s="420"/>
      <c r="BK15" s="422"/>
      <c r="BL15" s="422"/>
      <c r="BM15" s="422"/>
    </row>
    <row r="16" spans="1:65" s="319" customFormat="1" ht="17.100000000000001" customHeight="1">
      <c r="A16" s="419">
        <v>12</v>
      </c>
      <c r="B16" s="420" t="s">
        <v>78</v>
      </c>
      <c r="C16" s="431">
        <v>45000</v>
      </c>
      <c r="D16" s="420">
        <v>0</v>
      </c>
      <c r="E16" s="420">
        <v>1275</v>
      </c>
      <c r="F16" s="420"/>
      <c r="G16" s="420">
        <v>2922</v>
      </c>
      <c r="H16" s="421">
        <f t="shared" si="1"/>
        <v>6.4933333333333332</v>
      </c>
      <c r="I16" s="420">
        <v>0</v>
      </c>
      <c r="J16" s="421"/>
      <c r="K16" s="420">
        <f t="shared" si="2"/>
        <v>2922</v>
      </c>
      <c r="L16" s="421">
        <f t="shared" si="3"/>
        <v>6.4933333333333332</v>
      </c>
      <c r="M16" s="420">
        <f t="shared" si="24"/>
        <v>0</v>
      </c>
      <c r="N16" s="421"/>
      <c r="O16" s="420">
        <v>136</v>
      </c>
      <c r="P16" s="420">
        <v>0</v>
      </c>
      <c r="Q16" s="420">
        <f t="shared" si="4"/>
        <v>136</v>
      </c>
      <c r="R16" s="420">
        <f t="shared" si="5"/>
        <v>0</v>
      </c>
      <c r="S16" s="420">
        <v>2402</v>
      </c>
      <c r="T16" s="420"/>
      <c r="U16" s="420">
        <v>652</v>
      </c>
      <c r="V16" s="420"/>
      <c r="W16" s="420">
        <v>381</v>
      </c>
      <c r="X16" s="420"/>
      <c r="Y16" s="421">
        <f t="shared" si="6"/>
        <v>58.435582822085891</v>
      </c>
      <c r="Z16" s="421"/>
      <c r="AA16" s="420">
        <v>2790</v>
      </c>
      <c r="AB16" s="420"/>
      <c r="AC16" s="420">
        <v>1562</v>
      </c>
      <c r="AD16" s="420"/>
      <c r="AE16" s="420">
        <v>1203</v>
      </c>
      <c r="AF16" s="420"/>
      <c r="AG16" s="420">
        <v>62</v>
      </c>
      <c r="AH16" s="420"/>
      <c r="AI16" s="420">
        <v>161</v>
      </c>
      <c r="AJ16" s="420"/>
      <c r="AK16" s="420">
        <v>71</v>
      </c>
      <c r="AL16" s="420"/>
      <c r="AM16" s="420">
        <v>86</v>
      </c>
      <c r="AN16" s="420"/>
      <c r="AO16" s="420">
        <v>643</v>
      </c>
      <c r="AP16" s="420"/>
      <c r="AQ16" s="420">
        <v>607</v>
      </c>
      <c r="AR16" s="420"/>
      <c r="AS16" s="420">
        <f t="shared" si="7"/>
        <v>1250</v>
      </c>
      <c r="AT16" s="420">
        <f t="shared" si="8"/>
        <v>0</v>
      </c>
      <c r="AU16" s="420">
        <f t="shared" si="9"/>
        <v>1250</v>
      </c>
      <c r="AV16" s="420">
        <f t="shared" si="19"/>
        <v>643</v>
      </c>
      <c r="AW16" s="420">
        <f t="shared" si="20"/>
        <v>0</v>
      </c>
      <c r="AX16" s="420">
        <f t="shared" si="21"/>
        <v>607</v>
      </c>
      <c r="AY16" s="420">
        <f t="shared" si="22"/>
        <v>0</v>
      </c>
      <c r="AZ16" s="420">
        <f t="shared" si="14"/>
        <v>1250</v>
      </c>
      <c r="BA16" s="420">
        <f t="shared" si="15"/>
        <v>0</v>
      </c>
      <c r="BB16" s="420">
        <f t="shared" si="16"/>
        <v>1250</v>
      </c>
      <c r="BC16" s="420"/>
      <c r="BD16" s="420"/>
      <c r="BE16" s="420"/>
      <c r="BF16" s="420"/>
      <c r="BG16" s="420"/>
      <c r="BH16" s="420"/>
      <c r="BI16" s="420"/>
      <c r="BJ16" s="420"/>
      <c r="BK16" s="422"/>
      <c r="BL16" s="422"/>
      <c r="BM16" s="422"/>
    </row>
    <row r="17" spans="1:65" s="319" customFormat="1" ht="17.100000000000001" customHeight="1">
      <c r="A17" s="419">
        <v>13</v>
      </c>
      <c r="B17" s="420" t="s">
        <v>79</v>
      </c>
      <c r="C17" s="431">
        <v>50000</v>
      </c>
      <c r="D17" s="420">
        <v>0</v>
      </c>
      <c r="E17" s="420">
        <v>2425</v>
      </c>
      <c r="F17" s="420"/>
      <c r="G17" s="420">
        <v>2829</v>
      </c>
      <c r="H17" s="421">
        <f t="shared" si="1"/>
        <v>5.6580000000000004</v>
      </c>
      <c r="I17" s="420">
        <v>0</v>
      </c>
      <c r="J17" s="421"/>
      <c r="K17" s="420">
        <f t="shared" si="2"/>
        <v>2829</v>
      </c>
      <c r="L17" s="421">
        <f t="shared" si="3"/>
        <v>5.6580000000000004</v>
      </c>
      <c r="M17" s="420">
        <f t="shared" si="24"/>
        <v>0</v>
      </c>
      <c r="N17" s="421"/>
      <c r="O17" s="420">
        <v>80</v>
      </c>
      <c r="P17" s="420">
        <v>0</v>
      </c>
      <c r="Q17" s="420">
        <f t="shared" si="4"/>
        <v>80</v>
      </c>
      <c r="R17" s="420">
        <f t="shared" si="5"/>
        <v>0</v>
      </c>
      <c r="S17" s="420">
        <v>3146</v>
      </c>
      <c r="T17" s="420"/>
      <c r="U17" s="420">
        <v>815</v>
      </c>
      <c r="V17" s="420"/>
      <c r="W17" s="420">
        <v>418</v>
      </c>
      <c r="X17" s="420"/>
      <c r="Y17" s="421">
        <f t="shared" si="6"/>
        <v>51.288343558282207</v>
      </c>
      <c r="Z17" s="421"/>
      <c r="AA17" s="420">
        <v>2994</v>
      </c>
      <c r="AB17" s="420"/>
      <c r="AC17" s="420">
        <v>1646</v>
      </c>
      <c r="AD17" s="420"/>
      <c r="AE17" s="420">
        <v>1343</v>
      </c>
      <c r="AF17" s="420"/>
      <c r="AG17" s="420">
        <v>36</v>
      </c>
      <c r="AH17" s="420"/>
      <c r="AI17" s="420">
        <v>172</v>
      </c>
      <c r="AJ17" s="420"/>
      <c r="AK17" s="420">
        <v>38</v>
      </c>
      <c r="AL17" s="420"/>
      <c r="AM17" s="420">
        <v>168</v>
      </c>
      <c r="AN17" s="420"/>
      <c r="AO17" s="420">
        <v>614</v>
      </c>
      <c r="AP17" s="420"/>
      <c r="AQ17" s="420">
        <v>582</v>
      </c>
      <c r="AR17" s="420"/>
      <c r="AS17" s="420">
        <f t="shared" si="7"/>
        <v>1196</v>
      </c>
      <c r="AT17" s="420">
        <f t="shared" si="8"/>
        <v>0</v>
      </c>
      <c r="AU17" s="420">
        <f t="shared" si="9"/>
        <v>1196</v>
      </c>
      <c r="AV17" s="420">
        <f t="shared" si="19"/>
        <v>614</v>
      </c>
      <c r="AW17" s="420">
        <f t="shared" si="20"/>
        <v>0</v>
      </c>
      <c r="AX17" s="420">
        <f t="shared" si="21"/>
        <v>582</v>
      </c>
      <c r="AY17" s="420">
        <f t="shared" si="22"/>
        <v>0</v>
      </c>
      <c r="AZ17" s="420">
        <f t="shared" si="14"/>
        <v>1196</v>
      </c>
      <c r="BA17" s="420">
        <f t="shared" si="15"/>
        <v>0</v>
      </c>
      <c r="BB17" s="420">
        <f t="shared" si="16"/>
        <v>1196</v>
      </c>
      <c r="BC17" s="420"/>
      <c r="BD17" s="420"/>
      <c r="BE17" s="420"/>
      <c r="BF17" s="420"/>
      <c r="BG17" s="420"/>
      <c r="BH17" s="420"/>
      <c r="BI17" s="420"/>
      <c r="BJ17" s="420"/>
      <c r="BK17" s="422"/>
      <c r="BL17" s="422"/>
      <c r="BM17" s="422"/>
    </row>
    <row r="18" spans="1:65" s="319" customFormat="1" ht="17.100000000000001" customHeight="1">
      <c r="A18" s="423">
        <v>14</v>
      </c>
      <c r="B18" s="424" t="s">
        <v>80</v>
      </c>
      <c r="C18" s="431">
        <v>53000</v>
      </c>
      <c r="D18" s="420">
        <v>0</v>
      </c>
      <c r="E18" s="420">
        <v>3690</v>
      </c>
      <c r="F18" s="420"/>
      <c r="G18" s="420">
        <v>2490</v>
      </c>
      <c r="H18" s="421">
        <f t="shared" si="1"/>
        <v>4.6981132075471699</v>
      </c>
      <c r="I18" s="420">
        <v>0</v>
      </c>
      <c r="J18" s="421"/>
      <c r="K18" s="420">
        <f t="shared" si="2"/>
        <v>2490</v>
      </c>
      <c r="L18" s="421">
        <f t="shared" si="3"/>
        <v>4.6981132075471699</v>
      </c>
      <c r="M18" s="420">
        <f t="shared" si="24"/>
        <v>0</v>
      </c>
      <c r="N18" s="421"/>
      <c r="O18" s="420">
        <v>86</v>
      </c>
      <c r="P18" s="420">
        <v>0</v>
      </c>
      <c r="Q18" s="420">
        <f t="shared" si="4"/>
        <v>86</v>
      </c>
      <c r="R18" s="420">
        <f t="shared" si="5"/>
        <v>0</v>
      </c>
      <c r="S18" s="420">
        <v>3420</v>
      </c>
      <c r="T18" s="420"/>
      <c r="U18" s="420">
        <v>1079</v>
      </c>
      <c r="V18" s="420"/>
      <c r="W18" s="420">
        <v>561</v>
      </c>
      <c r="X18" s="420"/>
      <c r="Y18" s="421">
        <f t="shared" si="6"/>
        <v>51.992585727525487</v>
      </c>
      <c r="Z18" s="421"/>
      <c r="AA18" s="420">
        <v>3793</v>
      </c>
      <c r="AB18" s="420"/>
      <c r="AC18" s="420">
        <v>1955</v>
      </c>
      <c r="AD18" s="420"/>
      <c r="AE18" s="420">
        <v>1803</v>
      </c>
      <c r="AF18" s="420"/>
      <c r="AG18" s="420">
        <v>34</v>
      </c>
      <c r="AH18" s="420"/>
      <c r="AI18" s="420">
        <v>345</v>
      </c>
      <c r="AJ18" s="420"/>
      <c r="AK18" s="420">
        <v>24</v>
      </c>
      <c r="AL18" s="420"/>
      <c r="AM18" s="420">
        <v>89</v>
      </c>
      <c r="AN18" s="420"/>
      <c r="AO18" s="420">
        <v>880</v>
      </c>
      <c r="AP18" s="420"/>
      <c r="AQ18" s="420">
        <v>632</v>
      </c>
      <c r="AR18" s="420"/>
      <c r="AS18" s="420">
        <f t="shared" si="7"/>
        <v>1512</v>
      </c>
      <c r="AT18" s="420">
        <f t="shared" si="8"/>
        <v>0</v>
      </c>
      <c r="AU18" s="420">
        <f t="shared" si="9"/>
        <v>1512</v>
      </c>
      <c r="AV18" s="420">
        <f t="shared" si="19"/>
        <v>880</v>
      </c>
      <c r="AW18" s="420">
        <f t="shared" si="20"/>
        <v>0</v>
      </c>
      <c r="AX18" s="420">
        <f t="shared" si="21"/>
        <v>632</v>
      </c>
      <c r="AY18" s="420">
        <f t="shared" si="22"/>
        <v>0</v>
      </c>
      <c r="AZ18" s="420">
        <f t="shared" si="14"/>
        <v>1512</v>
      </c>
      <c r="BA18" s="420">
        <f t="shared" si="15"/>
        <v>0</v>
      </c>
      <c r="BB18" s="420">
        <f t="shared" si="16"/>
        <v>1512</v>
      </c>
      <c r="BC18" s="420"/>
      <c r="BD18" s="420"/>
      <c r="BE18" s="420"/>
      <c r="BF18" s="420"/>
      <c r="BG18" s="420"/>
      <c r="BH18" s="420"/>
      <c r="BI18" s="420"/>
      <c r="BJ18" s="420"/>
      <c r="BK18" s="422"/>
      <c r="BL18" s="422"/>
      <c r="BM18" s="422"/>
    </row>
    <row r="19" spans="1:65" s="320" customFormat="1" ht="17.100000000000001" customHeight="1">
      <c r="A19" s="425"/>
      <c r="B19" s="426" t="s">
        <v>74</v>
      </c>
      <c r="C19" s="426">
        <f>SUM(C14:C18)</f>
        <v>273000</v>
      </c>
      <c r="D19" s="427">
        <f t="shared" ref="D19:BM19" si="27">SUM(D14:D18)</f>
        <v>0</v>
      </c>
      <c r="E19" s="427">
        <f t="shared" si="27"/>
        <v>14390</v>
      </c>
      <c r="F19" s="427">
        <f t="shared" si="27"/>
        <v>0</v>
      </c>
      <c r="G19" s="427">
        <f t="shared" si="27"/>
        <v>14915</v>
      </c>
      <c r="H19" s="428">
        <f t="shared" si="1"/>
        <v>5.4633699633699635</v>
      </c>
      <c r="I19" s="427">
        <f t="shared" si="27"/>
        <v>0</v>
      </c>
      <c r="J19" s="427">
        <f t="shared" si="27"/>
        <v>0</v>
      </c>
      <c r="K19" s="427">
        <f t="shared" si="27"/>
        <v>14915</v>
      </c>
      <c r="L19" s="434">
        <f t="shared" si="3"/>
        <v>5.4633699633699635</v>
      </c>
      <c r="M19" s="427">
        <f t="shared" si="27"/>
        <v>0</v>
      </c>
      <c r="N19" s="427">
        <f t="shared" si="27"/>
        <v>0</v>
      </c>
      <c r="O19" s="427">
        <f t="shared" si="27"/>
        <v>901</v>
      </c>
      <c r="P19" s="427">
        <f t="shared" si="27"/>
        <v>0</v>
      </c>
      <c r="Q19" s="427">
        <f t="shared" si="27"/>
        <v>901</v>
      </c>
      <c r="R19" s="427">
        <f t="shared" si="27"/>
        <v>0</v>
      </c>
      <c r="S19" s="427">
        <f t="shared" si="27"/>
        <v>16254</v>
      </c>
      <c r="T19" s="427">
        <f t="shared" si="27"/>
        <v>0</v>
      </c>
      <c r="U19" s="427">
        <f t="shared" si="27"/>
        <v>4704</v>
      </c>
      <c r="V19" s="427">
        <f t="shared" si="27"/>
        <v>0</v>
      </c>
      <c r="W19" s="427">
        <f t="shared" si="27"/>
        <v>2649</v>
      </c>
      <c r="X19" s="427">
        <f t="shared" si="27"/>
        <v>0</v>
      </c>
      <c r="Y19" s="427">
        <f t="shared" si="27"/>
        <v>278.16746400983465</v>
      </c>
      <c r="Z19" s="427">
        <f t="shared" si="27"/>
        <v>0</v>
      </c>
      <c r="AA19" s="427">
        <f t="shared" si="27"/>
        <v>17494</v>
      </c>
      <c r="AB19" s="427">
        <f t="shared" si="27"/>
        <v>0</v>
      </c>
      <c r="AC19" s="427">
        <f t="shared" si="27"/>
        <v>9564</v>
      </c>
      <c r="AD19" s="427">
        <f t="shared" si="27"/>
        <v>0</v>
      </c>
      <c r="AE19" s="427">
        <f t="shared" si="27"/>
        <v>7865</v>
      </c>
      <c r="AF19" s="427">
        <f t="shared" si="27"/>
        <v>0</v>
      </c>
      <c r="AG19" s="427">
        <f t="shared" si="27"/>
        <v>317</v>
      </c>
      <c r="AH19" s="427">
        <f t="shared" si="27"/>
        <v>0</v>
      </c>
      <c r="AI19" s="427">
        <f t="shared" si="27"/>
        <v>996</v>
      </c>
      <c r="AJ19" s="427">
        <f t="shared" si="27"/>
        <v>0</v>
      </c>
      <c r="AK19" s="427">
        <f t="shared" si="27"/>
        <v>290</v>
      </c>
      <c r="AL19" s="427">
        <f t="shared" si="27"/>
        <v>0</v>
      </c>
      <c r="AM19" s="427">
        <f t="shared" si="27"/>
        <v>527</v>
      </c>
      <c r="AN19" s="427">
        <f t="shared" si="27"/>
        <v>0</v>
      </c>
      <c r="AO19" s="427">
        <f t="shared" si="27"/>
        <v>4115</v>
      </c>
      <c r="AP19" s="427">
        <f t="shared" si="27"/>
        <v>0</v>
      </c>
      <c r="AQ19" s="427">
        <f t="shared" si="27"/>
        <v>3416</v>
      </c>
      <c r="AR19" s="427">
        <f t="shared" si="27"/>
        <v>0</v>
      </c>
      <c r="AS19" s="427">
        <f t="shared" si="27"/>
        <v>7531</v>
      </c>
      <c r="AT19" s="427">
        <f t="shared" si="27"/>
        <v>0</v>
      </c>
      <c r="AU19" s="427">
        <f t="shared" si="27"/>
        <v>7531</v>
      </c>
      <c r="AV19" s="427">
        <f t="shared" si="27"/>
        <v>4115</v>
      </c>
      <c r="AW19" s="427">
        <f t="shared" si="27"/>
        <v>0</v>
      </c>
      <c r="AX19" s="427">
        <f t="shared" si="27"/>
        <v>3416</v>
      </c>
      <c r="AY19" s="427">
        <f t="shared" si="27"/>
        <v>0</v>
      </c>
      <c r="AZ19" s="427">
        <f t="shared" si="27"/>
        <v>7531</v>
      </c>
      <c r="BA19" s="427">
        <f t="shared" si="27"/>
        <v>0</v>
      </c>
      <c r="BB19" s="427">
        <f t="shared" si="27"/>
        <v>7531</v>
      </c>
      <c r="BC19" s="427">
        <f t="shared" si="27"/>
        <v>30</v>
      </c>
      <c r="BD19" s="427">
        <f t="shared" si="27"/>
        <v>150</v>
      </c>
      <c r="BE19" s="427">
        <f t="shared" si="27"/>
        <v>30</v>
      </c>
      <c r="BF19" s="427">
        <f t="shared" si="27"/>
        <v>150</v>
      </c>
      <c r="BG19" s="427">
        <f t="shared" si="27"/>
        <v>0</v>
      </c>
      <c r="BH19" s="427">
        <f t="shared" si="27"/>
        <v>0</v>
      </c>
      <c r="BI19" s="427">
        <f t="shared" si="27"/>
        <v>0</v>
      </c>
      <c r="BJ19" s="427">
        <f t="shared" si="27"/>
        <v>0</v>
      </c>
      <c r="BK19" s="427">
        <f t="shared" si="27"/>
        <v>0</v>
      </c>
      <c r="BL19" s="427">
        <f t="shared" si="27"/>
        <v>0</v>
      </c>
      <c r="BM19" s="427">
        <f t="shared" si="27"/>
        <v>0</v>
      </c>
    </row>
    <row r="20" spans="1:65" s="321" customFormat="1" ht="17.100000000000001" customHeight="1">
      <c r="A20" s="429">
        <v>15</v>
      </c>
      <c r="B20" s="436" t="s">
        <v>81</v>
      </c>
      <c r="C20" s="431">
        <v>115000</v>
      </c>
      <c r="D20" s="420">
        <v>0</v>
      </c>
      <c r="E20" s="420">
        <v>9920</v>
      </c>
      <c r="F20" s="420"/>
      <c r="G20" s="420">
        <v>8619</v>
      </c>
      <c r="H20" s="421">
        <f t="shared" si="1"/>
        <v>7.4947826086956519</v>
      </c>
      <c r="I20" s="420">
        <v>0</v>
      </c>
      <c r="J20" s="421"/>
      <c r="K20" s="420">
        <f t="shared" si="2"/>
        <v>8619</v>
      </c>
      <c r="L20" s="421">
        <f t="shared" si="3"/>
        <v>7.4947826086956519</v>
      </c>
      <c r="M20" s="420">
        <f t="shared" si="24"/>
        <v>0</v>
      </c>
      <c r="N20" s="421"/>
      <c r="O20" s="420">
        <v>54</v>
      </c>
      <c r="P20" s="420">
        <v>0</v>
      </c>
      <c r="Q20" s="420">
        <f t="shared" si="4"/>
        <v>54</v>
      </c>
      <c r="R20" s="420">
        <f t="shared" si="5"/>
        <v>0</v>
      </c>
      <c r="S20" s="420">
        <v>6043</v>
      </c>
      <c r="T20" s="420"/>
      <c r="U20" s="420">
        <v>1951</v>
      </c>
      <c r="V20" s="420"/>
      <c r="W20" s="420">
        <v>1006</v>
      </c>
      <c r="X20" s="420"/>
      <c r="Y20" s="421">
        <f t="shared" si="6"/>
        <v>51.563300871348027</v>
      </c>
      <c r="Z20" s="421"/>
      <c r="AA20" s="420">
        <v>9680</v>
      </c>
      <c r="AB20" s="420"/>
      <c r="AC20" s="420">
        <v>5093</v>
      </c>
      <c r="AD20" s="420"/>
      <c r="AE20" s="420">
        <v>4596</v>
      </c>
      <c r="AF20" s="420"/>
      <c r="AG20" s="420">
        <v>86</v>
      </c>
      <c r="AH20" s="420"/>
      <c r="AI20" s="420">
        <v>689</v>
      </c>
      <c r="AJ20" s="420"/>
      <c r="AK20" s="420">
        <v>84</v>
      </c>
      <c r="AL20" s="420"/>
      <c r="AM20" s="420">
        <v>381</v>
      </c>
      <c r="AN20" s="420"/>
      <c r="AO20" s="420">
        <v>2249</v>
      </c>
      <c r="AP20" s="420"/>
      <c r="AQ20" s="420">
        <v>1715</v>
      </c>
      <c r="AR20" s="420"/>
      <c r="AS20" s="420">
        <f t="shared" si="7"/>
        <v>3964</v>
      </c>
      <c r="AT20" s="420">
        <f t="shared" si="8"/>
        <v>0</v>
      </c>
      <c r="AU20" s="420">
        <f t="shared" si="9"/>
        <v>3964</v>
      </c>
      <c r="AV20" s="420">
        <f t="shared" si="19"/>
        <v>2249</v>
      </c>
      <c r="AW20" s="420">
        <f t="shared" si="20"/>
        <v>0</v>
      </c>
      <c r="AX20" s="420">
        <f t="shared" si="21"/>
        <v>1715</v>
      </c>
      <c r="AY20" s="420">
        <f t="shared" si="22"/>
        <v>0</v>
      </c>
      <c r="AZ20" s="420">
        <f t="shared" si="14"/>
        <v>3964</v>
      </c>
      <c r="BA20" s="420">
        <f t="shared" si="15"/>
        <v>0</v>
      </c>
      <c r="BB20" s="420">
        <f t="shared" si="16"/>
        <v>3964</v>
      </c>
      <c r="BC20" s="420"/>
      <c r="BD20" s="420"/>
      <c r="BE20" s="420"/>
      <c r="BF20" s="420"/>
      <c r="BG20" s="420"/>
      <c r="BH20" s="420"/>
      <c r="BI20" s="420"/>
      <c r="BJ20" s="420"/>
      <c r="BK20" s="437"/>
      <c r="BL20" s="437"/>
      <c r="BM20" s="437"/>
    </row>
    <row r="21" spans="1:65" s="321" customFormat="1" ht="17.100000000000001" customHeight="1">
      <c r="A21" s="419">
        <v>16</v>
      </c>
      <c r="B21" s="420" t="s">
        <v>82</v>
      </c>
      <c r="C21" s="431">
        <v>70000</v>
      </c>
      <c r="D21" s="420">
        <v>0</v>
      </c>
      <c r="E21" s="420">
        <v>5855</v>
      </c>
      <c r="F21" s="420"/>
      <c r="G21" s="420">
        <v>4329</v>
      </c>
      <c r="H21" s="421">
        <f t="shared" si="1"/>
        <v>6.1842857142857142</v>
      </c>
      <c r="I21" s="420">
        <v>0</v>
      </c>
      <c r="J21" s="421"/>
      <c r="K21" s="420">
        <f t="shared" si="2"/>
        <v>4329</v>
      </c>
      <c r="L21" s="421">
        <f t="shared" si="3"/>
        <v>6.1842857142857142</v>
      </c>
      <c r="M21" s="420">
        <f t="shared" si="24"/>
        <v>0</v>
      </c>
      <c r="N21" s="421"/>
      <c r="O21" s="420">
        <v>13</v>
      </c>
      <c r="P21" s="420">
        <v>0</v>
      </c>
      <c r="Q21" s="420">
        <f t="shared" si="4"/>
        <v>13</v>
      </c>
      <c r="R21" s="420">
        <f t="shared" si="5"/>
        <v>0</v>
      </c>
      <c r="S21" s="420">
        <v>3605</v>
      </c>
      <c r="T21" s="420"/>
      <c r="U21" s="420">
        <v>859</v>
      </c>
      <c r="V21" s="420"/>
      <c r="W21" s="420">
        <v>420</v>
      </c>
      <c r="X21" s="420"/>
      <c r="Y21" s="421">
        <f t="shared" si="6"/>
        <v>48.894062863795114</v>
      </c>
      <c r="Z21" s="421"/>
      <c r="AA21" s="420">
        <v>6255</v>
      </c>
      <c r="AB21" s="420"/>
      <c r="AC21" s="420">
        <v>2891</v>
      </c>
      <c r="AD21" s="420"/>
      <c r="AE21" s="420">
        <v>2522</v>
      </c>
      <c r="AF21" s="420"/>
      <c r="AG21" s="420">
        <v>182</v>
      </c>
      <c r="AH21" s="420"/>
      <c r="AI21" s="420">
        <v>493</v>
      </c>
      <c r="AJ21" s="420"/>
      <c r="AK21" s="420">
        <v>88</v>
      </c>
      <c r="AL21" s="420"/>
      <c r="AM21" s="420">
        <v>176</v>
      </c>
      <c r="AN21" s="420"/>
      <c r="AO21" s="420">
        <v>1531</v>
      </c>
      <c r="AP21" s="420"/>
      <c r="AQ21" s="420">
        <v>1138</v>
      </c>
      <c r="AR21" s="420"/>
      <c r="AS21" s="420">
        <f t="shared" si="7"/>
        <v>2669</v>
      </c>
      <c r="AT21" s="420">
        <f t="shared" si="8"/>
        <v>0</v>
      </c>
      <c r="AU21" s="420">
        <f t="shared" si="9"/>
        <v>2669</v>
      </c>
      <c r="AV21" s="420">
        <f t="shared" si="19"/>
        <v>1531</v>
      </c>
      <c r="AW21" s="420">
        <f t="shared" si="20"/>
        <v>0</v>
      </c>
      <c r="AX21" s="420">
        <f t="shared" si="21"/>
        <v>1138</v>
      </c>
      <c r="AY21" s="420">
        <f t="shared" si="22"/>
        <v>0</v>
      </c>
      <c r="AZ21" s="420">
        <f t="shared" si="14"/>
        <v>2669</v>
      </c>
      <c r="BA21" s="420">
        <f t="shared" si="15"/>
        <v>0</v>
      </c>
      <c r="BB21" s="420">
        <f t="shared" si="16"/>
        <v>2669</v>
      </c>
      <c r="BC21" s="420"/>
      <c r="BD21" s="420"/>
      <c r="BE21" s="420"/>
      <c r="BF21" s="420"/>
      <c r="BG21" s="420"/>
      <c r="BH21" s="420"/>
      <c r="BI21" s="420"/>
      <c r="BJ21" s="420"/>
      <c r="BK21" s="437"/>
      <c r="BL21" s="437"/>
      <c r="BM21" s="437"/>
    </row>
    <row r="22" spans="1:65" s="321" customFormat="1" ht="17.100000000000001" customHeight="1">
      <c r="A22" s="423">
        <v>17</v>
      </c>
      <c r="B22" s="424" t="s">
        <v>83</v>
      </c>
      <c r="C22" s="431">
        <v>95000</v>
      </c>
      <c r="D22" s="420">
        <v>0</v>
      </c>
      <c r="E22" s="420">
        <v>7938</v>
      </c>
      <c r="F22" s="420"/>
      <c r="G22" s="420">
        <v>5504</v>
      </c>
      <c r="H22" s="421">
        <f t="shared" si="1"/>
        <v>5.7936842105263162</v>
      </c>
      <c r="I22" s="420">
        <v>0</v>
      </c>
      <c r="J22" s="421"/>
      <c r="K22" s="420">
        <f t="shared" si="2"/>
        <v>5504</v>
      </c>
      <c r="L22" s="421">
        <f t="shared" si="3"/>
        <v>5.7936842105263162</v>
      </c>
      <c r="M22" s="420">
        <f t="shared" si="24"/>
        <v>0</v>
      </c>
      <c r="N22" s="421"/>
      <c r="O22" s="420">
        <v>19</v>
      </c>
      <c r="P22" s="420">
        <v>0</v>
      </c>
      <c r="Q22" s="420">
        <f t="shared" si="4"/>
        <v>19</v>
      </c>
      <c r="R22" s="420">
        <f t="shared" si="5"/>
        <v>0</v>
      </c>
      <c r="S22" s="420">
        <v>4140</v>
      </c>
      <c r="T22" s="420"/>
      <c r="U22" s="420">
        <v>1046</v>
      </c>
      <c r="V22" s="420"/>
      <c r="W22" s="420">
        <v>524</v>
      </c>
      <c r="X22" s="420"/>
      <c r="Y22" s="421">
        <f t="shared" si="6"/>
        <v>50.09560229445507</v>
      </c>
      <c r="Z22" s="421"/>
      <c r="AA22" s="420">
        <v>7079</v>
      </c>
      <c r="AB22" s="420"/>
      <c r="AC22" s="420">
        <v>3659</v>
      </c>
      <c r="AD22" s="420"/>
      <c r="AE22" s="420">
        <v>2935</v>
      </c>
      <c r="AF22" s="420"/>
      <c r="AG22" s="420">
        <v>68</v>
      </c>
      <c r="AH22" s="420"/>
      <c r="AI22" s="420">
        <v>361</v>
      </c>
      <c r="AJ22" s="420"/>
      <c r="AK22" s="420">
        <v>63</v>
      </c>
      <c r="AL22" s="420"/>
      <c r="AM22" s="420">
        <v>214</v>
      </c>
      <c r="AN22" s="420"/>
      <c r="AO22" s="420">
        <v>1728</v>
      </c>
      <c r="AP22" s="420"/>
      <c r="AQ22" s="420">
        <v>1461</v>
      </c>
      <c r="AR22" s="420"/>
      <c r="AS22" s="420">
        <f t="shared" si="7"/>
        <v>3189</v>
      </c>
      <c r="AT22" s="420">
        <f t="shared" si="8"/>
        <v>0</v>
      </c>
      <c r="AU22" s="420">
        <f t="shared" si="9"/>
        <v>3189</v>
      </c>
      <c r="AV22" s="420">
        <f t="shared" si="19"/>
        <v>1728</v>
      </c>
      <c r="AW22" s="420">
        <f t="shared" si="20"/>
        <v>0</v>
      </c>
      <c r="AX22" s="420">
        <f t="shared" si="21"/>
        <v>1461</v>
      </c>
      <c r="AY22" s="420">
        <f t="shared" si="22"/>
        <v>0</v>
      </c>
      <c r="AZ22" s="420">
        <f t="shared" si="14"/>
        <v>3189</v>
      </c>
      <c r="BA22" s="420">
        <f t="shared" si="15"/>
        <v>0</v>
      </c>
      <c r="BB22" s="420">
        <f t="shared" si="16"/>
        <v>3189</v>
      </c>
      <c r="BC22" s="420"/>
      <c r="BD22" s="420"/>
      <c r="BE22" s="420"/>
      <c r="BF22" s="420"/>
      <c r="BG22" s="420"/>
      <c r="BH22" s="420"/>
      <c r="BI22" s="420"/>
      <c r="BJ22" s="420"/>
      <c r="BK22" s="437"/>
      <c r="BL22" s="437"/>
      <c r="BM22" s="437"/>
    </row>
    <row r="23" spans="1:65" s="322" customFormat="1" ht="17.100000000000001" customHeight="1">
      <c r="A23" s="425"/>
      <c r="B23" s="426" t="s">
        <v>74</v>
      </c>
      <c r="C23" s="426">
        <f>SUM(C20:C22)</f>
        <v>280000</v>
      </c>
      <c r="D23" s="427">
        <f t="shared" ref="D23:BM23" si="28">SUM(D20:D22)</f>
        <v>0</v>
      </c>
      <c r="E23" s="427">
        <f t="shared" si="28"/>
        <v>23713</v>
      </c>
      <c r="F23" s="427">
        <f t="shared" si="28"/>
        <v>0</v>
      </c>
      <c r="G23" s="427">
        <f t="shared" si="28"/>
        <v>18452</v>
      </c>
      <c r="H23" s="434">
        <f t="shared" si="1"/>
        <v>6.59</v>
      </c>
      <c r="I23" s="427">
        <f t="shared" si="28"/>
        <v>0</v>
      </c>
      <c r="J23" s="427">
        <f t="shared" si="28"/>
        <v>0</v>
      </c>
      <c r="K23" s="427">
        <f t="shared" si="28"/>
        <v>18452</v>
      </c>
      <c r="L23" s="427">
        <f t="shared" si="28"/>
        <v>19.472752533507681</v>
      </c>
      <c r="M23" s="427">
        <f t="shared" si="28"/>
        <v>0</v>
      </c>
      <c r="N23" s="427">
        <f t="shared" si="28"/>
        <v>0</v>
      </c>
      <c r="O23" s="427">
        <f t="shared" si="28"/>
        <v>86</v>
      </c>
      <c r="P23" s="427">
        <f t="shared" si="28"/>
        <v>0</v>
      </c>
      <c r="Q23" s="427">
        <f t="shared" si="28"/>
        <v>86</v>
      </c>
      <c r="R23" s="427">
        <f t="shared" si="28"/>
        <v>0</v>
      </c>
      <c r="S23" s="427">
        <f t="shared" si="28"/>
        <v>13788</v>
      </c>
      <c r="T23" s="427">
        <f t="shared" si="28"/>
        <v>0</v>
      </c>
      <c r="U23" s="427">
        <f t="shared" si="28"/>
        <v>3856</v>
      </c>
      <c r="V23" s="427">
        <f t="shared" si="28"/>
        <v>0</v>
      </c>
      <c r="W23" s="427">
        <f t="shared" si="28"/>
        <v>1950</v>
      </c>
      <c r="X23" s="427">
        <f t="shared" si="28"/>
        <v>0</v>
      </c>
      <c r="Y23" s="427">
        <f t="shared" si="28"/>
        <v>150.5529660295982</v>
      </c>
      <c r="Z23" s="427">
        <f t="shared" si="28"/>
        <v>0</v>
      </c>
      <c r="AA23" s="427">
        <f t="shared" si="28"/>
        <v>23014</v>
      </c>
      <c r="AB23" s="427">
        <f t="shared" si="28"/>
        <v>0</v>
      </c>
      <c r="AC23" s="427">
        <f t="shared" si="28"/>
        <v>11643</v>
      </c>
      <c r="AD23" s="427">
        <f t="shared" si="28"/>
        <v>0</v>
      </c>
      <c r="AE23" s="427">
        <f t="shared" si="28"/>
        <v>10053</v>
      </c>
      <c r="AF23" s="427">
        <f t="shared" si="28"/>
        <v>0</v>
      </c>
      <c r="AG23" s="427">
        <f t="shared" si="28"/>
        <v>336</v>
      </c>
      <c r="AH23" s="427">
        <f t="shared" si="28"/>
        <v>0</v>
      </c>
      <c r="AI23" s="427">
        <f t="shared" si="28"/>
        <v>1543</v>
      </c>
      <c r="AJ23" s="427">
        <f t="shared" si="28"/>
        <v>0</v>
      </c>
      <c r="AK23" s="427">
        <f t="shared" si="28"/>
        <v>235</v>
      </c>
      <c r="AL23" s="427">
        <f t="shared" si="28"/>
        <v>0</v>
      </c>
      <c r="AM23" s="427">
        <f t="shared" si="28"/>
        <v>771</v>
      </c>
      <c r="AN23" s="427">
        <f t="shared" si="28"/>
        <v>0</v>
      </c>
      <c r="AO23" s="427">
        <f t="shared" si="28"/>
        <v>5508</v>
      </c>
      <c r="AP23" s="427">
        <f t="shared" si="28"/>
        <v>0</v>
      </c>
      <c r="AQ23" s="427">
        <f t="shared" si="28"/>
        <v>4314</v>
      </c>
      <c r="AR23" s="427">
        <f t="shared" si="28"/>
        <v>0</v>
      </c>
      <c r="AS23" s="427">
        <f t="shared" si="28"/>
        <v>9822</v>
      </c>
      <c r="AT23" s="427">
        <f t="shared" si="28"/>
        <v>0</v>
      </c>
      <c r="AU23" s="427">
        <f t="shared" si="28"/>
        <v>9822</v>
      </c>
      <c r="AV23" s="427">
        <f t="shared" si="28"/>
        <v>5508</v>
      </c>
      <c r="AW23" s="427">
        <f t="shared" si="28"/>
        <v>0</v>
      </c>
      <c r="AX23" s="427">
        <f t="shared" si="28"/>
        <v>4314</v>
      </c>
      <c r="AY23" s="427">
        <f t="shared" si="28"/>
        <v>0</v>
      </c>
      <c r="AZ23" s="427">
        <f t="shared" si="28"/>
        <v>9822</v>
      </c>
      <c r="BA23" s="427">
        <f t="shared" si="28"/>
        <v>0</v>
      </c>
      <c r="BB23" s="427">
        <f t="shared" si="28"/>
        <v>9822</v>
      </c>
      <c r="BC23" s="427">
        <f t="shared" si="28"/>
        <v>0</v>
      </c>
      <c r="BD23" s="427">
        <f t="shared" si="28"/>
        <v>0</v>
      </c>
      <c r="BE23" s="427">
        <f t="shared" si="28"/>
        <v>0</v>
      </c>
      <c r="BF23" s="427">
        <f t="shared" si="28"/>
        <v>0</v>
      </c>
      <c r="BG23" s="427">
        <f t="shared" si="28"/>
        <v>0</v>
      </c>
      <c r="BH23" s="427">
        <f t="shared" si="28"/>
        <v>0</v>
      </c>
      <c r="BI23" s="427">
        <f t="shared" si="28"/>
        <v>0</v>
      </c>
      <c r="BJ23" s="427">
        <f t="shared" si="28"/>
        <v>0</v>
      </c>
      <c r="BK23" s="427">
        <f t="shared" si="28"/>
        <v>0</v>
      </c>
      <c r="BL23" s="427">
        <f t="shared" si="28"/>
        <v>0</v>
      </c>
      <c r="BM23" s="427">
        <f t="shared" si="28"/>
        <v>0</v>
      </c>
    </row>
    <row r="24" spans="1:65" s="321" customFormat="1" ht="17.100000000000001" customHeight="1">
      <c r="A24" s="429">
        <v>18</v>
      </c>
      <c r="B24" s="436" t="s">
        <v>84</v>
      </c>
      <c r="C24" s="431">
        <v>70000</v>
      </c>
      <c r="D24" s="420">
        <v>0</v>
      </c>
      <c r="E24" s="420">
        <v>5720</v>
      </c>
      <c r="F24" s="420"/>
      <c r="G24" s="420">
        <v>4590</v>
      </c>
      <c r="H24" s="421">
        <f t="shared" si="1"/>
        <v>6.5571428571428569</v>
      </c>
      <c r="I24" s="420">
        <v>0</v>
      </c>
      <c r="J24" s="421"/>
      <c r="K24" s="420">
        <f t="shared" si="2"/>
        <v>4590</v>
      </c>
      <c r="L24" s="421">
        <f t="shared" si="3"/>
        <v>6.5571428571428569</v>
      </c>
      <c r="M24" s="420">
        <f t="shared" si="24"/>
        <v>0</v>
      </c>
      <c r="N24" s="421"/>
      <c r="O24" s="420">
        <v>5</v>
      </c>
      <c r="P24" s="420">
        <v>0</v>
      </c>
      <c r="Q24" s="420">
        <f t="shared" si="4"/>
        <v>5</v>
      </c>
      <c r="R24" s="420">
        <f t="shared" si="5"/>
        <v>0</v>
      </c>
      <c r="S24" s="420">
        <v>7011</v>
      </c>
      <c r="T24" s="420"/>
      <c r="U24" s="420">
        <v>2050</v>
      </c>
      <c r="V24" s="420"/>
      <c r="W24" s="420">
        <v>1069</v>
      </c>
      <c r="X24" s="420"/>
      <c r="Y24" s="421">
        <f t="shared" si="6"/>
        <v>52.146341463414636</v>
      </c>
      <c r="Z24" s="421"/>
      <c r="AA24" s="420">
        <v>5505</v>
      </c>
      <c r="AB24" s="420"/>
      <c r="AC24" s="420">
        <v>2908</v>
      </c>
      <c r="AD24" s="420"/>
      <c r="AE24" s="420">
        <v>2597</v>
      </c>
      <c r="AF24" s="420"/>
      <c r="AG24" s="420">
        <v>81</v>
      </c>
      <c r="AH24" s="420"/>
      <c r="AI24" s="420">
        <v>193</v>
      </c>
      <c r="AJ24" s="420"/>
      <c r="AK24" s="420">
        <v>61</v>
      </c>
      <c r="AL24" s="420"/>
      <c r="AM24" s="420">
        <v>113</v>
      </c>
      <c r="AN24" s="420"/>
      <c r="AO24" s="420">
        <v>1308</v>
      </c>
      <c r="AP24" s="420"/>
      <c r="AQ24" s="420">
        <v>1152</v>
      </c>
      <c r="AR24" s="420"/>
      <c r="AS24" s="420">
        <f t="shared" si="7"/>
        <v>2460</v>
      </c>
      <c r="AT24" s="420">
        <f t="shared" si="8"/>
        <v>0</v>
      </c>
      <c r="AU24" s="420">
        <f t="shared" si="9"/>
        <v>2460</v>
      </c>
      <c r="AV24" s="420">
        <f t="shared" si="19"/>
        <v>1308</v>
      </c>
      <c r="AW24" s="420">
        <f t="shared" si="20"/>
        <v>0</v>
      </c>
      <c r="AX24" s="420">
        <f t="shared" si="21"/>
        <v>1152</v>
      </c>
      <c r="AY24" s="420">
        <f t="shared" si="22"/>
        <v>0</v>
      </c>
      <c r="AZ24" s="420">
        <f t="shared" si="14"/>
        <v>2460</v>
      </c>
      <c r="BA24" s="420">
        <f t="shared" si="15"/>
        <v>0</v>
      </c>
      <c r="BB24" s="420">
        <f t="shared" si="16"/>
        <v>2460</v>
      </c>
      <c r="BC24" s="420"/>
      <c r="BD24" s="420"/>
      <c r="BE24" s="420"/>
      <c r="BF24" s="420"/>
      <c r="BG24" s="420"/>
      <c r="BH24" s="420"/>
      <c r="BI24" s="420"/>
      <c r="BJ24" s="420"/>
      <c r="BK24" s="437"/>
      <c r="BL24" s="437"/>
      <c r="BM24" s="437"/>
    </row>
    <row r="25" spans="1:65" s="321" customFormat="1" ht="17.100000000000001" customHeight="1">
      <c r="A25" s="423">
        <v>19</v>
      </c>
      <c r="B25" s="424" t="s">
        <v>85</v>
      </c>
      <c r="C25" s="431">
        <v>65000</v>
      </c>
      <c r="D25" s="420">
        <v>0</v>
      </c>
      <c r="E25" s="420">
        <v>4690</v>
      </c>
      <c r="F25" s="420"/>
      <c r="G25" s="420">
        <v>4223</v>
      </c>
      <c r="H25" s="421">
        <f t="shared" si="1"/>
        <v>6.4969230769230766</v>
      </c>
      <c r="I25" s="420">
        <v>0</v>
      </c>
      <c r="J25" s="421"/>
      <c r="K25" s="420">
        <f t="shared" si="2"/>
        <v>4223</v>
      </c>
      <c r="L25" s="421">
        <f t="shared" si="3"/>
        <v>6.4969230769230766</v>
      </c>
      <c r="M25" s="420">
        <f t="shared" si="24"/>
        <v>0</v>
      </c>
      <c r="N25" s="421"/>
      <c r="O25" s="420">
        <v>35</v>
      </c>
      <c r="P25" s="420">
        <v>0</v>
      </c>
      <c r="Q25" s="420">
        <f t="shared" si="4"/>
        <v>35</v>
      </c>
      <c r="R25" s="420">
        <f t="shared" si="5"/>
        <v>0</v>
      </c>
      <c r="S25" s="420">
        <v>5521</v>
      </c>
      <c r="T25" s="420"/>
      <c r="U25" s="420">
        <v>1319</v>
      </c>
      <c r="V25" s="420"/>
      <c r="W25" s="420">
        <v>721</v>
      </c>
      <c r="X25" s="420"/>
      <c r="Y25" s="421">
        <f t="shared" si="6"/>
        <v>54.662623199393479</v>
      </c>
      <c r="Z25" s="421"/>
      <c r="AA25" s="420">
        <v>4849</v>
      </c>
      <c r="AB25" s="420"/>
      <c r="AC25" s="420">
        <v>2592</v>
      </c>
      <c r="AD25" s="420"/>
      <c r="AE25" s="420">
        <v>2257</v>
      </c>
      <c r="AF25" s="420"/>
      <c r="AG25" s="420">
        <v>64</v>
      </c>
      <c r="AH25" s="420"/>
      <c r="AI25" s="420">
        <v>311</v>
      </c>
      <c r="AJ25" s="420"/>
      <c r="AK25" s="420">
        <v>62</v>
      </c>
      <c r="AL25" s="420"/>
      <c r="AM25" s="420">
        <v>116</v>
      </c>
      <c r="AN25" s="420"/>
      <c r="AO25" s="420">
        <v>1159</v>
      </c>
      <c r="AP25" s="420"/>
      <c r="AQ25" s="420">
        <v>880</v>
      </c>
      <c r="AR25" s="420"/>
      <c r="AS25" s="420">
        <f t="shared" si="7"/>
        <v>2039</v>
      </c>
      <c r="AT25" s="420">
        <f t="shared" si="8"/>
        <v>0</v>
      </c>
      <c r="AU25" s="420">
        <f t="shared" si="9"/>
        <v>2039</v>
      </c>
      <c r="AV25" s="420">
        <f t="shared" si="19"/>
        <v>1159</v>
      </c>
      <c r="AW25" s="420">
        <f t="shared" si="20"/>
        <v>0</v>
      </c>
      <c r="AX25" s="420">
        <f t="shared" si="21"/>
        <v>880</v>
      </c>
      <c r="AY25" s="420">
        <f t="shared" si="22"/>
        <v>0</v>
      </c>
      <c r="AZ25" s="420">
        <f t="shared" si="14"/>
        <v>2039</v>
      </c>
      <c r="BA25" s="420">
        <f t="shared" si="15"/>
        <v>0</v>
      </c>
      <c r="BB25" s="420">
        <f t="shared" si="16"/>
        <v>2039</v>
      </c>
      <c r="BC25" s="420"/>
      <c r="BD25" s="420"/>
      <c r="BE25" s="420"/>
      <c r="BF25" s="420"/>
      <c r="BG25" s="420"/>
      <c r="BH25" s="420"/>
      <c r="BI25" s="420"/>
      <c r="BJ25" s="420"/>
      <c r="BK25" s="437"/>
      <c r="BL25" s="437"/>
      <c r="BM25" s="437"/>
    </row>
    <row r="26" spans="1:65" s="322" customFormat="1" ht="17.100000000000001" customHeight="1">
      <c r="A26" s="425"/>
      <c r="B26" s="426" t="s">
        <v>74</v>
      </c>
      <c r="C26" s="426">
        <f>SUM(C24:C25)</f>
        <v>135000</v>
      </c>
      <c r="D26" s="427">
        <f t="shared" ref="D26:BJ26" si="29">SUM(D24:D25)</f>
        <v>0</v>
      </c>
      <c r="E26" s="427">
        <f t="shared" si="29"/>
        <v>10410</v>
      </c>
      <c r="F26" s="427">
        <f t="shared" si="29"/>
        <v>0</v>
      </c>
      <c r="G26" s="427">
        <f t="shared" si="29"/>
        <v>8813</v>
      </c>
      <c r="H26" s="434">
        <f t="shared" si="1"/>
        <v>6.5281481481481478</v>
      </c>
      <c r="I26" s="427">
        <f t="shared" si="29"/>
        <v>0</v>
      </c>
      <c r="J26" s="434"/>
      <c r="K26" s="427">
        <f t="shared" si="2"/>
        <v>8813</v>
      </c>
      <c r="L26" s="434">
        <f t="shared" si="3"/>
        <v>6.5281481481481478</v>
      </c>
      <c r="M26" s="427">
        <f t="shared" si="24"/>
        <v>0</v>
      </c>
      <c r="N26" s="434"/>
      <c r="O26" s="427"/>
      <c r="P26" s="427">
        <f t="shared" si="29"/>
        <v>0</v>
      </c>
      <c r="Q26" s="427">
        <f t="shared" si="4"/>
        <v>0</v>
      </c>
      <c r="R26" s="427">
        <f t="shared" si="5"/>
        <v>0</v>
      </c>
      <c r="S26" s="427">
        <f t="shared" si="29"/>
        <v>12532</v>
      </c>
      <c r="T26" s="427">
        <f t="shared" si="29"/>
        <v>0</v>
      </c>
      <c r="U26" s="427">
        <f t="shared" si="29"/>
        <v>3369</v>
      </c>
      <c r="V26" s="427">
        <f t="shared" si="29"/>
        <v>0</v>
      </c>
      <c r="W26" s="427">
        <f t="shared" si="29"/>
        <v>1790</v>
      </c>
      <c r="X26" s="427">
        <f t="shared" si="29"/>
        <v>0</v>
      </c>
      <c r="Y26" s="434">
        <f t="shared" si="6"/>
        <v>53.131493024636391</v>
      </c>
      <c r="Z26" s="434"/>
      <c r="AA26" s="427">
        <f t="shared" si="29"/>
        <v>10354</v>
      </c>
      <c r="AB26" s="427">
        <f t="shared" si="29"/>
        <v>0</v>
      </c>
      <c r="AC26" s="427">
        <f t="shared" si="29"/>
        <v>5500</v>
      </c>
      <c r="AD26" s="427">
        <f t="shared" si="29"/>
        <v>0</v>
      </c>
      <c r="AE26" s="427">
        <f t="shared" si="29"/>
        <v>4854</v>
      </c>
      <c r="AF26" s="427">
        <f t="shared" si="29"/>
        <v>0</v>
      </c>
      <c r="AG26" s="427">
        <f t="shared" si="29"/>
        <v>145</v>
      </c>
      <c r="AH26" s="427">
        <f t="shared" si="29"/>
        <v>0</v>
      </c>
      <c r="AI26" s="427">
        <f t="shared" si="29"/>
        <v>504</v>
      </c>
      <c r="AJ26" s="427">
        <f t="shared" si="29"/>
        <v>0</v>
      </c>
      <c r="AK26" s="427">
        <f t="shared" si="29"/>
        <v>123</v>
      </c>
      <c r="AL26" s="427">
        <f t="shared" si="29"/>
        <v>0</v>
      </c>
      <c r="AM26" s="427">
        <f t="shared" si="29"/>
        <v>229</v>
      </c>
      <c r="AN26" s="427">
        <f t="shared" si="29"/>
        <v>0</v>
      </c>
      <c r="AO26" s="427">
        <f t="shared" si="29"/>
        <v>2467</v>
      </c>
      <c r="AP26" s="427">
        <f t="shared" si="29"/>
        <v>0</v>
      </c>
      <c r="AQ26" s="427">
        <f t="shared" si="29"/>
        <v>2032</v>
      </c>
      <c r="AR26" s="427">
        <f t="shared" si="29"/>
        <v>0</v>
      </c>
      <c r="AS26" s="427">
        <f t="shared" si="7"/>
        <v>4499</v>
      </c>
      <c r="AT26" s="427">
        <f t="shared" si="8"/>
        <v>0</v>
      </c>
      <c r="AU26" s="427">
        <f t="shared" si="9"/>
        <v>4499</v>
      </c>
      <c r="AV26" s="427">
        <f t="shared" si="19"/>
        <v>2467</v>
      </c>
      <c r="AW26" s="427">
        <f t="shared" si="20"/>
        <v>0</v>
      </c>
      <c r="AX26" s="427">
        <f t="shared" si="21"/>
        <v>2032</v>
      </c>
      <c r="AY26" s="427">
        <f t="shared" si="22"/>
        <v>0</v>
      </c>
      <c r="AZ26" s="427">
        <f t="shared" si="14"/>
        <v>4499</v>
      </c>
      <c r="BA26" s="427">
        <f t="shared" si="15"/>
        <v>0</v>
      </c>
      <c r="BB26" s="427">
        <f t="shared" si="16"/>
        <v>4499</v>
      </c>
      <c r="BC26" s="427">
        <f t="shared" si="29"/>
        <v>0</v>
      </c>
      <c r="BD26" s="427">
        <f t="shared" si="29"/>
        <v>0</v>
      </c>
      <c r="BE26" s="427">
        <f t="shared" ref="BE26" si="30">SUM(BE24:BE25)</f>
        <v>0</v>
      </c>
      <c r="BF26" s="427">
        <f t="shared" ref="BF26" si="31">SUM(BF24:BF25)</f>
        <v>0</v>
      </c>
      <c r="BG26" s="427">
        <f t="shared" si="29"/>
        <v>0</v>
      </c>
      <c r="BH26" s="427">
        <f t="shared" si="29"/>
        <v>0</v>
      </c>
      <c r="BI26" s="427">
        <f t="shared" si="29"/>
        <v>0</v>
      </c>
      <c r="BJ26" s="427">
        <f t="shared" si="29"/>
        <v>0</v>
      </c>
      <c r="BK26" s="427">
        <f t="shared" ref="BK26" si="32">SUM(BK24:BK25)</f>
        <v>0</v>
      </c>
      <c r="BL26" s="427">
        <f t="shared" ref="BL26" si="33">SUM(BL24:BL25)</f>
        <v>0</v>
      </c>
      <c r="BM26" s="427">
        <f t="shared" ref="BM26" si="34">SUM(BM24:BM25)</f>
        <v>0</v>
      </c>
    </row>
    <row r="27" spans="1:65" s="321" customFormat="1" ht="17.100000000000001" customHeight="1">
      <c r="A27" s="429">
        <v>20</v>
      </c>
      <c r="B27" s="436" t="s">
        <v>86</v>
      </c>
      <c r="C27" s="431">
        <v>100000</v>
      </c>
      <c r="D27" s="420">
        <v>0</v>
      </c>
      <c r="E27" s="420">
        <v>6885</v>
      </c>
      <c r="F27" s="420"/>
      <c r="G27" s="420">
        <v>6266</v>
      </c>
      <c r="H27" s="421">
        <f t="shared" si="1"/>
        <v>6.266</v>
      </c>
      <c r="I27" s="420">
        <v>0</v>
      </c>
      <c r="J27" s="421"/>
      <c r="K27" s="420">
        <f t="shared" si="2"/>
        <v>6266</v>
      </c>
      <c r="L27" s="421">
        <f t="shared" si="3"/>
        <v>6.266</v>
      </c>
      <c r="M27" s="420">
        <f t="shared" si="24"/>
        <v>0</v>
      </c>
      <c r="N27" s="421"/>
      <c r="O27" s="420">
        <v>91</v>
      </c>
      <c r="P27" s="420">
        <v>0</v>
      </c>
      <c r="Q27" s="420">
        <f t="shared" si="4"/>
        <v>91</v>
      </c>
      <c r="R27" s="420">
        <f t="shared" si="5"/>
        <v>0</v>
      </c>
      <c r="S27" s="420">
        <v>8619</v>
      </c>
      <c r="T27" s="420"/>
      <c r="U27" s="420">
        <v>2385</v>
      </c>
      <c r="V27" s="420"/>
      <c r="W27" s="420">
        <v>1247</v>
      </c>
      <c r="X27" s="420"/>
      <c r="Y27" s="421">
        <f t="shared" si="6"/>
        <v>52.285115303983225</v>
      </c>
      <c r="Z27" s="421"/>
      <c r="AA27" s="420">
        <v>7571</v>
      </c>
      <c r="AB27" s="420"/>
      <c r="AC27" s="420">
        <v>3878</v>
      </c>
      <c r="AD27" s="420"/>
      <c r="AE27" s="420">
        <v>3595</v>
      </c>
      <c r="AF27" s="420"/>
      <c r="AG27" s="420">
        <v>152</v>
      </c>
      <c r="AH27" s="420"/>
      <c r="AI27" s="420">
        <v>418</v>
      </c>
      <c r="AJ27" s="420"/>
      <c r="AK27" s="420">
        <v>104</v>
      </c>
      <c r="AL27" s="420"/>
      <c r="AM27" s="420">
        <v>378</v>
      </c>
      <c r="AN27" s="420"/>
      <c r="AO27" s="420">
        <v>1721</v>
      </c>
      <c r="AP27" s="420"/>
      <c r="AQ27" s="420">
        <v>1397</v>
      </c>
      <c r="AR27" s="420"/>
      <c r="AS27" s="420">
        <f t="shared" si="7"/>
        <v>3118</v>
      </c>
      <c r="AT27" s="420">
        <f t="shared" si="8"/>
        <v>0</v>
      </c>
      <c r="AU27" s="420">
        <f t="shared" si="9"/>
        <v>3118</v>
      </c>
      <c r="AV27" s="420">
        <f t="shared" si="19"/>
        <v>1721</v>
      </c>
      <c r="AW27" s="420">
        <f t="shared" si="20"/>
        <v>0</v>
      </c>
      <c r="AX27" s="420">
        <f t="shared" si="21"/>
        <v>1397</v>
      </c>
      <c r="AY27" s="420">
        <f t="shared" si="22"/>
        <v>0</v>
      </c>
      <c r="AZ27" s="420">
        <f t="shared" si="14"/>
        <v>3118</v>
      </c>
      <c r="BA27" s="420">
        <f t="shared" si="15"/>
        <v>0</v>
      </c>
      <c r="BB27" s="420">
        <f t="shared" si="16"/>
        <v>3118</v>
      </c>
      <c r="BC27" s="420"/>
      <c r="BD27" s="420"/>
      <c r="BE27" s="420"/>
      <c r="BF27" s="420"/>
      <c r="BG27" s="420"/>
      <c r="BH27" s="420"/>
      <c r="BI27" s="420"/>
      <c r="BJ27" s="420"/>
      <c r="BK27" s="437"/>
      <c r="BL27" s="437"/>
      <c r="BM27" s="437"/>
    </row>
    <row r="28" spans="1:65" s="321" customFormat="1" ht="17.100000000000001" customHeight="1">
      <c r="A28" s="423">
        <v>21</v>
      </c>
      <c r="B28" s="424" t="s">
        <v>87</v>
      </c>
      <c r="C28" s="431">
        <v>25000</v>
      </c>
      <c r="D28" s="420">
        <v>0</v>
      </c>
      <c r="E28" s="420">
        <v>2975</v>
      </c>
      <c r="F28" s="420"/>
      <c r="G28" s="420">
        <v>1566</v>
      </c>
      <c r="H28" s="421">
        <f t="shared" si="1"/>
        <v>6.2640000000000002</v>
      </c>
      <c r="I28" s="420">
        <v>0</v>
      </c>
      <c r="J28" s="421"/>
      <c r="K28" s="420">
        <f t="shared" si="2"/>
        <v>1566</v>
      </c>
      <c r="L28" s="421">
        <f t="shared" si="3"/>
        <v>6.2640000000000002</v>
      </c>
      <c r="M28" s="420">
        <f t="shared" si="24"/>
        <v>0</v>
      </c>
      <c r="N28" s="421"/>
      <c r="O28" s="420">
        <v>121</v>
      </c>
      <c r="P28" s="420">
        <v>0</v>
      </c>
      <c r="Q28" s="420">
        <f t="shared" si="4"/>
        <v>121</v>
      </c>
      <c r="R28" s="420">
        <f t="shared" si="5"/>
        <v>0</v>
      </c>
      <c r="S28" s="420">
        <v>2103</v>
      </c>
      <c r="T28" s="420"/>
      <c r="U28" s="420">
        <v>609</v>
      </c>
      <c r="V28" s="420"/>
      <c r="W28" s="420">
        <v>412</v>
      </c>
      <c r="X28" s="420"/>
      <c r="Y28" s="421">
        <f t="shared" si="6"/>
        <v>67.651888341543511</v>
      </c>
      <c r="Z28" s="421"/>
      <c r="AA28" s="420">
        <v>2069</v>
      </c>
      <c r="AB28" s="420"/>
      <c r="AC28" s="420">
        <v>1054</v>
      </c>
      <c r="AD28" s="420"/>
      <c r="AE28" s="420">
        <v>909</v>
      </c>
      <c r="AF28" s="420"/>
      <c r="AG28" s="420">
        <v>53</v>
      </c>
      <c r="AH28" s="420"/>
      <c r="AI28" s="420">
        <v>120</v>
      </c>
      <c r="AJ28" s="420"/>
      <c r="AK28" s="420">
        <v>33</v>
      </c>
      <c r="AL28" s="420"/>
      <c r="AM28" s="420">
        <v>20</v>
      </c>
      <c r="AN28" s="420"/>
      <c r="AO28" s="420">
        <v>487</v>
      </c>
      <c r="AP28" s="420"/>
      <c r="AQ28" s="420">
        <v>361</v>
      </c>
      <c r="AR28" s="420"/>
      <c r="AS28" s="420">
        <f t="shared" si="7"/>
        <v>848</v>
      </c>
      <c r="AT28" s="420">
        <f t="shared" si="8"/>
        <v>0</v>
      </c>
      <c r="AU28" s="420">
        <f t="shared" si="9"/>
        <v>848</v>
      </c>
      <c r="AV28" s="420">
        <f t="shared" si="19"/>
        <v>487</v>
      </c>
      <c r="AW28" s="420">
        <f t="shared" si="20"/>
        <v>0</v>
      </c>
      <c r="AX28" s="420">
        <f t="shared" si="21"/>
        <v>361</v>
      </c>
      <c r="AY28" s="420">
        <f t="shared" si="22"/>
        <v>0</v>
      </c>
      <c r="AZ28" s="420">
        <f t="shared" si="14"/>
        <v>848</v>
      </c>
      <c r="BA28" s="420">
        <f t="shared" si="15"/>
        <v>0</v>
      </c>
      <c r="BB28" s="420">
        <f t="shared" si="16"/>
        <v>848</v>
      </c>
      <c r="BC28" s="420"/>
      <c r="BD28" s="420"/>
      <c r="BE28" s="420"/>
      <c r="BF28" s="420"/>
      <c r="BG28" s="420"/>
      <c r="BH28" s="420"/>
      <c r="BI28" s="420"/>
      <c r="BJ28" s="420"/>
      <c r="BK28" s="437"/>
      <c r="BL28" s="437"/>
      <c r="BM28" s="437"/>
    </row>
    <row r="29" spans="1:65" s="322" customFormat="1" ht="17.100000000000001" customHeight="1">
      <c r="A29" s="425"/>
      <c r="B29" s="426" t="s">
        <v>74</v>
      </c>
      <c r="C29" s="426">
        <f>SUM(C27:C28)</f>
        <v>125000</v>
      </c>
      <c r="D29" s="427">
        <f t="shared" ref="D29:BJ29" si="35">SUM(D27:D28)</f>
        <v>0</v>
      </c>
      <c r="E29" s="427">
        <f t="shared" si="35"/>
        <v>9860</v>
      </c>
      <c r="F29" s="427">
        <f t="shared" si="35"/>
        <v>0</v>
      </c>
      <c r="G29" s="427">
        <f t="shared" si="35"/>
        <v>7832</v>
      </c>
      <c r="H29" s="434">
        <f t="shared" si="1"/>
        <v>6.2656000000000001</v>
      </c>
      <c r="I29" s="427">
        <f t="shared" si="35"/>
        <v>0</v>
      </c>
      <c r="J29" s="434"/>
      <c r="K29" s="427">
        <f t="shared" si="2"/>
        <v>7832</v>
      </c>
      <c r="L29" s="434">
        <f t="shared" si="3"/>
        <v>6.2656000000000001</v>
      </c>
      <c r="M29" s="427">
        <f t="shared" si="24"/>
        <v>0</v>
      </c>
      <c r="N29" s="434"/>
      <c r="O29" s="427">
        <f t="shared" si="35"/>
        <v>212</v>
      </c>
      <c r="P29" s="427">
        <f t="shared" si="35"/>
        <v>0</v>
      </c>
      <c r="Q29" s="427">
        <f t="shared" si="4"/>
        <v>212</v>
      </c>
      <c r="R29" s="427">
        <f t="shared" si="5"/>
        <v>0</v>
      </c>
      <c r="S29" s="427">
        <f t="shared" si="35"/>
        <v>10722</v>
      </c>
      <c r="T29" s="427">
        <f t="shared" si="35"/>
        <v>0</v>
      </c>
      <c r="U29" s="427">
        <f t="shared" si="35"/>
        <v>2994</v>
      </c>
      <c r="V29" s="427">
        <f t="shared" si="35"/>
        <v>0</v>
      </c>
      <c r="W29" s="427">
        <f t="shared" si="35"/>
        <v>1659</v>
      </c>
      <c r="X29" s="427">
        <f t="shared" si="35"/>
        <v>0</v>
      </c>
      <c r="Y29" s="434">
        <f t="shared" si="6"/>
        <v>55.410821643286575</v>
      </c>
      <c r="Z29" s="434"/>
      <c r="AA29" s="427">
        <f t="shared" si="35"/>
        <v>9640</v>
      </c>
      <c r="AB29" s="427">
        <f t="shared" si="35"/>
        <v>0</v>
      </c>
      <c r="AC29" s="427">
        <f t="shared" si="35"/>
        <v>4932</v>
      </c>
      <c r="AD29" s="427">
        <f t="shared" si="35"/>
        <v>0</v>
      </c>
      <c r="AE29" s="427">
        <f t="shared" si="35"/>
        <v>4504</v>
      </c>
      <c r="AF29" s="427">
        <f t="shared" si="35"/>
        <v>0</v>
      </c>
      <c r="AG29" s="427">
        <f t="shared" si="35"/>
        <v>205</v>
      </c>
      <c r="AH29" s="427">
        <f t="shared" si="35"/>
        <v>0</v>
      </c>
      <c r="AI29" s="427">
        <f t="shared" si="35"/>
        <v>538</v>
      </c>
      <c r="AJ29" s="427">
        <f t="shared" si="35"/>
        <v>0</v>
      </c>
      <c r="AK29" s="427">
        <f t="shared" si="35"/>
        <v>137</v>
      </c>
      <c r="AL29" s="427">
        <f t="shared" si="35"/>
        <v>0</v>
      </c>
      <c r="AM29" s="427">
        <f t="shared" si="35"/>
        <v>398</v>
      </c>
      <c r="AN29" s="427">
        <f t="shared" si="35"/>
        <v>0</v>
      </c>
      <c r="AO29" s="427">
        <f t="shared" si="35"/>
        <v>2208</v>
      </c>
      <c r="AP29" s="427">
        <f t="shared" si="35"/>
        <v>0</v>
      </c>
      <c r="AQ29" s="427">
        <f t="shared" si="35"/>
        <v>1758</v>
      </c>
      <c r="AR29" s="427">
        <f t="shared" si="35"/>
        <v>0</v>
      </c>
      <c r="AS29" s="427">
        <f t="shared" si="7"/>
        <v>3966</v>
      </c>
      <c r="AT29" s="427">
        <f t="shared" si="8"/>
        <v>0</v>
      </c>
      <c r="AU29" s="427">
        <f t="shared" si="9"/>
        <v>3966</v>
      </c>
      <c r="AV29" s="427">
        <f t="shared" si="19"/>
        <v>2208</v>
      </c>
      <c r="AW29" s="427">
        <f t="shared" si="20"/>
        <v>0</v>
      </c>
      <c r="AX29" s="427">
        <f t="shared" si="21"/>
        <v>1758</v>
      </c>
      <c r="AY29" s="427">
        <f t="shared" si="22"/>
        <v>0</v>
      </c>
      <c r="AZ29" s="427">
        <f t="shared" si="14"/>
        <v>3966</v>
      </c>
      <c r="BA29" s="427">
        <f t="shared" si="15"/>
        <v>0</v>
      </c>
      <c r="BB29" s="427">
        <f t="shared" si="16"/>
        <v>3966</v>
      </c>
      <c r="BC29" s="427">
        <f t="shared" si="35"/>
        <v>0</v>
      </c>
      <c r="BD29" s="427">
        <f t="shared" si="35"/>
        <v>0</v>
      </c>
      <c r="BE29" s="427"/>
      <c r="BF29" s="427"/>
      <c r="BG29" s="427">
        <f t="shared" si="35"/>
        <v>0</v>
      </c>
      <c r="BH29" s="427">
        <f t="shared" si="35"/>
        <v>0</v>
      </c>
      <c r="BI29" s="427">
        <f t="shared" si="35"/>
        <v>0</v>
      </c>
      <c r="BJ29" s="427">
        <f t="shared" si="35"/>
        <v>0</v>
      </c>
      <c r="BK29" s="427">
        <f t="shared" ref="BK29" si="36">SUM(BK27:BK28)</f>
        <v>0</v>
      </c>
      <c r="BL29" s="427">
        <f t="shared" ref="BL29" si="37">SUM(BL27:BL28)</f>
        <v>0</v>
      </c>
      <c r="BM29" s="427">
        <f t="shared" ref="BM29" si="38">SUM(BM27:BM28)</f>
        <v>0</v>
      </c>
    </row>
    <row r="30" spans="1:65" s="321" customFormat="1" ht="17.100000000000001" customHeight="1">
      <c r="A30" s="429">
        <v>22</v>
      </c>
      <c r="B30" s="436" t="s">
        <v>88</v>
      </c>
      <c r="C30" s="431">
        <v>100000</v>
      </c>
      <c r="D30" s="420">
        <v>20000</v>
      </c>
      <c r="E30" s="420">
        <v>8320</v>
      </c>
      <c r="F30" s="420">
        <v>1630</v>
      </c>
      <c r="G30" s="420">
        <v>7023</v>
      </c>
      <c r="H30" s="421">
        <f t="shared" si="1"/>
        <v>7.0229999999999997</v>
      </c>
      <c r="I30" s="420">
        <v>1691</v>
      </c>
      <c r="J30" s="421">
        <f t="shared" si="23"/>
        <v>8.4550000000000001</v>
      </c>
      <c r="K30" s="420">
        <f t="shared" si="2"/>
        <v>7023</v>
      </c>
      <c r="L30" s="421">
        <f t="shared" si="3"/>
        <v>7.0229999999999997</v>
      </c>
      <c r="M30" s="420">
        <f t="shared" si="24"/>
        <v>1691</v>
      </c>
      <c r="N30" s="421">
        <f t="shared" si="25"/>
        <v>8.4550000000000001</v>
      </c>
      <c r="O30" s="420">
        <v>289</v>
      </c>
      <c r="P30" s="420">
        <v>50</v>
      </c>
      <c r="Q30" s="420">
        <f t="shared" si="4"/>
        <v>289</v>
      </c>
      <c r="R30" s="420">
        <f t="shared" si="5"/>
        <v>50</v>
      </c>
      <c r="S30" s="420">
        <v>7362</v>
      </c>
      <c r="T30" s="420">
        <v>2249</v>
      </c>
      <c r="U30" s="420">
        <v>2206</v>
      </c>
      <c r="V30" s="420">
        <v>689</v>
      </c>
      <c r="W30" s="420">
        <v>1191</v>
      </c>
      <c r="X30" s="420">
        <v>420</v>
      </c>
      <c r="Y30" s="421">
        <f t="shared" si="6"/>
        <v>53.989120580235721</v>
      </c>
      <c r="Z30" s="421">
        <f t="shared" si="18"/>
        <v>60.957910014513786</v>
      </c>
      <c r="AA30" s="420">
        <v>7683</v>
      </c>
      <c r="AB30" s="420">
        <v>1896</v>
      </c>
      <c r="AC30" s="420">
        <v>3885</v>
      </c>
      <c r="AD30" s="420">
        <v>931</v>
      </c>
      <c r="AE30" s="420">
        <v>3015</v>
      </c>
      <c r="AF30" s="420">
        <v>725</v>
      </c>
      <c r="AG30" s="420">
        <v>187</v>
      </c>
      <c r="AH30" s="420">
        <v>48</v>
      </c>
      <c r="AI30" s="420">
        <v>489</v>
      </c>
      <c r="AJ30" s="420">
        <v>129</v>
      </c>
      <c r="AK30" s="420">
        <v>138</v>
      </c>
      <c r="AL30" s="420">
        <v>33</v>
      </c>
      <c r="AM30" s="420">
        <v>294</v>
      </c>
      <c r="AN30" s="420">
        <v>69</v>
      </c>
      <c r="AO30" s="420">
        <v>1892</v>
      </c>
      <c r="AP30" s="420">
        <v>440</v>
      </c>
      <c r="AQ30" s="420">
        <v>1523</v>
      </c>
      <c r="AR30" s="420">
        <v>355</v>
      </c>
      <c r="AS30" s="420">
        <f t="shared" si="7"/>
        <v>3415</v>
      </c>
      <c r="AT30" s="420">
        <f t="shared" si="8"/>
        <v>795</v>
      </c>
      <c r="AU30" s="420">
        <f t="shared" si="9"/>
        <v>4210</v>
      </c>
      <c r="AV30" s="420">
        <f t="shared" si="19"/>
        <v>1892</v>
      </c>
      <c r="AW30" s="420">
        <f t="shared" si="20"/>
        <v>440</v>
      </c>
      <c r="AX30" s="420">
        <f t="shared" si="21"/>
        <v>1523</v>
      </c>
      <c r="AY30" s="420">
        <f t="shared" si="22"/>
        <v>355</v>
      </c>
      <c r="AZ30" s="420">
        <f t="shared" si="14"/>
        <v>3415</v>
      </c>
      <c r="BA30" s="420">
        <f t="shared" si="15"/>
        <v>795</v>
      </c>
      <c r="BB30" s="420">
        <f t="shared" si="16"/>
        <v>4210</v>
      </c>
      <c r="BC30" s="420">
        <v>55</v>
      </c>
      <c r="BD30" s="420">
        <v>275</v>
      </c>
      <c r="BE30" s="420">
        <f>BC30</f>
        <v>55</v>
      </c>
      <c r="BF30" s="420">
        <f>BD30</f>
        <v>275</v>
      </c>
      <c r="BG30" s="420">
        <v>4</v>
      </c>
      <c r="BH30" s="420">
        <v>2426</v>
      </c>
      <c r="BI30" s="420"/>
      <c r="BJ30" s="420">
        <f>SUM(BH30:BI30)</f>
        <v>2426</v>
      </c>
      <c r="BK30" s="420">
        <f>BH30</f>
        <v>2426</v>
      </c>
      <c r="BL30" s="420">
        <f>BI30</f>
        <v>0</v>
      </c>
      <c r="BM30" s="420">
        <f>SUM(BK30:BL30)</f>
        <v>2426</v>
      </c>
    </row>
    <row r="31" spans="1:65" s="321" customFormat="1" ht="17.100000000000001" customHeight="1">
      <c r="A31" s="419">
        <v>23</v>
      </c>
      <c r="B31" s="420" t="s">
        <v>89</v>
      </c>
      <c r="C31" s="431">
        <v>60000</v>
      </c>
      <c r="D31" s="420">
        <v>0</v>
      </c>
      <c r="E31" s="420">
        <v>5000</v>
      </c>
      <c r="F31" s="420"/>
      <c r="G31" s="420">
        <v>3967</v>
      </c>
      <c r="H31" s="421">
        <f t="shared" si="1"/>
        <v>6.6116666666666664</v>
      </c>
      <c r="I31" s="420">
        <v>0</v>
      </c>
      <c r="J31" s="421"/>
      <c r="K31" s="420">
        <f t="shared" si="2"/>
        <v>3967</v>
      </c>
      <c r="L31" s="421">
        <f t="shared" si="3"/>
        <v>6.6116666666666664</v>
      </c>
      <c r="M31" s="420">
        <f t="shared" si="24"/>
        <v>0</v>
      </c>
      <c r="N31" s="421"/>
      <c r="O31" s="420">
        <v>65</v>
      </c>
      <c r="P31" s="420">
        <v>0</v>
      </c>
      <c r="Q31" s="420">
        <f t="shared" si="4"/>
        <v>65</v>
      </c>
      <c r="R31" s="420">
        <f t="shared" si="5"/>
        <v>0</v>
      </c>
      <c r="S31" s="420">
        <v>3802</v>
      </c>
      <c r="T31" s="420"/>
      <c r="U31" s="420">
        <v>1184</v>
      </c>
      <c r="V31" s="420"/>
      <c r="W31" s="420">
        <v>779</v>
      </c>
      <c r="X31" s="420"/>
      <c r="Y31" s="421">
        <f t="shared" si="6"/>
        <v>65.793918918918919</v>
      </c>
      <c r="Z31" s="421"/>
      <c r="AA31" s="420">
        <v>4311</v>
      </c>
      <c r="AB31" s="420"/>
      <c r="AC31" s="420">
        <v>2195</v>
      </c>
      <c r="AD31" s="420"/>
      <c r="AE31" s="420">
        <v>1712</v>
      </c>
      <c r="AF31" s="420"/>
      <c r="AG31" s="420">
        <v>76</v>
      </c>
      <c r="AH31" s="420"/>
      <c r="AI31" s="420">
        <v>308</v>
      </c>
      <c r="AJ31" s="420"/>
      <c r="AK31" s="420">
        <v>56</v>
      </c>
      <c r="AL31" s="420"/>
      <c r="AM31" s="420">
        <v>93</v>
      </c>
      <c r="AN31" s="420"/>
      <c r="AO31" s="420">
        <v>1025</v>
      </c>
      <c r="AP31" s="420"/>
      <c r="AQ31" s="420">
        <v>855</v>
      </c>
      <c r="AR31" s="420"/>
      <c r="AS31" s="420">
        <f t="shared" si="7"/>
        <v>1880</v>
      </c>
      <c r="AT31" s="420">
        <f t="shared" si="8"/>
        <v>0</v>
      </c>
      <c r="AU31" s="420">
        <f t="shared" si="9"/>
        <v>1880</v>
      </c>
      <c r="AV31" s="420">
        <f t="shared" si="19"/>
        <v>1025</v>
      </c>
      <c r="AW31" s="420">
        <f t="shared" si="20"/>
        <v>0</v>
      </c>
      <c r="AX31" s="420">
        <f t="shared" si="21"/>
        <v>855</v>
      </c>
      <c r="AY31" s="420">
        <f t="shared" si="22"/>
        <v>0</v>
      </c>
      <c r="AZ31" s="420">
        <f t="shared" si="14"/>
        <v>1880</v>
      </c>
      <c r="BA31" s="420">
        <f t="shared" si="15"/>
        <v>0</v>
      </c>
      <c r="BB31" s="420">
        <f t="shared" si="16"/>
        <v>1880</v>
      </c>
      <c r="BC31" s="420"/>
      <c r="BD31" s="420"/>
      <c r="BE31" s="420"/>
      <c r="BF31" s="420"/>
      <c r="BG31" s="420"/>
      <c r="BH31" s="420"/>
      <c r="BI31" s="420"/>
      <c r="BJ31" s="420"/>
      <c r="BK31" s="437"/>
      <c r="BL31" s="437"/>
      <c r="BM31" s="437"/>
    </row>
    <row r="32" spans="1:65" s="321" customFormat="1" ht="17.100000000000001" customHeight="1">
      <c r="A32" s="423">
        <v>24</v>
      </c>
      <c r="B32" s="424" t="s">
        <v>90</v>
      </c>
      <c r="C32" s="431">
        <v>50000</v>
      </c>
      <c r="D32" s="420">
        <v>0</v>
      </c>
      <c r="E32" s="420">
        <v>4160</v>
      </c>
      <c r="F32" s="420"/>
      <c r="G32" s="420">
        <v>3445</v>
      </c>
      <c r="H32" s="421">
        <f t="shared" si="1"/>
        <v>6.89</v>
      </c>
      <c r="I32" s="420">
        <v>0</v>
      </c>
      <c r="J32" s="421"/>
      <c r="K32" s="420">
        <f t="shared" si="2"/>
        <v>3445</v>
      </c>
      <c r="L32" s="421">
        <f t="shared" si="3"/>
        <v>6.89</v>
      </c>
      <c r="M32" s="420">
        <f t="shared" si="24"/>
        <v>0</v>
      </c>
      <c r="N32" s="421"/>
      <c r="O32" s="420">
        <v>19</v>
      </c>
      <c r="P32" s="420">
        <v>0</v>
      </c>
      <c r="Q32" s="420">
        <f t="shared" si="4"/>
        <v>19</v>
      </c>
      <c r="R32" s="420">
        <f t="shared" si="5"/>
        <v>0</v>
      </c>
      <c r="S32" s="420">
        <v>3615</v>
      </c>
      <c r="T32" s="420"/>
      <c r="U32" s="420">
        <v>1321</v>
      </c>
      <c r="V32" s="420"/>
      <c r="W32" s="420">
        <v>805</v>
      </c>
      <c r="X32" s="420"/>
      <c r="Y32" s="421">
        <f t="shared" si="6"/>
        <v>60.938682816048448</v>
      </c>
      <c r="Z32" s="421"/>
      <c r="AA32" s="420">
        <v>3490</v>
      </c>
      <c r="AB32" s="420"/>
      <c r="AC32" s="420">
        <v>1900</v>
      </c>
      <c r="AD32" s="420"/>
      <c r="AE32" s="420">
        <v>1178</v>
      </c>
      <c r="AF32" s="420"/>
      <c r="AG32" s="420">
        <v>122</v>
      </c>
      <c r="AH32" s="420"/>
      <c r="AI32" s="420">
        <v>180</v>
      </c>
      <c r="AJ32" s="420"/>
      <c r="AK32" s="420">
        <v>62</v>
      </c>
      <c r="AL32" s="420"/>
      <c r="AM32" s="420">
        <v>215</v>
      </c>
      <c r="AN32" s="420"/>
      <c r="AO32" s="420">
        <v>822</v>
      </c>
      <c r="AP32" s="420"/>
      <c r="AQ32" s="420">
        <v>703</v>
      </c>
      <c r="AR32" s="420"/>
      <c r="AS32" s="420">
        <f t="shared" si="7"/>
        <v>1525</v>
      </c>
      <c r="AT32" s="420">
        <f t="shared" si="8"/>
        <v>0</v>
      </c>
      <c r="AU32" s="420">
        <f t="shared" si="9"/>
        <v>1525</v>
      </c>
      <c r="AV32" s="420">
        <f t="shared" si="19"/>
        <v>822</v>
      </c>
      <c r="AW32" s="420">
        <f t="shared" si="20"/>
        <v>0</v>
      </c>
      <c r="AX32" s="420">
        <f t="shared" si="21"/>
        <v>703</v>
      </c>
      <c r="AY32" s="420">
        <f t="shared" si="22"/>
        <v>0</v>
      </c>
      <c r="AZ32" s="420">
        <f t="shared" si="14"/>
        <v>1525</v>
      </c>
      <c r="BA32" s="420">
        <f t="shared" si="15"/>
        <v>0</v>
      </c>
      <c r="BB32" s="420">
        <f t="shared" si="16"/>
        <v>1525</v>
      </c>
      <c r="BC32" s="420"/>
      <c r="BD32" s="420"/>
      <c r="BE32" s="420"/>
      <c r="BF32" s="420"/>
      <c r="BG32" s="420"/>
      <c r="BH32" s="420"/>
      <c r="BI32" s="420"/>
      <c r="BJ32" s="420"/>
      <c r="BK32" s="437"/>
      <c r="BL32" s="437"/>
      <c r="BM32" s="437"/>
    </row>
    <row r="33" spans="1:65" s="322" customFormat="1" ht="17.100000000000001" customHeight="1">
      <c r="A33" s="425"/>
      <c r="B33" s="427" t="s">
        <v>74</v>
      </c>
      <c r="C33" s="426">
        <f>SUM(C30:C32)</f>
        <v>210000</v>
      </c>
      <c r="D33" s="427">
        <f>SUM(D30:D32)</f>
        <v>20000</v>
      </c>
      <c r="E33" s="427">
        <f>SUM(E30:E32)</f>
        <v>17480</v>
      </c>
      <c r="F33" s="427">
        <f>SUM(F30:F32)</f>
        <v>1630</v>
      </c>
      <c r="G33" s="427">
        <f>SUM(G30:G32)</f>
        <v>14435</v>
      </c>
      <c r="H33" s="434">
        <f t="shared" si="1"/>
        <v>6.8738095238095234</v>
      </c>
      <c r="I33" s="427">
        <f>SUM(I30:I32)</f>
        <v>1691</v>
      </c>
      <c r="J33" s="434">
        <f t="shared" si="23"/>
        <v>8.4550000000000001</v>
      </c>
      <c r="K33" s="427">
        <f t="shared" si="2"/>
        <v>14435</v>
      </c>
      <c r="L33" s="434">
        <f t="shared" si="3"/>
        <v>6.8738095238095234</v>
      </c>
      <c r="M33" s="427">
        <f t="shared" si="24"/>
        <v>1691</v>
      </c>
      <c r="N33" s="434">
        <f t="shared" si="25"/>
        <v>8.4550000000000001</v>
      </c>
      <c r="O33" s="427">
        <f>SUM(O30:O32)</f>
        <v>373</v>
      </c>
      <c r="P33" s="427">
        <f>SUM(P30:P32)</f>
        <v>50</v>
      </c>
      <c r="Q33" s="427">
        <f t="shared" si="4"/>
        <v>373</v>
      </c>
      <c r="R33" s="427">
        <f t="shared" si="5"/>
        <v>50</v>
      </c>
      <c r="S33" s="427">
        <f t="shared" ref="S33:X33" si="39">SUM(S30:S32)</f>
        <v>14779</v>
      </c>
      <c r="T33" s="427">
        <f t="shared" si="39"/>
        <v>2249</v>
      </c>
      <c r="U33" s="427">
        <f t="shared" si="39"/>
        <v>4711</v>
      </c>
      <c r="V33" s="427">
        <f t="shared" si="39"/>
        <v>689</v>
      </c>
      <c r="W33" s="427">
        <f t="shared" si="39"/>
        <v>2775</v>
      </c>
      <c r="X33" s="427">
        <f t="shared" si="39"/>
        <v>420</v>
      </c>
      <c r="Y33" s="434">
        <f t="shared" si="6"/>
        <v>58.904691148376138</v>
      </c>
      <c r="Z33" s="434">
        <f t="shared" si="18"/>
        <v>60.957910014513786</v>
      </c>
      <c r="AA33" s="427">
        <f t="shared" ref="AA33:AR33" si="40">SUM(AA30:AA32)</f>
        <v>15484</v>
      </c>
      <c r="AB33" s="427">
        <f t="shared" si="40"/>
        <v>1896</v>
      </c>
      <c r="AC33" s="427">
        <f t="shared" si="40"/>
        <v>7980</v>
      </c>
      <c r="AD33" s="427">
        <f t="shared" si="40"/>
        <v>931</v>
      </c>
      <c r="AE33" s="427">
        <f t="shared" si="40"/>
        <v>5905</v>
      </c>
      <c r="AF33" s="427">
        <f t="shared" si="40"/>
        <v>725</v>
      </c>
      <c r="AG33" s="427">
        <f t="shared" si="40"/>
        <v>385</v>
      </c>
      <c r="AH33" s="427">
        <f t="shared" si="40"/>
        <v>48</v>
      </c>
      <c r="AI33" s="427">
        <f t="shared" si="40"/>
        <v>977</v>
      </c>
      <c r="AJ33" s="427">
        <f t="shared" si="40"/>
        <v>129</v>
      </c>
      <c r="AK33" s="427">
        <f t="shared" si="40"/>
        <v>256</v>
      </c>
      <c r="AL33" s="427">
        <f t="shared" si="40"/>
        <v>33</v>
      </c>
      <c r="AM33" s="427">
        <f t="shared" si="40"/>
        <v>602</v>
      </c>
      <c r="AN33" s="427">
        <f t="shared" si="40"/>
        <v>69</v>
      </c>
      <c r="AO33" s="427">
        <f t="shared" si="40"/>
        <v>3739</v>
      </c>
      <c r="AP33" s="427">
        <f t="shared" si="40"/>
        <v>440</v>
      </c>
      <c r="AQ33" s="427">
        <f t="shared" si="40"/>
        <v>3081</v>
      </c>
      <c r="AR33" s="427">
        <f t="shared" si="40"/>
        <v>355</v>
      </c>
      <c r="AS33" s="427">
        <f t="shared" si="7"/>
        <v>6820</v>
      </c>
      <c r="AT33" s="427">
        <f t="shared" si="8"/>
        <v>795</v>
      </c>
      <c r="AU33" s="427">
        <f t="shared" si="9"/>
        <v>7615</v>
      </c>
      <c r="AV33" s="427">
        <f t="shared" si="19"/>
        <v>3739</v>
      </c>
      <c r="AW33" s="427">
        <f t="shared" si="20"/>
        <v>440</v>
      </c>
      <c r="AX33" s="427">
        <f t="shared" si="21"/>
        <v>3081</v>
      </c>
      <c r="AY33" s="427">
        <f t="shared" si="22"/>
        <v>355</v>
      </c>
      <c r="AZ33" s="427">
        <f t="shared" si="14"/>
        <v>6820</v>
      </c>
      <c r="BA33" s="427">
        <f t="shared" si="15"/>
        <v>795</v>
      </c>
      <c r="BB33" s="427">
        <f t="shared" si="16"/>
        <v>7615</v>
      </c>
      <c r="BC33" s="427">
        <f t="shared" ref="BC33:BJ33" si="41">SUM(BC30:BC32)</f>
        <v>55</v>
      </c>
      <c r="BD33" s="427">
        <f t="shared" si="41"/>
        <v>275</v>
      </c>
      <c r="BE33" s="427">
        <f t="shared" si="41"/>
        <v>55</v>
      </c>
      <c r="BF33" s="427">
        <f t="shared" si="41"/>
        <v>275</v>
      </c>
      <c r="BG33" s="427">
        <f t="shared" si="41"/>
        <v>4</v>
      </c>
      <c r="BH33" s="427">
        <f t="shared" si="41"/>
        <v>2426</v>
      </c>
      <c r="BI33" s="427">
        <f t="shared" si="41"/>
        <v>0</v>
      </c>
      <c r="BJ33" s="427">
        <f t="shared" si="41"/>
        <v>2426</v>
      </c>
      <c r="BK33" s="427">
        <f t="shared" ref="BK33:BM33" si="42">SUM(BK30:BK32)</f>
        <v>2426</v>
      </c>
      <c r="BL33" s="427">
        <f t="shared" si="42"/>
        <v>0</v>
      </c>
      <c r="BM33" s="427">
        <f t="shared" si="42"/>
        <v>2426</v>
      </c>
    </row>
    <row r="34" spans="1:65" s="321" customFormat="1" ht="17.100000000000001" customHeight="1">
      <c r="A34" s="429">
        <v>25</v>
      </c>
      <c r="B34" s="436" t="s">
        <v>91</v>
      </c>
      <c r="C34" s="431">
        <v>42000</v>
      </c>
      <c r="D34" s="420"/>
      <c r="E34" s="420">
        <v>42000</v>
      </c>
      <c r="F34" s="420"/>
      <c r="G34" s="420">
        <v>2774</v>
      </c>
      <c r="H34" s="421">
        <f t="shared" si="1"/>
        <v>6.6047619047619044</v>
      </c>
      <c r="I34" s="420"/>
      <c r="J34" s="421"/>
      <c r="K34" s="420">
        <f t="shared" si="2"/>
        <v>2774</v>
      </c>
      <c r="L34" s="421">
        <f t="shared" si="3"/>
        <v>6.6047619047619044</v>
      </c>
      <c r="M34" s="420">
        <f t="shared" si="24"/>
        <v>0</v>
      </c>
      <c r="N34" s="421"/>
      <c r="O34" s="420">
        <v>3</v>
      </c>
      <c r="P34" s="420"/>
      <c r="Q34" s="420">
        <f t="shared" si="4"/>
        <v>3</v>
      </c>
      <c r="R34" s="420">
        <f t="shared" si="5"/>
        <v>0</v>
      </c>
      <c r="S34" s="420">
        <v>2474</v>
      </c>
      <c r="T34" s="420"/>
      <c r="U34" s="420">
        <v>757</v>
      </c>
      <c r="V34" s="420"/>
      <c r="W34" s="420">
        <v>431</v>
      </c>
      <c r="X34" s="420"/>
      <c r="Y34" s="421">
        <f t="shared" si="6"/>
        <v>56.935270805812415</v>
      </c>
      <c r="Z34" s="421" t="e">
        <f t="shared" si="18"/>
        <v>#DIV/0!</v>
      </c>
      <c r="AA34" s="420">
        <v>2784</v>
      </c>
      <c r="AB34" s="420"/>
      <c r="AC34" s="420">
        <v>1425</v>
      </c>
      <c r="AD34" s="420"/>
      <c r="AE34" s="420">
        <v>1359</v>
      </c>
      <c r="AF34" s="420"/>
      <c r="AG34" s="420">
        <v>35</v>
      </c>
      <c r="AH34" s="420"/>
      <c r="AI34" s="420">
        <v>146</v>
      </c>
      <c r="AJ34" s="420"/>
      <c r="AK34" s="420">
        <v>21</v>
      </c>
      <c r="AL34" s="420"/>
      <c r="AM34" s="420">
        <v>116</v>
      </c>
      <c r="AN34" s="420"/>
      <c r="AO34" s="420">
        <v>629</v>
      </c>
      <c r="AP34" s="420"/>
      <c r="AQ34" s="420">
        <v>478</v>
      </c>
      <c r="AR34" s="420"/>
      <c r="AS34" s="420">
        <f t="shared" si="7"/>
        <v>1107</v>
      </c>
      <c r="AT34" s="420">
        <f t="shared" si="8"/>
        <v>0</v>
      </c>
      <c r="AU34" s="420">
        <f t="shared" si="9"/>
        <v>1107</v>
      </c>
      <c r="AV34" s="420">
        <f t="shared" si="19"/>
        <v>629</v>
      </c>
      <c r="AW34" s="420">
        <f t="shared" si="20"/>
        <v>0</v>
      </c>
      <c r="AX34" s="420">
        <f t="shared" si="21"/>
        <v>478</v>
      </c>
      <c r="AY34" s="420">
        <f t="shared" si="22"/>
        <v>0</v>
      </c>
      <c r="AZ34" s="420">
        <f t="shared" si="14"/>
        <v>1107</v>
      </c>
      <c r="BA34" s="420">
        <f t="shared" si="15"/>
        <v>0</v>
      </c>
      <c r="BB34" s="420">
        <f t="shared" si="16"/>
        <v>1107</v>
      </c>
      <c r="BC34" s="420"/>
      <c r="BD34" s="420"/>
      <c r="BE34" s="420"/>
      <c r="BF34" s="420"/>
      <c r="BG34" s="420"/>
      <c r="BH34" s="420"/>
      <c r="BI34" s="420"/>
      <c r="BJ34" s="420">
        <f>SUM(BH34:BI34)</f>
        <v>0</v>
      </c>
      <c r="BK34" s="420">
        <f>BH34</f>
        <v>0</v>
      </c>
      <c r="BL34" s="420">
        <f>BI34</f>
        <v>0</v>
      </c>
      <c r="BM34" s="420">
        <f>SUM(BK34:BL34)</f>
        <v>0</v>
      </c>
    </row>
    <row r="35" spans="1:65" s="321" customFormat="1" ht="17.100000000000001" customHeight="1">
      <c r="A35" s="419">
        <v>26</v>
      </c>
      <c r="B35" s="420" t="s">
        <v>92</v>
      </c>
      <c r="C35" s="431">
        <v>20000</v>
      </c>
      <c r="D35" s="420"/>
      <c r="E35" s="420">
        <v>20000</v>
      </c>
      <c r="F35" s="420"/>
      <c r="G35" s="420">
        <v>1333</v>
      </c>
      <c r="H35" s="421">
        <f t="shared" si="1"/>
        <v>6.665</v>
      </c>
      <c r="I35" s="420"/>
      <c r="J35" s="421"/>
      <c r="K35" s="420">
        <f t="shared" si="2"/>
        <v>1333</v>
      </c>
      <c r="L35" s="421">
        <f t="shared" si="3"/>
        <v>6.665</v>
      </c>
      <c r="M35" s="420">
        <f t="shared" si="24"/>
        <v>0</v>
      </c>
      <c r="N35" s="421"/>
      <c r="O35" s="420">
        <v>5</v>
      </c>
      <c r="P35" s="420"/>
      <c r="Q35" s="420">
        <f t="shared" si="4"/>
        <v>5</v>
      </c>
      <c r="R35" s="420">
        <f t="shared" si="5"/>
        <v>0</v>
      </c>
      <c r="S35" s="420">
        <v>1563</v>
      </c>
      <c r="T35" s="420"/>
      <c r="U35" s="420">
        <v>558</v>
      </c>
      <c r="V35" s="420"/>
      <c r="W35" s="420">
        <v>285</v>
      </c>
      <c r="X35" s="420"/>
      <c r="Y35" s="421">
        <f t="shared" si="6"/>
        <v>51.075268817204304</v>
      </c>
      <c r="Z35" s="421" t="e">
        <f t="shared" si="18"/>
        <v>#DIV/0!</v>
      </c>
      <c r="AA35" s="420">
        <v>637</v>
      </c>
      <c r="AB35" s="420"/>
      <c r="AC35" s="420">
        <v>488</v>
      </c>
      <c r="AD35" s="420"/>
      <c r="AE35" s="420">
        <v>149</v>
      </c>
      <c r="AF35" s="420"/>
      <c r="AG35" s="420">
        <v>27</v>
      </c>
      <c r="AH35" s="420"/>
      <c r="AI35" s="420">
        <v>55</v>
      </c>
      <c r="AJ35" s="420"/>
      <c r="AK35" s="420">
        <v>10</v>
      </c>
      <c r="AL35" s="420"/>
      <c r="AM35" s="420">
        <v>40</v>
      </c>
      <c r="AN35" s="420"/>
      <c r="AO35" s="420">
        <v>180</v>
      </c>
      <c r="AP35" s="420"/>
      <c r="AQ35" s="420">
        <v>176</v>
      </c>
      <c r="AR35" s="420"/>
      <c r="AS35" s="420">
        <f t="shared" si="7"/>
        <v>356</v>
      </c>
      <c r="AT35" s="420">
        <f t="shared" si="8"/>
        <v>0</v>
      </c>
      <c r="AU35" s="420">
        <f t="shared" si="9"/>
        <v>356</v>
      </c>
      <c r="AV35" s="420">
        <f t="shared" si="19"/>
        <v>180</v>
      </c>
      <c r="AW35" s="420">
        <f t="shared" si="20"/>
        <v>0</v>
      </c>
      <c r="AX35" s="420">
        <f t="shared" si="21"/>
        <v>176</v>
      </c>
      <c r="AY35" s="420">
        <f t="shared" si="22"/>
        <v>0</v>
      </c>
      <c r="AZ35" s="420">
        <f t="shared" si="14"/>
        <v>356</v>
      </c>
      <c r="BA35" s="420">
        <f t="shared" si="15"/>
        <v>0</v>
      </c>
      <c r="BB35" s="420">
        <f t="shared" si="16"/>
        <v>356</v>
      </c>
      <c r="BC35" s="420"/>
      <c r="BD35" s="420"/>
      <c r="BE35" s="420"/>
      <c r="BF35" s="420"/>
      <c r="BG35" s="420"/>
      <c r="BH35" s="420"/>
      <c r="BI35" s="420"/>
      <c r="BJ35" s="420"/>
      <c r="BK35" s="437"/>
      <c r="BL35" s="437"/>
      <c r="BM35" s="437"/>
    </row>
    <row r="36" spans="1:65" s="321" customFormat="1" ht="17.100000000000001" customHeight="1">
      <c r="A36" s="423">
        <v>27</v>
      </c>
      <c r="B36" s="424" t="s">
        <v>93</v>
      </c>
      <c r="C36" s="431">
        <v>29000</v>
      </c>
      <c r="D36" s="420">
        <v>0</v>
      </c>
      <c r="E36" s="420">
        <v>29000</v>
      </c>
      <c r="F36" s="420"/>
      <c r="G36" s="420">
        <v>2230</v>
      </c>
      <c r="H36" s="421">
        <f t="shared" si="1"/>
        <v>7.6896551724137927</v>
      </c>
      <c r="I36" s="420">
        <v>0</v>
      </c>
      <c r="J36" s="421"/>
      <c r="K36" s="420">
        <f t="shared" si="2"/>
        <v>2230</v>
      </c>
      <c r="L36" s="421">
        <f t="shared" si="3"/>
        <v>7.6896551724137927</v>
      </c>
      <c r="M36" s="420">
        <f t="shared" si="24"/>
        <v>0</v>
      </c>
      <c r="N36" s="421"/>
      <c r="O36" s="420">
        <v>3</v>
      </c>
      <c r="P36" s="420"/>
      <c r="Q36" s="420">
        <f t="shared" si="4"/>
        <v>3</v>
      </c>
      <c r="R36" s="420">
        <f t="shared" si="5"/>
        <v>0</v>
      </c>
      <c r="S36" s="420">
        <v>2277</v>
      </c>
      <c r="T36" s="420"/>
      <c r="U36" s="420">
        <v>625</v>
      </c>
      <c r="V36" s="420"/>
      <c r="W36" s="420">
        <v>323</v>
      </c>
      <c r="X36" s="420"/>
      <c r="Y36" s="421">
        <f t="shared" si="6"/>
        <v>51.68</v>
      </c>
      <c r="Z36" s="421"/>
      <c r="AA36" s="420">
        <v>1786</v>
      </c>
      <c r="AB36" s="420"/>
      <c r="AC36" s="420">
        <v>960</v>
      </c>
      <c r="AD36" s="420"/>
      <c r="AE36" s="420">
        <v>826</v>
      </c>
      <c r="AF36" s="420"/>
      <c r="AG36" s="420">
        <v>30</v>
      </c>
      <c r="AH36" s="420"/>
      <c r="AI36" s="420">
        <v>86</v>
      </c>
      <c r="AJ36" s="420"/>
      <c r="AK36" s="420">
        <v>27</v>
      </c>
      <c r="AL36" s="420"/>
      <c r="AM36" s="420">
        <v>31</v>
      </c>
      <c r="AN36" s="420"/>
      <c r="AO36" s="420">
        <v>437</v>
      </c>
      <c r="AP36" s="420"/>
      <c r="AQ36" s="420">
        <v>349</v>
      </c>
      <c r="AR36" s="420"/>
      <c r="AS36" s="420">
        <f t="shared" si="7"/>
        <v>786</v>
      </c>
      <c r="AT36" s="420">
        <f t="shared" si="8"/>
        <v>0</v>
      </c>
      <c r="AU36" s="420">
        <f t="shared" si="9"/>
        <v>786</v>
      </c>
      <c r="AV36" s="420">
        <f t="shared" si="19"/>
        <v>437</v>
      </c>
      <c r="AW36" s="420">
        <f t="shared" si="20"/>
        <v>0</v>
      </c>
      <c r="AX36" s="420">
        <f t="shared" si="21"/>
        <v>349</v>
      </c>
      <c r="AY36" s="420">
        <f t="shared" si="22"/>
        <v>0</v>
      </c>
      <c r="AZ36" s="420">
        <f t="shared" si="14"/>
        <v>786</v>
      </c>
      <c r="BA36" s="420">
        <f t="shared" si="15"/>
        <v>0</v>
      </c>
      <c r="BB36" s="420">
        <f t="shared" si="16"/>
        <v>786</v>
      </c>
      <c r="BC36" s="420"/>
      <c r="BD36" s="420"/>
      <c r="BE36" s="420"/>
      <c r="BF36" s="420"/>
      <c r="BG36" s="420"/>
      <c r="BH36" s="420"/>
      <c r="BI36" s="420"/>
      <c r="BJ36" s="420"/>
      <c r="BK36" s="437"/>
      <c r="BL36" s="437"/>
      <c r="BM36" s="437"/>
    </row>
    <row r="37" spans="1:65" s="322" customFormat="1" ht="17.100000000000001" customHeight="1">
      <c r="A37" s="425"/>
      <c r="B37" s="426" t="s">
        <v>74</v>
      </c>
      <c r="C37" s="426">
        <f>SUM(C34:C36)</f>
        <v>91000</v>
      </c>
      <c r="D37" s="427">
        <f t="shared" ref="D37:BJ37" si="43">SUM(D34:D36)</f>
        <v>0</v>
      </c>
      <c r="E37" s="427">
        <f t="shared" si="43"/>
        <v>91000</v>
      </c>
      <c r="F37" s="427">
        <f t="shared" si="43"/>
        <v>0</v>
      </c>
      <c r="G37" s="427">
        <f t="shared" si="43"/>
        <v>6337</v>
      </c>
      <c r="H37" s="434">
        <f t="shared" si="1"/>
        <v>6.9637362637362639</v>
      </c>
      <c r="I37" s="427">
        <f t="shared" si="43"/>
        <v>0</v>
      </c>
      <c r="J37" s="434"/>
      <c r="K37" s="427">
        <f t="shared" si="2"/>
        <v>6337</v>
      </c>
      <c r="L37" s="434">
        <f t="shared" si="3"/>
        <v>6.9637362637362639</v>
      </c>
      <c r="M37" s="427">
        <f t="shared" si="24"/>
        <v>0</v>
      </c>
      <c r="N37" s="434"/>
      <c r="O37" s="427">
        <f t="shared" si="43"/>
        <v>11</v>
      </c>
      <c r="P37" s="427">
        <f t="shared" si="43"/>
        <v>0</v>
      </c>
      <c r="Q37" s="427">
        <f t="shared" si="4"/>
        <v>11</v>
      </c>
      <c r="R37" s="427">
        <f t="shared" si="5"/>
        <v>0</v>
      </c>
      <c r="S37" s="427">
        <f t="shared" si="43"/>
        <v>6314</v>
      </c>
      <c r="T37" s="427">
        <f t="shared" si="43"/>
        <v>0</v>
      </c>
      <c r="U37" s="427">
        <f t="shared" si="43"/>
        <v>1940</v>
      </c>
      <c r="V37" s="427">
        <f t="shared" si="43"/>
        <v>0</v>
      </c>
      <c r="W37" s="427">
        <f t="shared" si="43"/>
        <v>1039</v>
      </c>
      <c r="X37" s="427">
        <f t="shared" si="43"/>
        <v>0</v>
      </c>
      <c r="Y37" s="434">
        <f t="shared" si="6"/>
        <v>53.556701030927833</v>
      </c>
      <c r="Z37" s="434" t="e">
        <f t="shared" si="18"/>
        <v>#DIV/0!</v>
      </c>
      <c r="AA37" s="427">
        <f t="shared" si="43"/>
        <v>5207</v>
      </c>
      <c r="AB37" s="427">
        <f t="shared" si="43"/>
        <v>0</v>
      </c>
      <c r="AC37" s="427">
        <f t="shared" si="43"/>
        <v>2873</v>
      </c>
      <c r="AD37" s="427">
        <f t="shared" si="43"/>
        <v>0</v>
      </c>
      <c r="AE37" s="427">
        <f t="shared" si="43"/>
        <v>2334</v>
      </c>
      <c r="AF37" s="427">
        <f t="shared" si="43"/>
        <v>0</v>
      </c>
      <c r="AG37" s="427">
        <f t="shared" si="43"/>
        <v>92</v>
      </c>
      <c r="AH37" s="427">
        <f t="shared" si="43"/>
        <v>0</v>
      </c>
      <c r="AI37" s="427">
        <f t="shared" si="43"/>
        <v>287</v>
      </c>
      <c r="AJ37" s="427">
        <f t="shared" si="43"/>
        <v>0</v>
      </c>
      <c r="AK37" s="427">
        <f t="shared" si="43"/>
        <v>58</v>
      </c>
      <c r="AL37" s="427">
        <f t="shared" si="43"/>
        <v>0</v>
      </c>
      <c r="AM37" s="427">
        <f t="shared" si="43"/>
        <v>187</v>
      </c>
      <c r="AN37" s="427">
        <f t="shared" si="43"/>
        <v>0</v>
      </c>
      <c r="AO37" s="427">
        <f t="shared" si="43"/>
        <v>1246</v>
      </c>
      <c r="AP37" s="427">
        <f t="shared" si="43"/>
        <v>0</v>
      </c>
      <c r="AQ37" s="427">
        <f t="shared" si="43"/>
        <v>1003</v>
      </c>
      <c r="AR37" s="427">
        <f t="shared" si="43"/>
        <v>0</v>
      </c>
      <c r="AS37" s="427">
        <f t="shared" si="7"/>
        <v>2249</v>
      </c>
      <c r="AT37" s="427">
        <f t="shared" si="8"/>
        <v>0</v>
      </c>
      <c r="AU37" s="427">
        <f t="shared" si="9"/>
        <v>2249</v>
      </c>
      <c r="AV37" s="427">
        <f t="shared" si="19"/>
        <v>1246</v>
      </c>
      <c r="AW37" s="427">
        <f t="shared" si="20"/>
        <v>0</v>
      </c>
      <c r="AX37" s="427">
        <f t="shared" si="21"/>
        <v>1003</v>
      </c>
      <c r="AY37" s="427">
        <f t="shared" si="22"/>
        <v>0</v>
      </c>
      <c r="AZ37" s="427">
        <f t="shared" si="14"/>
        <v>2249</v>
      </c>
      <c r="BA37" s="427">
        <f t="shared" si="15"/>
        <v>0</v>
      </c>
      <c r="BB37" s="427">
        <f t="shared" si="16"/>
        <v>2249</v>
      </c>
      <c r="BC37" s="427">
        <f t="shared" si="43"/>
        <v>0</v>
      </c>
      <c r="BD37" s="427">
        <f t="shared" si="43"/>
        <v>0</v>
      </c>
      <c r="BE37" s="427">
        <f t="shared" ref="BE37" si="44">SUM(BE34:BE36)</f>
        <v>0</v>
      </c>
      <c r="BF37" s="427">
        <f t="shared" ref="BF37" si="45">SUM(BF34:BF36)</f>
        <v>0</v>
      </c>
      <c r="BG37" s="427">
        <f t="shared" si="43"/>
        <v>0</v>
      </c>
      <c r="BH37" s="427">
        <f t="shared" si="43"/>
        <v>0</v>
      </c>
      <c r="BI37" s="427">
        <f t="shared" si="43"/>
        <v>0</v>
      </c>
      <c r="BJ37" s="427">
        <f t="shared" si="43"/>
        <v>0</v>
      </c>
      <c r="BK37" s="427">
        <f t="shared" ref="BK37" si="46">SUM(BK34:BK36)</f>
        <v>0</v>
      </c>
      <c r="BL37" s="427">
        <f t="shared" ref="BL37" si="47">SUM(BL34:BL36)</f>
        <v>0</v>
      </c>
      <c r="BM37" s="427">
        <f t="shared" ref="BM37" si="48">SUM(BM34:BM36)</f>
        <v>0</v>
      </c>
    </row>
    <row r="38" spans="1:65" s="322" customFormat="1" ht="17.100000000000001" customHeight="1">
      <c r="A38" s="432">
        <v>28</v>
      </c>
      <c r="B38" s="433" t="s">
        <v>94</v>
      </c>
      <c r="C38" s="433">
        <v>14000</v>
      </c>
      <c r="D38" s="427">
        <v>0</v>
      </c>
      <c r="E38" s="427">
        <v>1167</v>
      </c>
      <c r="F38" s="427"/>
      <c r="G38" s="427">
        <v>807</v>
      </c>
      <c r="H38" s="434">
        <f t="shared" si="1"/>
        <v>5.7642857142857142</v>
      </c>
      <c r="I38" s="427">
        <v>0</v>
      </c>
      <c r="J38" s="434"/>
      <c r="K38" s="427">
        <f t="shared" si="2"/>
        <v>807</v>
      </c>
      <c r="L38" s="434">
        <f t="shared" si="3"/>
        <v>5.7642857142857142</v>
      </c>
      <c r="M38" s="427">
        <f t="shared" si="24"/>
        <v>0</v>
      </c>
      <c r="N38" s="434"/>
      <c r="O38" s="427">
        <v>36</v>
      </c>
      <c r="P38" s="427">
        <v>0</v>
      </c>
      <c r="Q38" s="427">
        <f t="shared" si="4"/>
        <v>36</v>
      </c>
      <c r="R38" s="427">
        <f t="shared" si="5"/>
        <v>0</v>
      </c>
      <c r="S38" s="427">
        <v>747</v>
      </c>
      <c r="T38" s="427"/>
      <c r="U38" s="427">
        <v>419</v>
      </c>
      <c r="V38" s="427"/>
      <c r="W38" s="427">
        <v>185</v>
      </c>
      <c r="X38" s="427"/>
      <c r="Y38" s="434">
        <f t="shared" si="6"/>
        <v>44.152744630071602</v>
      </c>
      <c r="Z38" s="434"/>
      <c r="AA38" s="427">
        <v>941</v>
      </c>
      <c r="AB38" s="427"/>
      <c r="AC38" s="427">
        <v>540</v>
      </c>
      <c r="AD38" s="427"/>
      <c r="AE38" s="427">
        <v>358</v>
      </c>
      <c r="AF38" s="427"/>
      <c r="AG38" s="427">
        <v>29</v>
      </c>
      <c r="AH38" s="427"/>
      <c r="AI38" s="427">
        <v>56</v>
      </c>
      <c r="AJ38" s="427"/>
      <c r="AK38" s="427">
        <v>23</v>
      </c>
      <c r="AL38" s="427"/>
      <c r="AM38" s="427">
        <v>0</v>
      </c>
      <c r="AN38" s="427"/>
      <c r="AO38" s="427">
        <v>294</v>
      </c>
      <c r="AP38" s="427"/>
      <c r="AQ38" s="427">
        <v>223</v>
      </c>
      <c r="AR38" s="427"/>
      <c r="AS38" s="427">
        <f t="shared" si="7"/>
        <v>517</v>
      </c>
      <c r="AT38" s="427">
        <f t="shared" si="8"/>
        <v>0</v>
      </c>
      <c r="AU38" s="427">
        <f t="shared" si="9"/>
        <v>517</v>
      </c>
      <c r="AV38" s="427">
        <f t="shared" si="19"/>
        <v>294</v>
      </c>
      <c r="AW38" s="427">
        <f t="shared" si="20"/>
        <v>0</v>
      </c>
      <c r="AX38" s="427">
        <f t="shared" si="21"/>
        <v>223</v>
      </c>
      <c r="AY38" s="427">
        <f t="shared" si="22"/>
        <v>0</v>
      </c>
      <c r="AZ38" s="427">
        <f t="shared" si="14"/>
        <v>517</v>
      </c>
      <c r="BA38" s="427">
        <f t="shared" si="15"/>
        <v>0</v>
      </c>
      <c r="BB38" s="427">
        <f t="shared" si="16"/>
        <v>517</v>
      </c>
      <c r="BC38" s="427"/>
      <c r="BD38" s="427"/>
      <c r="BE38" s="427"/>
      <c r="BF38" s="427"/>
      <c r="BG38" s="427"/>
      <c r="BH38" s="427"/>
      <c r="BI38" s="427"/>
      <c r="BJ38" s="427"/>
      <c r="BK38" s="438"/>
      <c r="BL38" s="438"/>
      <c r="BM38" s="438"/>
    </row>
    <row r="39" spans="1:65" s="322" customFormat="1" ht="17.100000000000001" customHeight="1">
      <c r="A39" s="425">
        <v>29</v>
      </c>
      <c r="B39" s="427" t="s">
        <v>95</v>
      </c>
      <c r="C39" s="433">
        <v>7000</v>
      </c>
      <c r="D39" s="427">
        <v>0</v>
      </c>
      <c r="E39" s="427">
        <v>539</v>
      </c>
      <c r="F39" s="427"/>
      <c r="G39" s="427">
        <v>404</v>
      </c>
      <c r="H39" s="434">
        <f t="shared" si="1"/>
        <v>5.7714285714285714</v>
      </c>
      <c r="I39" s="427">
        <v>0</v>
      </c>
      <c r="J39" s="434"/>
      <c r="K39" s="427">
        <f t="shared" si="2"/>
        <v>404</v>
      </c>
      <c r="L39" s="434">
        <f t="shared" si="3"/>
        <v>5.7714285714285714</v>
      </c>
      <c r="M39" s="427">
        <f t="shared" si="24"/>
        <v>0</v>
      </c>
      <c r="N39" s="434"/>
      <c r="O39" s="427">
        <v>1</v>
      </c>
      <c r="P39" s="427">
        <v>0</v>
      </c>
      <c r="Q39" s="427">
        <f t="shared" si="4"/>
        <v>1</v>
      </c>
      <c r="R39" s="427">
        <f t="shared" si="5"/>
        <v>0</v>
      </c>
      <c r="S39" s="427">
        <v>460</v>
      </c>
      <c r="T39" s="427"/>
      <c r="U39" s="427">
        <v>200</v>
      </c>
      <c r="V39" s="427"/>
      <c r="W39" s="427">
        <v>131</v>
      </c>
      <c r="X39" s="427"/>
      <c r="Y39" s="434">
        <f t="shared" si="6"/>
        <v>65.5</v>
      </c>
      <c r="Z39" s="434"/>
      <c r="AA39" s="427">
        <v>470</v>
      </c>
      <c r="AB39" s="427"/>
      <c r="AC39" s="427">
        <v>224</v>
      </c>
      <c r="AD39" s="427"/>
      <c r="AE39" s="427">
        <v>118</v>
      </c>
      <c r="AF39" s="427"/>
      <c r="AG39" s="427">
        <v>15</v>
      </c>
      <c r="AH39" s="427"/>
      <c r="AI39" s="427">
        <v>18</v>
      </c>
      <c r="AJ39" s="427"/>
      <c r="AK39" s="427">
        <v>5</v>
      </c>
      <c r="AL39" s="427"/>
      <c r="AM39" s="427">
        <v>119</v>
      </c>
      <c r="AN39" s="427"/>
      <c r="AO39" s="427">
        <v>118</v>
      </c>
      <c r="AP39" s="427"/>
      <c r="AQ39" s="427">
        <v>98</v>
      </c>
      <c r="AR39" s="427"/>
      <c r="AS39" s="427">
        <f t="shared" si="7"/>
        <v>216</v>
      </c>
      <c r="AT39" s="427">
        <f t="shared" si="8"/>
        <v>0</v>
      </c>
      <c r="AU39" s="427">
        <f t="shared" si="9"/>
        <v>216</v>
      </c>
      <c r="AV39" s="427">
        <f t="shared" si="19"/>
        <v>118</v>
      </c>
      <c r="AW39" s="427">
        <f t="shared" si="20"/>
        <v>0</v>
      </c>
      <c r="AX39" s="427">
        <f t="shared" si="21"/>
        <v>98</v>
      </c>
      <c r="AY39" s="427">
        <f t="shared" si="22"/>
        <v>0</v>
      </c>
      <c r="AZ39" s="427">
        <f t="shared" si="14"/>
        <v>216</v>
      </c>
      <c r="BA39" s="427">
        <f t="shared" si="15"/>
        <v>0</v>
      </c>
      <c r="BB39" s="427">
        <f t="shared" si="16"/>
        <v>216</v>
      </c>
      <c r="BC39" s="427"/>
      <c r="BD39" s="427"/>
      <c r="BE39" s="427"/>
      <c r="BF39" s="427"/>
      <c r="BG39" s="427"/>
      <c r="BH39" s="427"/>
      <c r="BI39" s="427"/>
      <c r="BJ39" s="427"/>
      <c r="BK39" s="438"/>
      <c r="BL39" s="438"/>
      <c r="BM39" s="438"/>
    </row>
    <row r="40" spans="1:65" s="322" customFormat="1" ht="17.100000000000001" customHeight="1">
      <c r="A40" s="425">
        <v>30</v>
      </c>
      <c r="B40" s="427" t="s">
        <v>96</v>
      </c>
      <c r="C40" s="433">
        <v>10500</v>
      </c>
      <c r="D40" s="427">
        <v>0</v>
      </c>
      <c r="E40" s="427">
        <v>875</v>
      </c>
      <c r="F40" s="427"/>
      <c r="G40" s="427">
        <v>831</v>
      </c>
      <c r="H40" s="434">
        <f t="shared" si="1"/>
        <v>7.9142857142857146</v>
      </c>
      <c r="I40" s="427">
        <v>0</v>
      </c>
      <c r="J40" s="434"/>
      <c r="K40" s="427">
        <f t="shared" si="2"/>
        <v>831</v>
      </c>
      <c r="L40" s="434">
        <f t="shared" si="3"/>
        <v>7.9142857142857146</v>
      </c>
      <c r="M40" s="427">
        <f t="shared" si="24"/>
        <v>0</v>
      </c>
      <c r="N40" s="434"/>
      <c r="O40" s="427">
        <v>0</v>
      </c>
      <c r="P40" s="427">
        <v>0</v>
      </c>
      <c r="Q40" s="427">
        <f t="shared" si="4"/>
        <v>0</v>
      </c>
      <c r="R40" s="427">
        <f t="shared" si="5"/>
        <v>0</v>
      </c>
      <c r="S40" s="427">
        <v>1003</v>
      </c>
      <c r="T40" s="427"/>
      <c r="U40" s="427">
        <v>366</v>
      </c>
      <c r="V40" s="427"/>
      <c r="W40" s="427">
        <v>228</v>
      </c>
      <c r="X40" s="427"/>
      <c r="Y40" s="434">
        <f t="shared" si="6"/>
        <v>62.295081967213115</v>
      </c>
      <c r="Z40" s="434"/>
      <c r="AA40" s="427">
        <v>823</v>
      </c>
      <c r="AB40" s="427"/>
      <c r="AC40" s="427">
        <v>486</v>
      </c>
      <c r="AD40" s="427"/>
      <c r="AE40" s="427">
        <v>337</v>
      </c>
      <c r="AF40" s="427"/>
      <c r="AG40" s="427">
        <v>3</v>
      </c>
      <c r="AH40" s="427"/>
      <c r="AI40" s="427">
        <v>104</v>
      </c>
      <c r="AJ40" s="427"/>
      <c r="AK40" s="427">
        <v>2</v>
      </c>
      <c r="AL40" s="427"/>
      <c r="AM40" s="427">
        <v>6</v>
      </c>
      <c r="AN40" s="427"/>
      <c r="AO40" s="427">
        <v>216</v>
      </c>
      <c r="AP40" s="427"/>
      <c r="AQ40" s="427">
        <v>152</v>
      </c>
      <c r="AR40" s="427"/>
      <c r="AS40" s="427">
        <f t="shared" si="7"/>
        <v>368</v>
      </c>
      <c r="AT40" s="427">
        <f t="shared" si="8"/>
        <v>0</v>
      </c>
      <c r="AU40" s="427">
        <f t="shared" si="9"/>
        <v>368</v>
      </c>
      <c r="AV40" s="427">
        <f t="shared" si="19"/>
        <v>216</v>
      </c>
      <c r="AW40" s="427">
        <f t="shared" si="20"/>
        <v>0</v>
      </c>
      <c r="AX40" s="427">
        <f t="shared" si="21"/>
        <v>152</v>
      </c>
      <c r="AY40" s="427">
        <f t="shared" si="22"/>
        <v>0</v>
      </c>
      <c r="AZ40" s="427">
        <f t="shared" si="14"/>
        <v>368</v>
      </c>
      <c r="BA40" s="427">
        <f t="shared" si="15"/>
        <v>0</v>
      </c>
      <c r="BB40" s="427">
        <f t="shared" si="16"/>
        <v>368</v>
      </c>
      <c r="BC40" s="427"/>
      <c r="BD40" s="427"/>
      <c r="BE40" s="427"/>
      <c r="BF40" s="427"/>
      <c r="BG40" s="427"/>
      <c r="BH40" s="427"/>
      <c r="BI40" s="427"/>
      <c r="BJ40" s="427"/>
      <c r="BK40" s="438"/>
      <c r="BL40" s="438"/>
      <c r="BM40" s="438"/>
    </row>
    <row r="41" spans="1:65" s="321" customFormat="1" ht="17.100000000000001" customHeight="1">
      <c r="A41" s="419">
        <v>31</v>
      </c>
      <c r="B41" s="420" t="s">
        <v>97</v>
      </c>
      <c r="C41" s="431">
        <v>25000</v>
      </c>
      <c r="D41" s="420">
        <v>0</v>
      </c>
      <c r="E41" s="420">
        <v>2014</v>
      </c>
      <c r="F41" s="420"/>
      <c r="G41" s="420">
        <v>2161</v>
      </c>
      <c r="H41" s="421">
        <f t="shared" si="1"/>
        <v>8.6440000000000001</v>
      </c>
      <c r="I41" s="420">
        <v>0</v>
      </c>
      <c r="J41" s="421"/>
      <c r="K41" s="420">
        <f t="shared" si="2"/>
        <v>2161</v>
      </c>
      <c r="L41" s="421">
        <f t="shared" si="3"/>
        <v>8.6440000000000001</v>
      </c>
      <c r="M41" s="420">
        <f t="shared" si="24"/>
        <v>0</v>
      </c>
      <c r="N41" s="421"/>
      <c r="O41" s="420">
        <v>169</v>
      </c>
      <c r="P41" s="420">
        <v>0</v>
      </c>
      <c r="Q41" s="420">
        <f t="shared" si="4"/>
        <v>169</v>
      </c>
      <c r="R41" s="420">
        <f t="shared" si="5"/>
        <v>0</v>
      </c>
      <c r="S41" s="420">
        <v>2306</v>
      </c>
      <c r="T41" s="420"/>
      <c r="U41" s="420">
        <v>645</v>
      </c>
      <c r="V41" s="420"/>
      <c r="W41" s="420">
        <v>362</v>
      </c>
      <c r="X41" s="420"/>
      <c r="Y41" s="421">
        <f t="shared" si="6"/>
        <v>56.124031007751938</v>
      </c>
      <c r="Z41" s="421"/>
      <c r="AA41" s="420">
        <v>2791</v>
      </c>
      <c r="AB41" s="420"/>
      <c r="AC41" s="420">
        <v>1743</v>
      </c>
      <c r="AD41" s="420"/>
      <c r="AE41" s="420">
        <v>929</v>
      </c>
      <c r="AF41" s="420"/>
      <c r="AG41" s="420">
        <v>98</v>
      </c>
      <c r="AH41" s="420"/>
      <c r="AI41" s="420">
        <v>142</v>
      </c>
      <c r="AJ41" s="420"/>
      <c r="AK41" s="420">
        <v>224</v>
      </c>
      <c r="AL41" s="420"/>
      <c r="AM41" s="420">
        <v>401</v>
      </c>
      <c r="AN41" s="420"/>
      <c r="AO41" s="420">
        <v>487</v>
      </c>
      <c r="AP41" s="420"/>
      <c r="AQ41" s="420">
        <v>415</v>
      </c>
      <c r="AR41" s="420"/>
      <c r="AS41" s="420">
        <f t="shared" si="7"/>
        <v>902</v>
      </c>
      <c r="AT41" s="420">
        <f t="shared" si="8"/>
        <v>0</v>
      </c>
      <c r="AU41" s="420">
        <f t="shared" si="9"/>
        <v>902</v>
      </c>
      <c r="AV41" s="420">
        <f t="shared" si="19"/>
        <v>487</v>
      </c>
      <c r="AW41" s="420">
        <f t="shared" si="20"/>
        <v>0</v>
      </c>
      <c r="AX41" s="420">
        <f t="shared" si="21"/>
        <v>415</v>
      </c>
      <c r="AY41" s="420">
        <f t="shared" si="22"/>
        <v>0</v>
      </c>
      <c r="AZ41" s="420">
        <f t="shared" si="14"/>
        <v>902</v>
      </c>
      <c r="BA41" s="420">
        <f t="shared" si="15"/>
        <v>0</v>
      </c>
      <c r="BB41" s="420">
        <f t="shared" si="16"/>
        <v>902</v>
      </c>
      <c r="BC41" s="420">
        <v>50</v>
      </c>
      <c r="BD41" s="420">
        <v>250</v>
      </c>
      <c r="BE41" s="420">
        <f>BC41</f>
        <v>50</v>
      </c>
      <c r="BF41" s="420">
        <f>BD41</f>
        <v>250</v>
      </c>
      <c r="BG41" s="420"/>
      <c r="BH41" s="420"/>
      <c r="BI41" s="420"/>
      <c r="BJ41" s="420"/>
      <c r="BK41" s="437"/>
      <c r="BL41" s="437"/>
      <c r="BM41" s="437"/>
    </row>
    <row r="42" spans="1:65" s="321" customFormat="1" ht="17.100000000000001" customHeight="1">
      <c r="A42" s="419">
        <v>32</v>
      </c>
      <c r="B42" s="420" t="s">
        <v>98</v>
      </c>
      <c r="C42" s="431">
        <v>22000</v>
      </c>
      <c r="D42" s="420">
        <v>0</v>
      </c>
      <c r="E42" s="420">
        <v>1652</v>
      </c>
      <c r="F42" s="420"/>
      <c r="G42" s="420">
        <v>1294</v>
      </c>
      <c r="H42" s="421">
        <f t="shared" si="1"/>
        <v>5.8818181818181818</v>
      </c>
      <c r="I42" s="420">
        <v>0</v>
      </c>
      <c r="J42" s="421"/>
      <c r="K42" s="420">
        <f t="shared" si="2"/>
        <v>1294</v>
      </c>
      <c r="L42" s="421">
        <f t="shared" si="3"/>
        <v>5.8818181818181818</v>
      </c>
      <c r="M42" s="420">
        <f t="shared" si="24"/>
        <v>0</v>
      </c>
      <c r="N42" s="421"/>
      <c r="O42" s="420">
        <v>159</v>
      </c>
      <c r="P42" s="420">
        <v>0</v>
      </c>
      <c r="Q42" s="420">
        <f t="shared" si="4"/>
        <v>159</v>
      </c>
      <c r="R42" s="420">
        <f t="shared" si="5"/>
        <v>0</v>
      </c>
      <c r="S42" s="420">
        <v>1867</v>
      </c>
      <c r="T42" s="420"/>
      <c r="U42" s="420">
        <v>928</v>
      </c>
      <c r="V42" s="420"/>
      <c r="W42" s="420">
        <v>612</v>
      </c>
      <c r="X42" s="420"/>
      <c r="Y42" s="421">
        <f t="shared" si="6"/>
        <v>65.948275862068968</v>
      </c>
      <c r="Z42" s="421"/>
      <c r="AA42" s="420">
        <v>3611</v>
      </c>
      <c r="AB42" s="420"/>
      <c r="AC42" s="420">
        <v>2391</v>
      </c>
      <c r="AD42" s="420"/>
      <c r="AE42" s="420">
        <v>1010</v>
      </c>
      <c r="AF42" s="420"/>
      <c r="AG42" s="420">
        <v>142</v>
      </c>
      <c r="AH42" s="420"/>
      <c r="AI42" s="420">
        <v>209</v>
      </c>
      <c r="AJ42" s="420"/>
      <c r="AK42" s="420">
        <v>444</v>
      </c>
      <c r="AL42" s="420"/>
      <c r="AM42" s="420">
        <v>915</v>
      </c>
      <c r="AN42" s="420"/>
      <c r="AO42" s="420">
        <v>399</v>
      </c>
      <c r="AP42" s="420"/>
      <c r="AQ42" s="420">
        <v>298</v>
      </c>
      <c r="AR42" s="420"/>
      <c r="AS42" s="420">
        <f t="shared" si="7"/>
        <v>697</v>
      </c>
      <c r="AT42" s="420">
        <f t="shared" si="8"/>
        <v>0</v>
      </c>
      <c r="AU42" s="420">
        <f t="shared" si="9"/>
        <v>697</v>
      </c>
      <c r="AV42" s="420">
        <f t="shared" si="19"/>
        <v>399</v>
      </c>
      <c r="AW42" s="420">
        <f t="shared" si="20"/>
        <v>0</v>
      </c>
      <c r="AX42" s="420">
        <f t="shared" si="21"/>
        <v>298</v>
      </c>
      <c r="AY42" s="420">
        <f t="shared" si="22"/>
        <v>0</v>
      </c>
      <c r="AZ42" s="420">
        <f t="shared" si="14"/>
        <v>697</v>
      </c>
      <c r="BA42" s="420">
        <f t="shared" si="15"/>
        <v>0</v>
      </c>
      <c r="BB42" s="420">
        <f t="shared" si="16"/>
        <v>697</v>
      </c>
      <c r="BC42" s="420"/>
      <c r="BD42" s="420"/>
      <c r="BE42" s="420"/>
      <c r="BF42" s="420"/>
      <c r="BG42" s="420"/>
      <c r="BH42" s="420"/>
      <c r="BI42" s="420"/>
      <c r="BJ42" s="420"/>
      <c r="BK42" s="437"/>
      <c r="BL42" s="437"/>
      <c r="BM42" s="437"/>
    </row>
    <row r="43" spans="1:65" s="321" customFormat="1" ht="17.100000000000001" customHeight="1">
      <c r="A43" s="419">
        <v>33</v>
      </c>
      <c r="B43" s="420" t="s">
        <v>99</v>
      </c>
      <c r="C43" s="431">
        <v>25000</v>
      </c>
      <c r="D43" s="420">
        <v>0</v>
      </c>
      <c r="E43" s="439">
        <v>1970</v>
      </c>
      <c r="F43" s="420"/>
      <c r="G43" s="420">
        <v>1795</v>
      </c>
      <c r="H43" s="421">
        <f t="shared" si="1"/>
        <v>7.18</v>
      </c>
      <c r="I43" s="420">
        <v>0</v>
      </c>
      <c r="J43" s="421"/>
      <c r="K43" s="420">
        <f t="shared" si="2"/>
        <v>1795</v>
      </c>
      <c r="L43" s="421">
        <f t="shared" si="3"/>
        <v>7.18</v>
      </c>
      <c r="M43" s="420">
        <f t="shared" si="24"/>
        <v>0</v>
      </c>
      <c r="N43" s="421"/>
      <c r="O43" s="420">
        <v>114</v>
      </c>
      <c r="P43" s="420">
        <v>0</v>
      </c>
      <c r="Q43" s="420">
        <f t="shared" si="4"/>
        <v>114</v>
      </c>
      <c r="R43" s="420">
        <f t="shared" si="5"/>
        <v>0</v>
      </c>
      <c r="S43" s="420">
        <v>1726</v>
      </c>
      <c r="T43" s="420"/>
      <c r="U43" s="420">
        <v>548</v>
      </c>
      <c r="V43" s="420"/>
      <c r="W43" s="420">
        <v>306</v>
      </c>
      <c r="X43" s="420"/>
      <c r="Y43" s="421">
        <f t="shared" si="6"/>
        <v>55.839416058394164</v>
      </c>
      <c r="Z43" s="421"/>
      <c r="AA43" s="420">
        <v>2444</v>
      </c>
      <c r="AB43" s="420"/>
      <c r="AC43" s="420">
        <v>1341</v>
      </c>
      <c r="AD43" s="420"/>
      <c r="AE43" s="420">
        <v>1078</v>
      </c>
      <c r="AF43" s="420"/>
      <c r="AG43" s="420">
        <v>80</v>
      </c>
      <c r="AH43" s="420"/>
      <c r="AI43" s="420">
        <v>109</v>
      </c>
      <c r="AJ43" s="420"/>
      <c r="AK43" s="420">
        <v>189</v>
      </c>
      <c r="AL43" s="420"/>
      <c r="AM43" s="420">
        <v>348</v>
      </c>
      <c r="AN43" s="420"/>
      <c r="AO43" s="420">
        <v>371</v>
      </c>
      <c r="AP43" s="420"/>
      <c r="AQ43" s="420">
        <v>301</v>
      </c>
      <c r="AR43" s="420"/>
      <c r="AS43" s="420">
        <f t="shared" si="7"/>
        <v>672</v>
      </c>
      <c r="AT43" s="420">
        <f t="shared" si="8"/>
        <v>0</v>
      </c>
      <c r="AU43" s="420">
        <f t="shared" si="9"/>
        <v>672</v>
      </c>
      <c r="AV43" s="420">
        <f t="shared" si="19"/>
        <v>371</v>
      </c>
      <c r="AW43" s="420">
        <f t="shared" si="20"/>
        <v>0</v>
      </c>
      <c r="AX43" s="420">
        <f t="shared" si="21"/>
        <v>301</v>
      </c>
      <c r="AY43" s="420">
        <f t="shared" si="22"/>
        <v>0</v>
      </c>
      <c r="AZ43" s="420">
        <f t="shared" si="14"/>
        <v>672</v>
      </c>
      <c r="BA43" s="420">
        <f t="shared" si="15"/>
        <v>0</v>
      </c>
      <c r="BB43" s="420">
        <f t="shared" si="16"/>
        <v>672</v>
      </c>
      <c r="BC43" s="420"/>
      <c r="BD43" s="420"/>
      <c r="BE43" s="420"/>
      <c r="BF43" s="420"/>
      <c r="BG43" s="420"/>
      <c r="BH43" s="420"/>
      <c r="BI43" s="420"/>
      <c r="BJ43" s="420"/>
      <c r="BK43" s="437"/>
      <c r="BL43" s="437"/>
      <c r="BM43" s="437"/>
    </row>
    <row r="44" spans="1:65" s="321" customFormat="1" ht="17.100000000000001" customHeight="1">
      <c r="A44" s="423">
        <v>34</v>
      </c>
      <c r="B44" s="424" t="s">
        <v>100</v>
      </c>
      <c r="C44" s="431">
        <v>14000</v>
      </c>
      <c r="D44" s="420">
        <v>0</v>
      </c>
      <c r="E44" s="420">
        <v>1175</v>
      </c>
      <c r="F44" s="420"/>
      <c r="G44" s="420">
        <v>1166</v>
      </c>
      <c r="H44" s="421">
        <f t="shared" si="1"/>
        <v>8.3285714285714292</v>
      </c>
      <c r="I44" s="420">
        <v>0</v>
      </c>
      <c r="J44" s="421"/>
      <c r="K44" s="420">
        <f t="shared" si="2"/>
        <v>1166</v>
      </c>
      <c r="L44" s="421">
        <f t="shared" si="3"/>
        <v>8.3285714285714292</v>
      </c>
      <c r="M44" s="420">
        <f t="shared" si="24"/>
        <v>0</v>
      </c>
      <c r="N44" s="421"/>
      <c r="O44" s="420">
        <v>101</v>
      </c>
      <c r="P44" s="420">
        <v>0</v>
      </c>
      <c r="Q44" s="420">
        <f t="shared" si="4"/>
        <v>101</v>
      </c>
      <c r="R44" s="420">
        <f t="shared" si="5"/>
        <v>0</v>
      </c>
      <c r="S44" s="420">
        <v>955</v>
      </c>
      <c r="T44" s="420"/>
      <c r="U44" s="420">
        <v>382</v>
      </c>
      <c r="V44" s="420"/>
      <c r="W44" s="420">
        <v>220</v>
      </c>
      <c r="X44" s="420"/>
      <c r="Y44" s="421">
        <f t="shared" si="6"/>
        <v>57.591623036649217</v>
      </c>
      <c r="Z44" s="421"/>
      <c r="AA44" s="420">
        <v>2494</v>
      </c>
      <c r="AB44" s="420"/>
      <c r="AC44" s="420">
        <v>1464</v>
      </c>
      <c r="AD44" s="420"/>
      <c r="AE44" s="420">
        <v>1021</v>
      </c>
      <c r="AF44" s="420"/>
      <c r="AG44" s="420">
        <v>108</v>
      </c>
      <c r="AH44" s="420"/>
      <c r="AI44" s="420">
        <v>144</v>
      </c>
      <c r="AJ44" s="420"/>
      <c r="AK44" s="420">
        <v>211</v>
      </c>
      <c r="AL44" s="420"/>
      <c r="AM44" s="420">
        <v>405</v>
      </c>
      <c r="AN44" s="420"/>
      <c r="AO44" s="420">
        <v>295</v>
      </c>
      <c r="AP44" s="420"/>
      <c r="AQ44" s="420">
        <v>259</v>
      </c>
      <c r="AR44" s="420"/>
      <c r="AS44" s="420">
        <f t="shared" si="7"/>
        <v>554</v>
      </c>
      <c r="AT44" s="420">
        <f t="shared" si="8"/>
        <v>0</v>
      </c>
      <c r="AU44" s="420">
        <f t="shared" si="9"/>
        <v>554</v>
      </c>
      <c r="AV44" s="420">
        <f t="shared" si="19"/>
        <v>295</v>
      </c>
      <c r="AW44" s="420">
        <f t="shared" si="20"/>
        <v>0</v>
      </c>
      <c r="AX44" s="420">
        <f t="shared" si="21"/>
        <v>259</v>
      </c>
      <c r="AY44" s="420">
        <f t="shared" si="22"/>
        <v>0</v>
      </c>
      <c r="AZ44" s="420">
        <f t="shared" si="14"/>
        <v>554</v>
      </c>
      <c r="BA44" s="420">
        <f t="shared" si="15"/>
        <v>0</v>
      </c>
      <c r="BB44" s="420">
        <f t="shared" si="16"/>
        <v>554</v>
      </c>
      <c r="BC44" s="420"/>
      <c r="BD44" s="420"/>
      <c r="BE44" s="420"/>
      <c r="BF44" s="420"/>
      <c r="BG44" s="420"/>
      <c r="BH44" s="420"/>
      <c r="BI44" s="420"/>
      <c r="BJ44" s="420"/>
      <c r="BK44" s="437"/>
      <c r="BL44" s="437"/>
      <c r="BM44" s="437"/>
    </row>
    <row r="45" spans="1:65" s="322" customFormat="1" ht="17.100000000000001" customHeight="1">
      <c r="A45" s="425"/>
      <c r="B45" s="426" t="s">
        <v>74</v>
      </c>
      <c r="C45" s="426">
        <f>SUM(C41:C44)</f>
        <v>86000</v>
      </c>
      <c r="D45" s="427">
        <f t="shared" ref="D45:BJ45" si="49">SUM(D41:D44)</f>
        <v>0</v>
      </c>
      <c r="E45" s="427">
        <f t="shared" si="49"/>
        <v>6811</v>
      </c>
      <c r="F45" s="427">
        <f t="shared" si="49"/>
        <v>0</v>
      </c>
      <c r="G45" s="427">
        <f t="shared" si="49"/>
        <v>6416</v>
      </c>
      <c r="H45" s="434">
        <f t="shared" si="1"/>
        <v>7.4604651162790701</v>
      </c>
      <c r="I45" s="427">
        <f t="shared" si="49"/>
        <v>0</v>
      </c>
      <c r="J45" s="434"/>
      <c r="K45" s="427">
        <f t="shared" si="2"/>
        <v>6416</v>
      </c>
      <c r="L45" s="434">
        <f t="shared" si="3"/>
        <v>7.4604651162790701</v>
      </c>
      <c r="M45" s="427">
        <f t="shared" si="24"/>
        <v>0</v>
      </c>
      <c r="N45" s="434"/>
      <c r="O45" s="427">
        <f t="shared" si="49"/>
        <v>543</v>
      </c>
      <c r="P45" s="427">
        <f t="shared" si="49"/>
        <v>0</v>
      </c>
      <c r="Q45" s="427">
        <f t="shared" si="4"/>
        <v>543</v>
      </c>
      <c r="R45" s="427">
        <f t="shared" si="5"/>
        <v>0</v>
      </c>
      <c r="S45" s="427">
        <f t="shared" si="49"/>
        <v>6854</v>
      </c>
      <c r="T45" s="427">
        <f t="shared" si="49"/>
        <v>0</v>
      </c>
      <c r="U45" s="427">
        <f t="shared" si="49"/>
        <v>2503</v>
      </c>
      <c r="V45" s="427">
        <f t="shared" si="49"/>
        <v>0</v>
      </c>
      <c r="W45" s="427">
        <f t="shared" si="49"/>
        <v>1500</v>
      </c>
      <c r="X45" s="427">
        <f t="shared" si="49"/>
        <v>0</v>
      </c>
      <c r="Y45" s="434">
        <f t="shared" si="6"/>
        <v>59.928086296444263</v>
      </c>
      <c r="Z45" s="434"/>
      <c r="AA45" s="427">
        <f t="shared" si="49"/>
        <v>11340</v>
      </c>
      <c r="AB45" s="427">
        <f t="shared" si="49"/>
        <v>0</v>
      </c>
      <c r="AC45" s="427">
        <f t="shared" si="49"/>
        <v>6939</v>
      </c>
      <c r="AD45" s="427">
        <f t="shared" si="49"/>
        <v>0</v>
      </c>
      <c r="AE45" s="427">
        <f t="shared" si="49"/>
        <v>4038</v>
      </c>
      <c r="AF45" s="427">
        <f t="shared" si="49"/>
        <v>0</v>
      </c>
      <c r="AG45" s="427">
        <f t="shared" si="49"/>
        <v>428</v>
      </c>
      <c r="AH45" s="427">
        <f t="shared" si="49"/>
        <v>0</v>
      </c>
      <c r="AI45" s="427">
        <f t="shared" si="49"/>
        <v>604</v>
      </c>
      <c r="AJ45" s="427">
        <f t="shared" si="49"/>
        <v>0</v>
      </c>
      <c r="AK45" s="427">
        <f t="shared" si="49"/>
        <v>1068</v>
      </c>
      <c r="AL45" s="427">
        <f t="shared" si="49"/>
        <v>0</v>
      </c>
      <c r="AM45" s="427">
        <f t="shared" si="49"/>
        <v>2069</v>
      </c>
      <c r="AN45" s="427">
        <f t="shared" si="49"/>
        <v>0</v>
      </c>
      <c r="AO45" s="427">
        <f t="shared" si="49"/>
        <v>1552</v>
      </c>
      <c r="AP45" s="427">
        <f t="shared" si="49"/>
        <v>0</v>
      </c>
      <c r="AQ45" s="427">
        <f t="shared" si="49"/>
        <v>1273</v>
      </c>
      <c r="AR45" s="427">
        <f t="shared" si="49"/>
        <v>0</v>
      </c>
      <c r="AS45" s="427">
        <f t="shared" si="7"/>
        <v>2825</v>
      </c>
      <c r="AT45" s="427">
        <f t="shared" si="8"/>
        <v>0</v>
      </c>
      <c r="AU45" s="427">
        <f t="shared" si="9"/>
        <v>2825</v>
      </c>
      <c r="AV45" s="427">
        <f t="shared" si="19"/>
        <v>1552</v>
      </c>
      <c r="AW45" s="427">
        <f t="shared" si="20"/>
        <v>0</v>
      </c>
      <c r="AX45" s="427">
        <f t="shared" si="21"/>
        <v>1273</v>
      </c>
      <c r="AY45" s="427">
        <f t="shared" si="22"/>
        <v>0</v>
      </c>
      <c r="AZ45" s="427">
        <f t="shared" si="14"/>
        <v>2825</v>
      </c>
      <c r="BA45" s="427">
        <f t="shared" si="15"/>
        <v>0</v>
      </c>
      <c r="BB45" s="427">
        <f t="shared" si="16"/>
        <v>2825</v>
      </c>
      <c r="BC45" s="427">
        <f t="shared" si="49"/>
        <v>50</v>
      </c>
      <c r="BD45" s="427">
        <f t="shared" si="49"/>
        <v>250</v>
      </c>
      <c r="BE45" s="427">
        <f t="shared" ref="BE45" si="50">SUM(BE41:BE44)</f>
        <v>50</v>
      </c>
      <c r="BF45" s="427">
        <f t="shared" ref="BF45" si="51">SUM(BF41:BF44)</f>
        <v>250</v>
      </c>
      <c r="BG45" s="427">
        <f t="shared" si="49"/>
        <v>0</v>
      </c>
      <c r="BH45" s="427">
        <f t="shared" si="49"/>
        <v>0</v>
      </c>
      <c r="BI45" s="427">
        <f t="shared" si="49"/>
        <v>0</v>
      </c>
      <c r="BJ45" s="427">
        <f t="shared" si="49"/>
        <v>0</v>
      </c>
      <c r="BK45" s="427">
        <f t="shared" ref="BK45" si="52">SUM(BK41:BK44)</f>
        <v>0</v>
      </c>
      <c r="BL45" s="427">
        <f t="shared" ref="BL45" si="53">SUM(BL41:BL44)</f>
        <v>0</v>
      </c>
      <c r="BM45" s="427">
        <f t="shared" ref="BM45" si="54">SUM(BM41:BM44)</f>
        <v>0</v>
      </c>
    </row>
    <row r="46" spans="1:65" s="321" customFormat="1" ht="17.100000000000001" customHeight="1">
      <c r="A46" s="429">
        <v>35</v>
      </c>
      <c r="B46" s="436" t="s">
        <v>101</v>
      </c>
      <c r="C46" s="420">
        <v>60000</v>
      </c>
      <c r="D46" s="420">
        <v>18000</v>
      </c>
      <c r="E46" s="420">
        <v>5000</v>
      </c>
      <c r="F46" s="420">
        <v>1500</v>
      </c>
      <c r="G46" s="420">
        <v>4458</v>
      </c>
      <c r="H46" s="421">
        <f t="shared" si="1"/>
        <v>7.43</v>
      </c>
      <c r="I46" s="420">
        <v>1939</v>
      </c>
      <c r="J46" s="421">
        <f t="shared" si="23"/>
        <v>10.772222222222222</v>
      </c>
      <c r="K46" s="420">
        <f t="shared" si="2"/>
        <v>4458</v>
      </c>
      <c r="L46" s="421">
        <f t="shared" si="3"/>
        <v>7.43</v>
      </c>
      <c r="M46" s="420">
        <f t="shared" si="24"/>
        <v>1939</v>
      </c>
      <c r="N46" s="421">
        <f t="shared" si="25"/>
        <v>10.772222222222222</v>
      </c>
      <c r="O46" s="420">
        <v>109</v>
      </c>
      <c r="P46" s="420">
        <v>46</v>
      </c>
      <c r="Q46" s="420">
        <f t="shared" si="4"/>
        <v>109</v>
      </c>
      <c r="R46" s="420">
        <f t="shared" si="5"/>
        <v>46</v>
      </c>
      <c r="S46" s="420">
        <v>5760</v>
      </c>
      <c r="T46" s="420">
        <v>1875</v>
      </c>
      <c r="U46" s="420">
        <v>1349</v>
      </c>
      <c r="V46" s="420">
        <v>564</v>
      </c>
      <c r="W46" s="420">
        <v>720</v>
      </c>
      <c r="X46" s="420">
        <v>289</v>
      </c>
      <c r="Y46" s="421">
        <f t="shared" si="6"/>
        <v>53.372868791697556</v>
      </c>
      <c r="Z46" s="421">
        <f t="shared" si="18"/>
        <v>51.241134751773046</v>
      </c>
      <c r="AA46" s="420">
        <v>5151</v>
      </c>
      <c r="AB46" s="420">
        <v>1916</v>
      </c>
      <c r="AC46" s="420">
        <v>2619</v>
      </c>
      <c r="AD46" s="420">
        <v>949</v>
      </c>
      <c r="AE46" s="420">
        <v>2403</v>
      </c>
      <c r="AF46" s="420">
        <v>928</v>
      </c>
      <c r="AG46" s="420">
        <v>75</v>
      </c>
      <c r="AH46" s="420">
        <v>28</v>
      </c>
      <c r="AI46" s="420">
        <v>568</v>
      </c>
      <c r="AJ46" s="420">
        <v>87</v>
      </c>
      <c r="AK46" s="420">
        <v>60</v>
      </c>
      <c r="AL46" s="420">
        <v>24</v>
      </c>
      <c r="AM46" s="420">
        <v>129</v>
      </c>
      <c r="AN46" s="420">
        <v>52</v>
      </c>
      <c r="AO46" s="420">
        <v>1105</v>
      </c>
      <c r="AP46" s="420">
        <v>426</v>
      </c>
      <c r="AQ46" s="420">
        <v>1021</v>
      </c>
      <c r="AR46" s="420">
        <v>373</v>
      </c>
      <c r="AS46" s="420">
        <f t="shared" si="7"/>
        <v>2126</v>
      </c>
      <c r="AT46" s="420">
        <f t="shared" si="8"/>
        <v>799</v>
      </c>
      <c r="AU46" s="420">
        <f t="shared" si="9"/>
        <v>2925</v>
      </c>
      <c r="AV46" s="420">
        <f t="shared" si="19"/>
        <v>1105</v>
      </c>
      <c r="AW46" s="420">
        <f t="shared" si="20"/>
        <v>426</v>
      </c>
      <c r="AX46" s="420">
        <f t="shared" si="21"/>
        <v>1021</v>
      </c>
      <c r="AY46" s="420">
        <f t="shared" si="22"/>
        <v>373</v>
      </c>
      <c r="AZ46" s="420">
        <f t="shared" si="14"/>
        <v>2126</v>
      </c>
      <c r="BA46" s="420">
        <f t="shared" si="15"/>
        <v>799</v>
      </c>
      <c r="BB46" s="420">
        <f t="shared" si="16"/>
        <v>2925</v>
      </c>
      <c r="BC46" s="420"/>
      <c r="BD46" s="420"/>
      <c r="BE46" s="420"/>
      <c r="BF46" s="420"/>
      <c r="BG46" s="420">
        <v>4</v>
      </c>
      <c r="BH46" s="420">
        <v>4526</v>
      </c>
      <c r="BI46" s="420"/>
      <c r="BJ46" s="420">
        <f>SUM(BH46:BI46)</f>
        <v>4526</v>
      </c>
      <c r="BK46" s="420">
        <f t="shared" ref="BK46:BK47" si="55">BH46</f>
        <v>4526</v>
      </c>
      <c r="BL46" s="420">
        <f t="shared" ref="BL46:BL47" si="56">BI46</f>
        <v>0</v>
      </c>
      <c r="BM46" s="420">
        <f t="shared" ref="BM46:BM47" si="57">SUM(BK46:BL46)</f>
        <v>4526</v>
      </c>
    </row>
    <row r="47" spans="1:65" s="321" customFormat="1" ht="17.100000000000001" customHeight="1">
      <c r="A47" s="419">
        <v>36</v>
      </c>
      <c r="B47" s="440" t="s">
        <v>102</v>
      </c>
      <c r="C47" s="420"/>
      <c r="D47" s="420"/>
      <c r="E47" s="420"/>
      <c r="F47" s="420"/>
      <c r="G47" s="420"/>
      <c r="H47" s="421"/>
      <c r="I47" s="420"/>
      <c r="J47" s="421"/>
      <c r="K47" s="420"/>
      <c r="L47" s="421"/>
      <c r="M47" s="420">
        <f t="shared" si="24"/>
        <v>0</v>
      </c>
      <c r="N47" s="421"/>
      <c r="O47" s="420"/>
      <c r="P47" s="420"/>
      <c r="Q47" s="420">
        <f t="shared" si="4"/>
        <v>0</v>
      </c>
      <c r="R47" s="420">
        <f t="shared" si="5"/>
        <v>0</v>
      </c>
      <c r="S47" s="420"/>
      <c r="T47" s="420"/>
      <c r="U47" s="420"/>
      <c r="V47" s="420"/>
      <c r="W47" s="420"/>
      <c r="X47" s="420"/>
      <c r="Y47" s="421"/>
      <c r="Z47" s="421"/>
      <c r="AA47" s="420"/>
      <c r="AB47" s="420"/>
      <c r="AC47" s="420"/>
      <c r="AD47" s="420"/>
      <c r="AE47" s="420"/>
      <c r="AF47" s="420"/>
      <c r="AG47" s="420"/>
      <c r="AH47" s="420"/>
      <c r="AI47" s="420"/>
      <c r="AJ47" s="420"/>
      <c r="AK47" s="420"/>
      <c r="AL47" s="420"/>
      <c r="AM47" s="420"/>
      <c r="AN47" s="420"/>
      <c r="AO47" s="420"/>
      <c r="AP47" s="420"/>
      <c r="AQ47" s="420"/>
      <c r="AR47" s="420"/>
      <c r="AS47" s="420">
        <f t="shared" si="7"/>
        <v>0</v>
      </c>
      <c r="AT47" s="420">
        <f t="shared" si="8"/>
        <v>0</v>
      </c>
      <c r="AU47" s="420">
        <f t="shared" si="9"/>
        <v>0</v>
      </c>
      <c r="AV47" s="420">
        <f t="shared" si="19"/>
        <v>0</v>
      </c>
      <c r="AW47" s="420">
        <f t="shared" si="20"/>
        <v>0</v>
      </c>
      <c r="AX47" s="420">
        <f t="shared" si="21"/>
        <v>0</v>
      </c>
      <c r="AY47" s="420">
        <f t="shared" si="22"/>
        <v>0</v>
      </c>
      <c r="AZ47" s="420">
        <f t="shared" si="14"/>
        <v>0</v>
      </c>
      <c r="BA47" s="420">
        <f t="shared" si="15"/>
        <v>0</v>
      </c>
      <c r="BB47" s="420">
        <f t="shared" si="16"/>
        <v>0</v>
      </c>
      <c r="BC47" s="420"/>
      <c r="BD47" s="420"/>
      <c r="BE47" s="420"/>
      <c r="BF47" s="420"/>
      <c r="BG47" s="420">
        <v>37</v>
      </c>
      <c r="BH47" s="420"/>
      <c r="BI47" s="420">
        <v>28135</v>
      </c>
      <c r="BJ47" s="420">
        <f>SUM(BH47:BI47)</f>
        <v>28135</v>
      </c>
      <c r="BK47" s="420">
        <f t="shared" si="55"/>
        <v>0</v>
      </c>
      <c r="BL47" s="420">
        <f t="shared" si="56"/>
        <v>28135</v>
      </c>
      <c r="BM47" s="420">
        <f t="shared" si="57"/>
        <v>28135</v>
      </c>
    </row>
    <row r="48" spans="1:65" s="321" customFormat="1" ht="17.100000000000001" customHeight="1">
      <c r="A48" s="419">
        <v>37</v>
      </c>
      <c r="B48" s="420" t="s">
        <v>103</v>
      </c>
      <c r="C48" s="431">
        <v>57000</v>
      </c>
      <c r="D48" s="431">
        <v>11600</v>
      </c>
      <c r="E48" s="420">
        <v>4750</v>
      </c>
      <c r="F48" s="420">
        <v>970</v>
      </c>
      <c r="G48" s="420">
        <v>3850</v>
      </c>
      <c r="H48" s="421">
        <f t="shared" si="1"/>
        <v>6.7543859649122808</v>
      </c>
      <c r="I48" s="420">
        <v>1339</v>
      </c>
      <c r="J48" s="421">
        <f t="shared" si="23"/>
        <v>11.543103448275861</v>
      </c>
      <c r="K48" s="420">
        <f t="shared" si="2"/>
        <v>3850</v>
      </c>
      <c r="L48" s="421">
        <f t="shared" si="3"/>
        <v>6.7543859649122808</v>
      </c>
      <c r="M48" s="420">
        <f t="shared" si="24"/>
        <v>1339</v>
      </c>
      <c r="N48" s="421">
        <f t="shared" si="25"/>
        <v>11.543103448275861</v>
      </c>
      <c r="O48" s="420">
        <v>53</v>
      </c>
      <c r="P48" s="420">
        <v>32</v>
      </c>
      <c r="Q48" s="420">
        <f t="shared" si="4"/>
        <v>53</v>
      </c>
      <c r="R48" s="420">
        <f t="shared" si="5"/>
        <v>32</v>
      </c>
      <c r="S48" s="420">
        <v>4328</v>
      </c>
      <c r="T48" s="420">
        <v>1311</v>
      </c>
      <c r="U48" s="420">
        <v>1144</v>
      </c>
      <c r="V48" s="420">
        <v>354</v>
      </c>
      <c r="W48" s="420">
        <v>586</v>
      </c>
      <c r="X48" s="420">
        <v>179</v>
      </c>
      <c r="Y48" s="421">
        <f t="shared" si="6"/>
        <v>51.223776223776227</v>
      </c>
      <c r="Z48" s="421">
        <f t="shared" si="18"/>
        <v>50.564971751412429</v>
      </c>
      <c r="AA48" s="420">
        <v>4253</v>
      </c>
      <c r="AB48" s="420">
        <v>1188</v>
      </c>
      <c r="AC48" s="420">
        <v>1840</v>
      </c>
      <c r="AD48" s="420">
        <v>510</v>
      </c>
      <c r="AE48" s="420">
        <v>1919</v>
      </c>
      <c r="AF48" s="420">
        <v>356</v>
      </c>
      <c r="AG48" s="420">
        <v>48</v>
      </c>
      <c r="AH48" s="420">
        <v>14</v>
      </c>
      <c r="AI48" s="420">
        <v>430</v>
      </c>
      <c r="AJ48" s="420">
        <v>138</v>
      </c>
      <c r="AK48" s="420">
        <v>42</v>
      </c>
      <c r="AL48" s="420">
        <v>10</v>
      </c>
      <c r="AM48" s="420">
        <v>51</v>
      </c>
      <c r="AN48" s="420">
        <v>79</v>
      </c>
      <c r="AO48" s="420">
        <v>918</v>
      </c>
      <c r="AP48" s="420">
        <v>246</v>
      </c>
      <c r="AQ48" s="420">
        <v>739</v>
      </c>
      <c r="AR48" s="420">
        <v>176</v>
      </c>
      <c r="AS48" s="420">
        <f t="shared" si="7"/>
        <v>1657</v>
      </c>
      <c r="AT48" s="420">
        <f t="shared" si="8"/>
        <v>422</v>
      </c>
      <c r="AU48" s="420">
        <f t="shared" si="9"/>
        <v>2079</v>
      </c>
      <c r="AV48" s="420">
        <f t="shared" si="19"/>
        <v>918</v>
      </c>
      <c r="AW48" s="420">
        <f t="shared" si="20"/>
        <v>246</v>
      </c>
      <c r="AX48" s="420">
        <f t="shared" si="21"/>
        <v>739</v>
      </c>
      <c r="AY48" s="420">
        <f t="shared" si="22"/>
        <v>176</v>
      </c>
      <c r="AZ48" s="420">
        <f t="shared" si="14"/>
        <v>1657</v>
      </c>
      <c r="BA48" s="420">
        <f t="shared" si="15"/>
        <v>422</v>
      </c>
      <c r="BB48" s="420">
        <f t="shared" si="16"/>
        <v>2079</v>
      </c>
      <c r="BC48" s="420"/>
      <c r="BD48" s="420"/>
      <c r="BE48" s="420"/>
      <c r="BF48" s="420"/>
      <c r="BG48" s="420"/>
      <c r="BH48" s="420"/>
      <c r="BI48" s="420"/>
      <c r="BJ48" s="420"/>
      <c r="BK48" s="437"/>
      <c r="BL48" s="437"/>
      <c r="BM48" s="437"/>
    </row>
    <row r="49" spans="1:65" s="321" customFormat="1" ht="17.100000000000001" customHeight="1">
      <c r="A49" s="419">
        <v>38</v>
      </c>
      <c r="B49" s="420" t="s">
        <v>104</v>
      </c>
      <c r="C49" s="431">
        <v>45000</v>
      </c>
      <c r="D49" s="431"/>
      <c r="E49" s="420">
        <v>3750</v>
      </c>
      <c r="F49" s="420"/>
      <c r="G49" s="420">
        <v>2180</v>
      </c>
      <c r="H49" s="421">
        <f t="shared" si="1"/>
        <v>4.8444444444444441</v>
      </c>
      <c r="I49" s="420">
        <v>45</v>
      </c>
      <c r="J49" s="421"/>
      <c r="K49" s="420">
        <f t="shared" si="2"/>
        <v>2180</v>
      </c>
      <c r="L49" s="421">
        <f t="shared" si="3"/>
        <v>4.8444444444444441</v>
      </c>
      <c r="M49" s="420">
        <f t="shared" si="24"/>
        <v>45</v>
      </c>
      <c r="N49" s="421"/>
      <c r="O49" s="420">
        <v>102</v>
      </c>
      <c r="P49" s="420">
        <v>7</v>
      </c>
      <c r="Q49" s="420">
        <f t="shared" si="4"/>
        <v>102</v>
      </c>
      <c r="R49" s="420">
        <f t="shared" si="5"/>
        <v>7</v>
      </c>
      <c r="S49" s="420">
        <v>1720</v>
      </c>
      <c r="T49" s="420">
        <v>48</v>
      </c>
      <c r="U49" s="420">
        <v>409</v>
      </c>
      <c r="V49" s="420">
        <v>11</v>
      </c>
      <c r="W49" s="420">
        <v>371</v>
      </c>
      <c r="X49" s="420">
        <v>5</v>
      </c>
      <c r="Y49" s="421">
        <f t="shared" si="6"/>
        <v>90.70904645476773</v>
      </c>
      <c r="Z49" s="421">
        <f t="shared" si="18"/>
        <v>45.454545454545453</v>
      </c>
      <c r="AA49" s="420">
        <v>3421</v>
      </c>
      <c r="AB49" s="420">
        <v>104</v>
      </c>
      <c r="AC49" s="420">
        <v>1567</v>
      </c>
      <c r="AD49" s="420">
        <v>39</v>
      </c>
      <c r="AE49" s="420">
        <v>1199</v>
      </c>
      <c r="AF49" s="420">
        <v>19</v>
      </c>
      <c r="AG49" s="420">
        <v>61</v>
      </c>
      <c r="AH49" s="420">
        <v>1</v>
      </c>
      <c r="AI49" s="420">
        <v>344</v>
      </c>
      <c r="AJ49" s="420">
        <v>5</v>
      </c>
      <c r="AK49" s="420">
        <v>50</v>
      </c>
      <c r="AL49" s="420">
        <v>1</v>
      </c>
      <c r="AM49" s="420">
        <v>41</v>
      </c>
      <c r="AN49" s="420">
        <v>0</v>
      </c>
      <c r="AO49" s="420">
        <v>688</v>
      </c>
      <c r="AP49" s="420">
        <v>17</v>
      </c>
      <c r="AQ49" s="420">
        <v>594</v>
      </c>
      <c r="AR49" s="420">
        <v>18</v>
      </c>
      <c r="AS49" s="420">
        <f t="shared" si="7"/>
        <v>1282</v>
      </c>
      <c r="AT49" s="420">
        <f t="shared" si="8"/>
        <v>35</v>
      </c>
      <c r="AU49" s="420">
        <f t="shared" si="9"/>
        <v>1317</v>
      </c>
      <c r="AV49" s="420">
        <f t="shared" si="19"/>
        <v>688</v>
      </c>
      <c r="AW49" s="420">
        <f t="shared" si="20"/>
        <v>17</v>
      </c>
      <c r="AX49" s="420">
        <f t="shared" si="21"/>
        <v>594</v>
      </c>
      <c r="AY49" s="420">
        <f t="shared" si="22"/>
        <v>18</v>
      </c>
      <c r="AZ49" s="420">
        <f t="shared" si="14"/>
        <v>1282</v>
      </c>
      <c r="BA49" s="420">
        <f t="shared" si="15"/>
        <v>35</v>
      </c>
      <c r="BB49" s="420">
        <f t="shared" si="16"/>
        <v>1317</v>
      </c>
      <c r="BC49" s="420"/>
      <c r="BD49" s="420"/>
      <c r="BE49" s="420"/>
      <c r="BF49" s="420"/>
      <c r="BG49" s="420"/>
      <c r="BH49" s="420"/>
      <c r="BI49" s="420"/>
      <c r="BJ49" s="420"/>
      <c r="BK49" s="437"/>
      <c r="BL49" s="437"/>
      <c r="BM49" s="437"/>
    </row>
    <row r="50" spans="1:65" s="321" customFormat="1" ht="17.100000000000001" customHeight="1">
      <c r="A50" s="423">
        <v>39</v>
      </c>
      <c r="B50" s="424" t="s">
        <v>105</v>
      </c>
      <c r="C50" s="431">
        <v>95000</v>
      </c>
      <c r="D50" s="431">
        <v>8000</v>
      </c>
      <c r="E50" s="420">
        <v>7917</v>
      </c>
      <c r="F50" s="420">
        <v>667</v>
      </c>
      <c r="G50" s="420">
        <v>7482</v>
      </c>
      <c r="H50" s="421">
        <f t="shared" si="1"/>
        <v>7.8757894736842102</v>
      </c>
      <c r="I50" s="420">
        <v>942</v>
      </c>
      <c r="J50" s="421">
        <f t="shared" si="23"/>
        <v>11.775</v>
      </c>
      <c r="K50" s="420">
        <f t="shared" si="2"/>
        <v>7482</v>
      </c>
      <c r="L50" s="421">
        <f t="shared" si="3"/>
        <v>7.8757894736842102</v>
      </c>
      <c r="M50" s="420">
        <f t="shared" si="24"/>
        <v>942</v>
      </c>
      <c r="N50" s="421">
        <f t="shared" si="25"/>
        <v>11.775</v>
      </c>
      <c r="O50" s="420">
        <v>27</v>
      </c>
      <c r="P50" s="420"/>
      <c r="Q50" s="420">
        <f t="shared" si="4"/>
        <v>27</v>
      </c>
      <c r="R50" s="420">
        <f t="shared" si="5"/>
        <v>0</v>
      </c>
      <c r="S50" s="420">
        <v>8352</v>
      </c>
      <c r="T50" s="420">
        <v>806</v>
      </c>
      <c r="U50" s="420">
        <v>2430</v>
      </c>
      <c r="V50" s="420">
        <v>327</v>
      </c>
      <c r="W50" s="420">
        <v>1358</v>
      </c>
      <c r="X50" s="420">
        <v>179</v>
      </c>
      <c r="Y50" s="421">
        <f t="shared" si="6"/>
        <v>55.884773662551439</v>
      </c>
      <c r="Z50" s="421">
        <f t="shared" si="18"/>
        <v>54.740061162079513</v>
      </c>
      <c r="AA50" s="420">
        <v>8367</v>
      </c>
      <c r="AB50" s="420">
        <v>860</v>
      </c>
      <c r="AC50" s="420">
        <v>3972</v>
      </c>
      <c r="AD50" s="420">
        <v>450</v>
      </c>
      <c r="AE50" s="420">
        <v>2633</v>
      </c>
      <c r="AF50" s="420">
        <v>318</v>
      </c>
      <c r="AG50" s="420">
        <v>164</v>
      </c>
      <c r="AH50" s="420">
        <v>28</v>
      </c>
      <c r="AI50" s="420">
        <v>847</v>
      </c>
      <c r="AJ50" s="420">
        <v>89</v>
      </c>
      <c r="AK50" s="420">
        <v>97</v>
      </c>
      <c r="AL50" s="420">
        <v>22</v>
      </c>
      <c r="AM50" s="420">
        <v>490</v>
      </c>
      <c r="AN50" s="420">
        <v>54</v>
      </c>
      <c r="AO50" s="420">
        <v>1927</v>
      </c>
      <c r="AP50" s="420">
        <v>208</v>
      </c>
      <c r="AQ50" s="420">
        <v>1658</v>
      </c>
      <c r="AR50" s="420">
        <v>165</v>
      </c>
      <c r="AS50" s="420">
        <f t="shared" si="7"/>
        <v>3585</v>
      </c>
      <c r="AT50" s="420">
        <f t="shared" si="8"/>
        <v>373</v>
      </c>
      <c r="AU50" s="420">
        <f t="shared" si="9"/>
        <v>3958</v>
      </c>
      <c r="AV50" s="420">
        <f t="shared" si="19"/>
        <v>1927</v>
      </c>
      <c r="AW50" s="420">
        <f t="shared" si="20"/>
        <v>208</v>
      </c>
      <c r="AX50" s="420">
        <f t="shared" si="21"/>
        <v>1658</v>
      </c>
      <c r="AY50" s="420">
        <f t="shared" si="22"/>
        <v>165</v>
      </c>
      <c r="AZ50" s="420">
        <f t="shared" si="14"/>
        <v>3585</v>
      </c>
      <c r="BA50" s="420">
        <f t="shared" si="15"/>
        <v>373</v>
      </c>
      <c r="BB50" s="420">
        <f t="shared" si="16"/>
        <v>3958</v>
      </c>
      <c r="BC50" s="420"/>
      <c r="BD50" s="420"/>
      <c r="BE50" s="420"/>
      <c r="BF50" s="420"/>
      <c r="BG50" s="420"/>
      <c r="BH50" s="420"/>
      <c r="BI50" s="420"/>
      <c r="BJ50" s="420"/>
      <c r="BK50" s="437"/>
      <c r="BL50" s="437"/>
      <c r="BM50" s="437"/>
    </row>
    <row r="51" spans="1:65" s="322" customFormat="1" ht="17.100000000000001" customHeight="1">
      <c r="A51" s="425"/>
      <c r="B51" s="426" t="s">
        <v>74</v>
      </c>
      <c r="C51" s="426">
        <f>SUM(C46:C50)</f>
        <v>257000</v>
      </c>
      <c r="D51" s="427">
        <f t="shared" ref="D51:BJ51" si="58">SUM(D46:D50)</f>
        <v>37600</v>
      </c>
      <c r="E51" s="427">
        <f t="shared" si="58"/>
        <v>21417</v>
      </c>
      <c r="F51" s="427">
        <f t="shared" si="58"/>
        <v>3137</v>
      </c>
      <c r="G51" s="427">
        <f t="shared" si="58"/>
        <v>17970</v>
      </c>
      <c r="H51" s="434">
        <f t="shared" si="1"/>
        <v>6.9922178988326849</v>
      </c>
      <c r="I51" s="427">
        <f t="shared" si="58"/>
        <v>4265</v>
      </c>
      <c r="J51" s="434">
        <f t="shared" si="23"/>
        <v>11.343085106382979</v>
      </c>
      <c r="K51" s="427">
        <f t="shared" si="2"/>
        <v>17970</v>
      </c>
      <c r="L51" s="434">
        <f t="shared" si="3"/>
        <v>6.9922178988326849</v>
      </c>
      <c r="M51" s="427">
        <f t="shared" si="24"/>
        <v>4265</v>
      </c>
      <c r="N51" s="434">
        <f t="shared" si="25"/>
        <v>11.343085106382979</v>
      </c>
      <c r="O51" s="427">
        <f t="shared" si="58"/>
        <v>291</v>
      </c>
      <c r="P51" s="427">
        <f t="shared" si="58"/>
        <v>85</v>
      </c>
      <c r="Q51" s="427">
        <f t="shared" si="4"/>
        <v>291</v>
      </c>
      <c r="R51" s="427">
        <f t="shared" si="5"/>
        <v>85</v>
      </c>
      <c r="S51" s="427">
        <f t="shared" si="58"/>
        <v>20160</v>
      </c>
      <c r="T51" s="427">
        <f t="shared" si="58"/>
        <v>4040</v>
      </c>
      <c r="U51" s="427">
        <f t="shared" si="58"/>
        <v>5332</v>
      </c>
      <c r="V51" s="427">
        <f t="shared" si="58"/>
        <v>1256</v>
      </c>
      <c r="W51" s="427">
        <f t="shared" si="58"/>
        <v>3035</v>
      </c>
      <c r="X51" s="427">
        <f t="shared" si="58"/>
        <v>652</v>
      </c>
      <c r="Y51" s="434">
        <f t="shared" si="6"/>
        <v>56.920480120030007</v>
      </c>
      <c r="Z51" s="434">
        <f t="shared" si="18"/>
        <v>51.910828025477706</v>
      </c>
      <c r="AA51" s="427">
        <f t="shared" si="58"/>
        <v>21192</v>
      </c>
      <c r="AB51" s="427">
        <f t="shared" si="58"/>
        <v>4068</v>
      </c>
      <c r="AC51" s="427">
        <f t="shared" si="58"/>
        <v>9998</v>
      </c>
      <c r="AD51" s="427">
        <f t="shared" si="58"/>
        <v>1948</v>
      </c>
      <c r="AE51" s="427">
        <f t="shared" si="58"/>
        <v>8154</v>
      </c>
      <c r="AF51" s="427">
        <f t="shared" si="58"/>
        <v>1621</v>
      </c>
      <c r="AG51" s="427">
        <f t="shared" si="58"/>
        <v>348</v>
      </c>
      <c r="AH51" s="427">
        <f t="shared" si="58"/>
        <v>71</v>
      </c>
      <c r="AI51" s="427">
        <f t="shared" si="58"/>
        <v>2189</v>
      </c>
      <c r="AJ51" s="427">
        <f t="shared" si="58"/>
        <v>319</v>
      </c>
      <c r="AK51" s="427">
        <f t="shared" si="58"/>
        <v>249</v>
      </c>
      <c r="AL51" s="427">
        <f t="shared" si="58"/>
        <v>57</v>
      </c>
      <c r="AM51" s="427">
        <f t="shared" si="58"/>
        <v>711</v>
      </c>
      <c r="AN51" s="427">
        <f t="shared" si="58"/>
        <v>185</v>
      </c>
      <c r="AO51" s="427">
        <f t="shared" si="58"/>
        <v>4638</v>
      </c>
      <c r="AP51" s="427">
        <f t="shared" si="58"/>
        <v>897</v>
      </c>
      <c r="AQ51" s="427">
        <f t="shared" si="58"/>
        <v>4012</v>
      </c>
      <c r="AR51" s="427">
        <f t="shared" si="58"/>
        <v>732</v>
      </c>
      <c r="AS51" s="427">
        <f t="shared" si="7"/>
        <v>8650</v>
      </c>
      <c r="AT51" s="427">
        <f t="shared" si="8"/>
        <v>1629</v>
      </c>
      <c r="AU51" s="427">
        <f t="shared" si="9"/>
        <v>10279</v>
      </c>
      <c r="AV51" s="427">
        <f t="shared" si="19"/>
        <v>4638</v>
      </c>
      <c r="AW51" s="427">
        <f t="shared" si="20"/>
        <v>897</v>
      </c>
      <c r="AX51" s="427">
        <f t="shared" si="21"/>
        <v>4012</v>
      </c>
      <c r="AY51" s="427">
        <f t="shared" si="22"/>
        <v>732</v>
      </c>
      <c r="AZ51" s="427">
        <f t="shared" si="14"/>
        <v>8650</v>
      </c>
      <c r="BA51" s="427">
        <f t="shared" si="15"/>
        <v>1629</v>
      </c>
      <c r="BB51" s="427">
        <f t="shared" si="16"/>
        <v>10279</v>
      </c>
      <c r="BC51" s="427">
        <f t="shared" si="58"/>
        <v>0</v>
      </c>
      <c r="BD51" s="427">
        <f t="shared" ref="BD51" si="59">SUM(BD46:BD50)</f>
        <v>0</v>
      </c>
      <c r="BE51" s="427">
        <f t="shared" ref="BE51" si="60">SUM(BE46:BE50)</f>
        <v>0</v>
      </c>
      <c r="BF51" s="427">
        <f t="shared" ref="BF51" si="61">SUM(BF46:BF50)</f>
        <v>0</v>
      </c>
      <c r="BG51" s="427">
        <f t="shared" si="58"/>
        <v>41</v>
      </c>
      <c r="BH51" s="427">
        <f t="shared" si="58"/>
        <v>4526</v>
      </c>
      <c r="BI51" s="427">
        <f t="shared" si="58"/>
        <v>28135</v>
      </c>
      <c r="BJ51" s="427">
        <f t="shared" si="58"/>
        <v>32661</v>
      </c>
      <c r="BK51" s="427">
        <f t="shared" ref="BK51" si="62">SUM(BK46:BK50)</f>
        <v>4526</v>
      </c>
      <c r="BL51" s="427">
        <f t="shared" ref="BL51" si="63">SUM(BL46:BL50)</f>
        <v>28135</v>
      </c>
      <c r="BM51" s="427">
        <f t="shared" ref="BM51" si="64">SUM(BM46:BM50)</f>
        <v>32661</v>
      </c>
    </row>
    <row r="52" spans="1:65" s="321" customFormat="1" ht="17.100000000000001" customHeight="1">
      <c r="A52" s="429">
        <v>40</v>
      </c>
      <c r="B52" s="436" t="s">
        <v>106</v>
      </c>
      <c r="C52" s="431">
        <v>135000</v>
      </c>
      <c r="D52" s="431">
        <v>50000</v>
      </c>
      <c r="E52" s="420">
        <v>11250</v>
      </c>
      <c r="F52" s="420">
        <v>4167</v>
      </c>
      <c r="G52" s="420">
        <v>12227</v>
      </c>
      <c r="H52" s="421">
        <f t="shared" si="1"/>
        <v>9.0570370370370377</v>
      </c>
      <c r="I52" s="420">
        <v>4895</v>
      </c>
      <c r="J52" s="421">
        <f t="shared" si="23"/>
        <v>9.7899999999999991</v>
      </c>
      <c r="K52" s="420">
        <f t="shared" si="2"/>
        <v>12227</v>
      </c>
      <c r="L52" s="421">
        <f t="shared" si="3"/>
        <v>9.0570370370370377</v>
      </c>
      <c r="M52" s="420">
        <f t="shared" si="24"/>
        <v>4895</v>
      </c>
      <c r="N52" s="421">
        <f t="shared" si="25"/>
        <v>9.7899999999999991</v>
      </c>
      <c r="O52" s="420">
        <v>62</v>
      </c>
      <c r="P52" s="420">
        <v>29</v>
      </c>
      <c r="Q52" s="420">
        <f t="shared" si="4"/>
        <v>62</v>
      </c>
      <c r="R52" s="420">
        <f t="shared" si="5"/>
        <v>29</v>
      </c>
      <c r="S52" s="420">
        <v>11695</v>
      </c>
      <c r="T52" s="420">
        <v>3968</v>
      </c>
      <c r="U52" s="420">
        <v>4352</v>
      </c>
      <c r="V52" s="420">
        <v>1691</v>
      </c>
      <c r="W52" s="420">
        <v>2518</v>
      </c>
      <c r="X52" s="420">
        <v>875</v>
      </c>
      <c r="Y52" s="421">
        <f t="shared" si="6"/>
        <v>57.858455882352942</v>
      </c>
      <c r="Z52" s="421">
        <f t="shared" si="18"/>
        <v>51.744529863985804</v>
      </c>
      <c r="AA52" s="420">
        <v>11895</v>
      </c>
      <c r="AB52" s="420">
        <v>4631</v>
      </c>
      <c r="AC52" s="420">
        <v>4782</v>
      </c>
      <c r="AD52" s="420">
        <v>1825</v>
      </c>
      <c r="AE52" s="420">
        <v>4482</v>
      </c>
      <c r="AF52" s="420">
        <v>1788</v>
      </c>
      <c r="AG52" s="420">
        <v>139</v>
      </c>
      <c r="AH52" s="420">
        <v>38</v>
      </c>
      <c r="AI52" s="420">
        <v>547</v>
      </c>
      <c r="AJ52" s="420">
        <v>472</v>
      </c>
      <c r="AK52" s="420">
        <v>107</v>
      </c>
      <c r="AL52" s="420">
        <v>25</v>
      </c>
      <c r="AM52" s="420">
        <v>217</v>
      </c>
      <c r="AN52" s="420">
        <v>119</v>
      </c>
      <c r="AO52" s="420">
        <v>2789</v>
      </c>
      <c r="AP52" s="420">
        <v>986</v>
      </c>
      <c r="AQ52" s="420">
        <v>2070</v>
      </c>
      <c r="AR52" s="420">
        <v>738</v>
      </c>
      <c r="AS52" s="420">
        <f t="shared" si="7"/>
        <v>4859</v>
      </c>
      <c r="AT52" s="420">
        <f t="shared" si="8"/>
        <v>1724</v>
      </c>
      <c r="AU52" s="420">
        <f t="shared" si="9"/>
        <v>6583</v>
      </c>
      <c r="AV52" s="420">
        <f t="shared" si="19"/>
        <v>2789</v>
      </c>
      <c r="AW52" s="420">
        <f t="shared" si="20"/>
        <v>986</v>
      </c>
      <c r="AX52" s="420">
        <f t="shared" si="21"/>
        <v>2070</v>
      </c>
      <c r="AY52" s="420">
        <f t="shared" si="22"/>
        <v>738</v>
      </c>
      <c r="AZ52" s="420">
        <f t="shared" si="14"/>
        <v>4859</v>
      </c>
      <c r="BA52" s="420">
        <f t="shared" si="15"/>
        <v>1724</v>
      </c>
      <c r="BB52" s="420">
        <f t="shared" si="16"/>
        <v>6583</v>
      </c>
      <c r="BC52" s="420"/>
      <c r="BD52" s="420"/>
      <c r="BE52" s="420"/>
      <c r="BF52" s="420"/>
      <c r="BG52" s="420">
        <v>3</v>
      </c>
      <c r="BH52" s="420">
        <v>5532</v>
      </c>
      <c r="BI52" s="420"/>
      <c r="BJ52" s="420">
        <f>SUM(BH52:BI52)</f>
        <v>5532</v>
      </c>
      <c r="BK52" s="420">
        <f>BH52</f>
        <v>5532</v>
      </c>
      <c r="BL52" s="420">
        <f>BI52</f>
        <v>0</v>
      </c>
      <c r="BM52" s="420">
        <f>SUM(BK52:BL52)</f>
        <v>5532</v>
      </c>
    </row>
    <row r="53" spans="1:65" s="321" customFormat="1" ht="17.100000000000001" customHeight="1">
      <c r="A53" s="423">
        <v>41</v>
      </c>
      <c r="B53" s="424" t="s">
        <v>107</v>
      </c>
      <c r="C53" s="431">
        <v>45000</v>
      </c>
      <c r="D53" s="431">
        <v>4000</v>
      </c>
      <c r="E53" s="420">
        <v>3750</v>
      </c>
      <c r="F53" s="420">
        <v>340</v>
      </c>
      <c r="G53" s="420">
        <v>3589</v>
      </c>
      <c r="H53" s="421">
        <f t="shared" si="1"/>
        <v>7.9755555555555553</v>
      </c>
      <c r="I53" s="420">
        <v>595</v>
      </c>
      <c r="J53" s="421">
        <f t="shared" si="23"/>
        <v>14.875</v>
      </c>
      <c r="K53" s="420">
        <f t="shared" si="2"/>
        <v>3589</v>
      </c>
      <c r="L53" s="421">
        <f t="shared" si="3"/>
        <v>7.9755555555555553</v>
      </c>
      <c r="M53" s="420">
        <f t="shared" si="24"/>
        <v>595</v>
      </c>
      <c r="N53" s="421">
        <f t="shared" si="25"/>
        <v>14.875</v>
      </c>
      <c r="O53" s="420">
        <v>13</v>
      </c>
      <c r="P53" s="420">
        <v>3</v>
      </c>
      <c r="Q53" s="420">
        <f t="shared" si="4"/>
        <v>13</v>
      </c>
      <c r="R53" s="420">
        <f t="shared" si="5"/>
        <v>3</v>
      </c>
      <c r="S53" s="420">
        <v>4507</v>
      </c>
      <c r="T53" s="420">
        <v>407</v>
      </c>
      <c r="U53" s="420">
        <v>1453</v>
      </c>
      <c r="V53" s="420">
        <v>107</v>
      </c>
      <c r="W53" s="420">
        <v>791</v>
      </c>
      <c r="X53" s="420">
        <v>68</v>
      </c>
      <c r="Y53" s="421">
        <f t="shared" si="6"/>
        <v>54.439091534755676</v>
      </c>
      <c r="Z53" s="421">
        <f t="shared" si="18"/>
        <v>63.55140186915888</v>
      </c>
      <c r="AA53" s="420">
        <v>5229</v>
      </c>
      <c r="AB53" s="420">
        <v>384</v>
      </c>
      <c r="AC53" s="420">
        <v>985</v>
      </c>
      <c r="AD53" s="420">
        <v>98</v>
      </c>
      <c r="AE53" s="420">
        <v>682</v>
      </c>
      <c r="AF53" s="420">
        <v>61</v>
      </c>
      <c r="AG53" s="420">
        <v>33</v>
      </c>
      <c r="AH53" s="420">
        <v>5</v>
      </c>
      <c r="AI53" s="420">
        <v>55</v>
      </c>
      <c r="AJ53" s="420">
        <v>6</v>
      </c>
      <c r="AK53" s="420">
        <v>27</v>
      </c>
      <c r="AL53" s="420">
        <v>3</v>
      </c>
      <c r="AM53" s="420">
        <v>22</v>
      </c>
      <c r="AN53" s="420">
        <v>0</v>
      </c>
      <c r="AO53" s="420">
        <v>820</v>
      </c>
      <c r="AP53" s="420">
        <v>99</v>
      </c>
      <c r="AQ53" s="420">
        <v>686</v>
      </c>
      <c r="AR53" s="420">
        <v>109</v>
      </c>
      <c r="AS53" s="420">
        <f t="shared" si="7"/>
        <v>1506</v>
      </c>
      <c r="AT53" s="420">
        <f t="shared" si="8"/>
        <v>208</v>
      </c>
      <c r="AU53" s="420">
        <f t="shared" si="9"/>
        <v>1714</v>
      </c>
      <c r="AV53" s="420">
        <f t="shared" si="19"/>
        <v>820</v>
      </c>
      <c r="AW53" s="420">
        <f t="shared" si="20"/>
        <v>99</v>
      </c>
      <c r="AX53" s="420">
        <f t="shared" si="21"/>
        <v>686</v>
      </c>
      <c r="AY53" s="420">
        <f t="shared" si="22"/>
        <v>109</v>
      </c>
      <c r="AZ53" s="420">
        <f t="shared" si="14"/>
        <v>1506</v>
      </c>
      <c r="BA53" s="420">
        <f t="shared" si="15"/>
        <v>208</v>
      </c>
      <c r="BB53" s="420">
        <f t="shared" si="16"/>
        <v>1714</v>
      </c>
      <c r="BC53" s="420"/>
      <c r="BD53" s="420"/>
      <c r="BE53" s="420"/>
      <c r="BF53" s="420"/>
      <c r="BG53" s="420"/>
      <c r="BH53" s="420"/>
      <c r="BI53" s="420"/>
      <c r="BJ53" s="420"/>
      <c r="BK53" s="437"/>
      <c r="BL53" s="437"/>
      <c r="BM53" s="437"/>
    </row>
    <row r="54" spans="1:65" s="322" customFormat="1" ht="17.100000000000001" customHeight="1">
      <c r="A54" s="425"/>
      <c r="B54" s="426" t="s">
        <v>74</v>
      </c>
      <c r="C54" s="426">
        <f>SUM(C52:C53)</f>
        <v>180000</v>
      </c>
      <c r="D54" s="427">
        <f t="shared" ref="D54:BJ54" si="65">SUM(D52:D53)</f>
        <v>54000</v>
      </c>
      <c r="E54" s="427">
        <f t="shared" si="65"/>
        <v>15000</v>
      </c>
      <c r="F54" s="427">
        <f t="shared" si="65"/>
        <v>4507</v>
      </c>
      <c r="G54" s="427">
        <f t="shared" si="65"/>
        <v>15816</v>
      </c>
      <c r="H54" s="434">
        <f t="shared" si="1"/>
        <v>8.7866666666666671</v>
      </c>
      <c r="I54" s="427">
        <f t="shared" si="65"/>
        <v>5490</v>
      </c>
      <c r="J54" s="434">
        <f t="shared" si="23"/>
        <v>10.166666666666666</v>
      </c>
      <c r="K54" s="427">
        <f t="shared" si="2"/>
        <v>15816</v>
      </c>
      <c r="L54" s="434">
        <f t="shared" si="3"/>
        <v>8.7866666666666671</v>
      </c>
      <c r="M54" s="427">
        <f t="shared" si="24"/>
        <v>5490</v>
      </c>
      <c r="N54" s="434">
        <f t="shared" si="25"/>
        <v>10.166666666666666</v>
      </c>
      <c r="O54" s="427">
        <f t="shared" si="65"/>
        <v>75</v>
      </c>
      <c r="P54" s="427">
        <f t="shared" si="65"/>
        <v>32</v>
      </c>
      <c r="Q54" s="427">
        <f t="shared" si="4"/>
        <v>75</v>
      </c>
      <c r="R54" s="427">
        <f t="shared" si="5"/>
        <v>32</v>
      </c>
      <c r="S54" s="427">
        <f t="shared" si="65"/>
        <v>16202</v>
      </c>
      <c r="T54" s="427">
        <f t="shared" si="65"/>
        <v>4375</v>
      </c>
      <c r="U54" s="427">
        <f t="shared" si="65"/>
        <v>5805</v>
      </c>
      <c r="V54" s="427">
        <f t="shared" si="65"/>
        <v>1798</v>
      </c>
      <c r="W54" s="427">
        <f t="shared" si="65"/>
        <v>3309</v>
      </c>
      <c r="X54" s="427">
        <f t="shared" si="65"/>
        <v>943</v>
      </c>
      <c r="Y54" s="434">
        <f t="shared" si="6"/>
        <v>57.002583979328165</v>
      </c>
      <c r="Z54" s="434">
        <f t="shared" si="18"/>
        <v>52.447163515016683</v>
      </c>
      <c r="AA54" s="427">
        <f t="shared" si="65"/>
        <v>17124</v>
      </c>
      <c r="AB54" s="427">
        <f t="shared" si="65"/>
        <v>5015</v>
      </c>
      <c r="AC54" s="427">
        <f t="shared" si="65"/>
        <v>5767</v>
      </c>
      <c r="AD54" s="427">
        <f t="shared" si="65"/>
        <v>1923</v>
      </c>
      <c r="AE54" s="427">
        <f t="shared" si="65"/>
        <v>5164</v>
      </c>
      <c r="AF54" s="427">
        <f t="shared" si="65"/>
        <v>1849</v>
      </c>
      <c r="AG54" s="427">
        <f t="shared" si="65"/>
        <v>172</v>
      </c>
      <c r="AH54" s="427">
        <f t="shared" si="65"/>
        <v>43</v>
      </c>
      <c r="AI54" s="427">
        <f t="shared" si="65"/>
        <v>602</v>
      </c>
      <c r="AJ54" s="427">
        <f t="shared" si="65"/>
        <v>478</v>
      </c>
      <c r="AK54" s="427">
        <f t="shared" si="65"/>
        <v>134</v>
      </c>
      <c r="AL54" s="427">
        <f t="shared" si="65"/>
        <v>28</v>
      </c>
      <c r="AM54" s="427">
        <f t="shared" si="65"/>
        <v>239</v>
      </c>
      <c r="AN54" s="427">
        <f t="shared" si="65"/>
        <v>119</v>
      </c>
      <c r="AO54" s="427">
        <f t="shared" si="65"/>
        <v>3609</v>
      </c>
      <c r="AP54" s="427">
        <f t="shared" si="65"/>
        <v>1085</v>
      </c>
      <c r="AQ54" s="427">
        <f t="shared" si="65"/>
        <v>2756</v>
      </c>
      <c r="AR54" s="427">
        <f t="shared" si="65"/>
        <v>847</v>
      </c>
      <c r="AS54" s="427">
        <f t="shared" si="7"/>
        <v>6365</v>
      </c>
      <c r="AT54" s="427">
        <f t="shared" si="8"/>
        <v>1932</v>
      </c>
      <c r="AU54" s="427">
        <f t="shared" si="9"/>
        <v>8297</v>
      </c>
      <c r="AV54" s="427">
        <f t="shared" si="19"/>
        <v>3609</v>
      </c>
      <c r="AW54" s="427">
        <f t="shared" si="20"/>
        <v>1085</v>
      </c>
      <c r="AX54" s="427">
        <f t="shared" si="21"/>
        <v>2756</v>
      </c>
      <c r="AY54" s="427">
        <f t="shared" si="22"/>
        <v>847</v>
      </c>
      <c r="AZ54" s="427">
        <f t="shared" si="14"/>
        <v>6365</v>
      </c>
      <c r="BA54" s="427">
        <f t="shared" si="15"/>
        <v>1932</v>
      </c>
      <c r="BB54" s="427">
        <f t="shared" si="16"/>
        <v>8297</v>
      </c>
      <c r="BC54" s="427">
        <f t="shared" si="65"/>
        <v>0</v>
      </c>
      <c r="BD54" s="427">
        <f t="shared" si="65"/>
        <v>0</v>
      </c>
      <c r="BE54" s="427">
        <f t="shared" ref="BE54" si="66">SUM(BE52:BE53)</f>
        <v>0</v>
      </c>
      <c r="BF54" s="427">
        <f t="shared" ref="BF54" si="67">SUM(BF52:BF53)</f>
        <v>0</v>
      </c>
      <c r="BG54" s="427">
        <f t="shared" si="65"/>
        <v>3</v>
      </c>
      <c r="BH54" s="427">
        <f t="shared" si="65"/>
        <v>5532</v>
      </c>
      <c r="BI54" s="427">
        <f t="shared" si="65"/>
        <v>0</v>
      </c>
      <c r="BJ54" s="427">
        <f t="shared" si="65"/>
        <v>5532</v>
      </c>
      <c r="BK54" s="427">
        <f t="shared" ref="BK54" si="68">SUM(BK52:BK53)</f>
        <v>5532</v>
      </c>
      <c r="BL54" s="427">
        <f t="shared" ref="BL54" si="69">SUM(BL52:BL53)</f>
        <v>0</v>
      </c>
      <c r="BM54" s="427">
        <f t="shared" ref="BM54" si="70">SUM(BM52:BM53)</f>
        <v>5532</v>
      </c>
    </row>
    <row r="55" spans="1:65" s="321" customFormat="1" ht="17.100000000000001" customHeight="1">
      <c r="A55" s="429">
        <v>42</v>
      </c>
      <c r="B55" s="436" t="s">
        <v>108</v>
      </c>
      <c r="C55" s="431">
        <v>105000</v>
      </c>
      <c r="D55" s="420">
        <v>0</v>
      </c>
      <c r="E55" s="420">
        <v>8750</v>
      </c>
      <c r="F55" s="420"/>
      <c r="G55" s="420">
        <v>6307</v>
      </c>
      <c r="H55" s="421">
        <f t="shared" si="1"/>
        <v>6.0066666666666668</v>
      </c>
      <c r="I55" s="420">
        <v>0</v>
      </c>
      <c r="J55" s="421"/>
      <c r="K55" s="420">
        <f t="shared" si="2"/>
        <v>6307</v>
      </c>
      <c r="L55" s="421">
        <f t="shared" si="3"/>
        <v>6.0066666666666668</v>
      </c>
      <c r="M55" s="420">
        <f t="shared" si="24"/>
        <v>0</v>
      </c>
      <c r="N55" s="421"/>
      <c r="O55" s="420">
        <v>0</v>
      </c>
      <c r="P55" s="420">
        <v>0</v>
      </c>
      <c r="Q55" s="420">
        <f t="shared" si="4"/>
        <v>0</v>
      </c>
      <c r="R55" s="420">
        <f t="shared" si="5"/>
        <v>0</v>
      </c>
      <c r="S55" s="420">
        <v>7391</v>
      </c>
      <c r="T55" s="420"/>
      <c r="U55" s="420">
        <v>2308</v>
      </c>
      <c r="V55" s="420"/>
      <c r="W55" s="420">
        <v>1254</v>
      </c>
      <c r="X55" s="420"/>
      <c r="Y55" s="421">
        <f t="shared" si="6"/>
        <v>54.33275563258232</v>
      </c>
      <c r="Z55" s="421"/>
      <c r="AA55" s="420">
        <v>8248</v>
      </c>
      <c r="AB55" s="420"/>
      <c r="AC55" s="420">
        <v>4262</v>
      </c>
      <c r="AD55" s="420"/>
      <c r="AE55" s="420">
        <v>3578</v>
      </c>
      <c r="AF55" s="420"/>
      <c r="AG55" s="420">
        <v>98</v>
      </c>
      <c r="AH55" s="420"/>
      <c r="AI55" s="420">
        <v>311</v>
      </c>
      <c r="AJ55" s="420"/>
      <c r="AK55" s="420">
        <v>28</v>
      </c>
      <c r="AL55" s="420"/>
      <c r="AM55" s="420">
        <v>41</v>
      </c>
      <c r="AN55" s="420"/>
      <c r="AO55" s="420">
        <v>2014</v>
      </c>
      <c r="AP55" s="420"/>
      <c r="AQ55" s="420">
        <v>1745</v>
      </c>
      <c r="AR55" s="420"/>
      <c r="AS55" s="420">
        <f t="shared" si="7"/>
        <v>3759</v>
      </c>
      <c r="AT55" s="420">
        <f t="shared" si="8"/>
        <v>0</v>
      </c>
      <c r="AU55" s="420">
        <f t="shared" si="9"/>
        <v>3759</v>
      </c>
      <c r="AV55" s="420">
        <f t="shared" si="19"/>
        <v>2014</v>
      </c>
      <c r="AW55" s="420">
        <f t="shared" si="20"/>
        <v>0</v>
      </c>
      <c r="AX55" s="420">
        <f t="shared" si="21"/>
        <v>1745</v>
      </c>
      <c r="AY55" s="420">
        <f t="shared" si="22"/>
        <v>0</v>
      </c>
      <c r="AZ55" s="420">
        <f t="shared" si="14"/>
        <v>3759</v>
      </c>
      <c r="BA55" s="420">
        <f t="shared" si="15"/>
        <v>0</v>
      </c>
      <c r="BB55" s="420">
        <f t="shared" si="16"/>
        <v>3759</v>
      </c>
      <c r="BC55" s="420"/>
      <c r="BD55" s="420"/>
      <c r="BE55" s="420"/>
      <c r="BF55" s="420"/>
      <c r="BG55" s="420"/>
      <c r="BH55" s="420"/>
      <c r="BI55" s="420"/>
      <c r="BJ55" s="420"/>
      <c r="BK55" s="437"/>
      <c r="BL55" s="437"/>
      <c r="BM55" s="437"/>
    </row>
    <row r="56" spans="1:65" s="321" customFormat="1" ht="17.100000000000001" customHeight="1">
      <c r="A56" s="423">
        <v>43</v>
      </c>
      <c r="B56" s="424" t="s">
        <v>109</v>
      </c>
      <c r="C56" s="431">
        <v>115000</v>
      </c>
      <c r="D56" s="420">
        <v>0</v>
      </c>
      <c r="E56" s="420">
        <v>9585</v>
      </c>
      <c r="F56" s="420"/>
      <c r="G56" s="420">
        <v>7449</v>
      </c>
      <c r="H56" s="421">
        <f t="shared" si="1"/>
        <v>6.477391304347826</v>
      </c>
      <c r="I56" s="420">
        <v>0</v>
      </c>
      <c r="J56" s="421"/>
      <c r="K56" s="420">
        <f t="shared" si="2"/>
        <v>7449</v>
      </c>
      <c r="L56" s="421">
        <f t="shared" si="3"/>
        <v>6.477391304347826</v>
      </c>
      <c r="M56" s="420">
        <f t="shared" si="24"/>
        <v>0</v>
      </c>
      <c r="N56" s="421"/>
      <c r="O56" s="420">
        <v>1</v>
      </c>
      <c r="P56" s="420">
        <v>0</v>
      </c>
      <c r="Q56" s="420">
        <f t="shared" si="4"/>
        <v>1</v>
      </c>
      <c r="R56" s="420">
        <f t="shared" si="5"/>
        <v>0</v>
      </c>
      <c r="S56" s="420">
        <v>9736</v>
      </c>
      <c r="T56" s="420"/>
      <c r="U56" s="420">
        <v>2948</v>
      </c>
      <c r="V56" s="420"/>
      <c r="W56" s="420">
        <v>1532</v>
      </c>
      <c r="X56" s="420"/>
      <c r="Y56" s="421">
        <f t="shared" si="6"/>
        <v>51.967435549525099</v>
      </c>
      <c r="Z56" s="421"/>
      <c r="AA56" s="420">
        <v>9700</v>
      </c>
      <c r="AB56" s="420"/>
      <c r="AC56" s="420">
        <v>4830</v>
      </c>
      <c r="AD56" s="420"/>
      <c r="AE56" s="420">
        <v>4911</v>
      </c>
      <c r="AF56" s="420"/>
      <c r="AG56" s="420">
        <v>126</v>
      </c>
      <c r="AH56" s="420"/>
      <c r="AI56" s="420">
        <v>226</v>
      </c>
      <c r="AJ56" s="420"/>
      <c r="AK56" s="420">
        <v>74</v>
      </c>
      <c r="AL56" s="420"/>
      <c r="AM56" s="420">
        <v>177</v>
      </c>
      <c r="AN56" s="420"/>
      <c r="AO56" s="420">
        <v>2407</v>
      </c>
      <c r="AP56" s="420"/>
      <c r="AQ56" s="420">
        <v>2033</v>
      </c>
      <c r="AR56" s="420"/>
      <c r="AS56" s="420">
        <f t="shared" si="7"/>
        <v>4440</v>
      </c>
      <c r="AT56" s="420">
        <f t="shared" si="8"/>
        <v>0</v>
      </c>
      <c r="AU56" s="420">
        <f t="shared" si="9"/>
        <v>4440</v>
      </c>
      <c r="AV56" s="420">
        <f t="shared" si="19"/>
        <v>2407</v>
      </c>
      <c r="AW56" s="420">
        <f t="shared" si="20"/>
        <v>0</v>
      </c>
      <c r="AX56" s="420">
        <f t="shared" si="21"/>
        <v>2033</v>
      </c>
      <c r="AY56" s="420">
        <f t="shared" si="22"/>
        <v>0</v>
      </c>
      <c r="AZ56" s="420">
        <f t="shared" si="14"/>
        <v>4440</v>
      </c>
      <c r="BA56" s="420">
        <f t="shared" si="15"/>
        <v>0</v>
      </c>
      <c r="BB56" s="420">
        <f t="shared" si="16"/>
        <v>4440</v>
      </c>
      <c r="BC56" s="420"/>
      <c r="BD56" s="420"/>
      <c r="BE56" s="420"/>
      <c r="BF56" s="420"/>
      <c r="BG56" s="420"/>
      <c r="BH56" s="420"/>
      <c r="BI56" s="420"/>
      <c r="BJ56" s="420"/>
      <c r="BK56" s="437"/>
      <c r="BL56" s="437"/>
      <c r="BM56" s="437"/>
    </row>
    <row r="57" spans="1:65" s="322" customFormat="1" ht="17.100000000000001" customHeight="1">
      <c r="A57" s="425"/>
      <c r="B57" s="426" t="s">
        <v>74</v>
      </c>
      <c r="C57" s="426">
        <f>SUM(C55:C56)</f>
        <v>220000</v>
      </c>
      <c r="D57" s="427">
        <f t="shared" ref="D57:BJ57" si="71">SUM(D55:D56)</f>
        <v>0</v>
      </c>
      <c r="E57" s="427">
        <f t="shared" si="71"/>
        <v>18335</v>
      </c>
      <c r="F57" s="427">
        <f t="shared" si="71"/>
        <v>0</v>
      </c>
      <c r="G57" s="427">
        <f t="shared" si="71"/>
        <v>13756</v>
      </c>
      <c r="H57" s="434">
        <f t="shared" si="1"/>
        <v>6.2527272727272729</v>
      </c>
      <c r="I57" s="427">
        <f t="shared" si="71"/>
        <v>0</v>
      </c>
      <c r="J57" s="434"/>
      <c r="K57" s="427">
        <f t="shared" si="2"/>
        <v>13756</v>
      </c>
      <c r="L57" s="434">
        <f t="shared" si="3"/>
        <v>6.2527272727272729</v>
      </c>
      <c r="M57" s="427">
        <f t="shared" si="24"/>
        <v>0</v>
      </c>
      <c r="N57" s="434"/>
      <c r="O57" s="427">
        <f t="shared" si="71"/>
        <v>1</v>
      </c>
      <c r="P57" s="427">
        <f t="shared" si="71"/>
        <v>0</v>
      </c>
      <c r="Q57" s="427">
        <f t="shared" si="4"/>
        <v>1</v>
      </c>
      <c r="R57" s="427">
        <f t="shared" si="5"/>
        <v>0</v>
      </c>
      <c r="S57" s="427">
        <f t="shared" si="71"/>
        <v>17127</v>
      </c>
      <c r="T57" s="427">
        <f t="shared" si="71"/>
        <v>0</v>
      </c>
      <c r="U57" s="427">
        <f t="shared" si="71"/>
        <v>5256</v>
      </c>
      <c r="V57" s="427">
        <f t="shared" si="71"/>
        <v>0</v>
      </c>
      <c r="W57" s="427">
        <f t="shared" si="71"/>
        <v>2786</v>
      </c>
      <c r="X57" s="427">
        <f t="shared" si="71"/>
        <v>0</v>
      </c>
      <c r="Y57" s="434">
        <f t="shared" si="6"/>
        <v>53.006088280060879</v>
      </c>
      <c r="Z57" s="434"/>
      <c r="AA57" s="427">
        <f t="shared" si="71"/>
        <v>17948</v>
      </c>
      <c r="AB57" s="427">
        <f t="shared" si="71"/>
        <v>0</v>
      </c>
      <c r="AC57" s="427">
        <f t="shared" si="71"/>
        <v>9092</v>
      </c>
      <c r="AD57" s="427">
        <f t="shared" si="71"/>
        <v>0</v>
      </c>
      <c r="AE57" s="427">
        <f t="shared" si="71"/>
        <v>8489</v>
      </c>
      <c r="AF57" s="427">
        <f t="shared" si="71"/>
        <v>0</v>
      </c>
      <c r="AG57" s="427">
        <f t="shared" si="71"/>
        <v>224</v>
      </c>
      <c r="AH57" s="427">
        <f t="shared" si="71"/>
        <v>0</v>
      </c>
      <c r="AI57" s="427">
        <f t="shared" si="71"/>
        <v>537</v>
      </c>
      <c r="AJ57" s="427">
        <f t="shared" si="71"/>
        <v>0</v>
      </c>
      <c r="AK57" s="427">
        <f t="shared" si="71"/>
        <v>102</v>
      </c>
      <c r="AL57" s="427">
        <f t="shared" si="71"/>
        <v>0</v>
      </c>
      <c r="AM57" s="427">
        <f t="shared" si="71"/>
        <v>218</v>
      </c>
      <c r="AN57" s="427">
        <f t="shared" si="71"/>
        <v>0</v>
      </c>
      <c r="AO57" s="427">
        <f t="shared" si="71"/>
        <v>4421</v>
      </c>
      <c r="AP57" s="427">
        <f t="shared" si="71"/>
        <v>0</v>
      </c>
      <c r="AQ57" s="427">
        <f t="shared" si="71"/>
        <v>3778</v>
      </c>
      <c r="AR57" s="427">
        <f t="shared" si="71"/>
        <v>0</v>
      </c>
      <c r="AS57" s="427">
        <f t="shared" si="7"/>
        <v>8199</v>
      </c>
      <c r="AT57" s="427">
        <f t="shared" si="8"/>
        <v>0</v>
      </c>
      <c r="AU57" s="427">
        <f t="shared" si="9"/>
        <v>8199</v>
      </c>
      <c r="AV57" s="427">
        <f t="shared" si="19"/>
        <v>4421</v>
      </c>
      <c r="AW57" s="427">
        <f t="shared" si="20"/>
        <v>0</v>
      </c>
      <c r="AX57" s="427">
        <f t="shared" si="21"/>
        <v>3778</v>
      </c>
      <c r="AY57" s="427">
        <f t="shared" si="22"/>
        <v>0</v>
      </c>
      <c r="AZ57" s="427">
        <f t="shared" si="14"/>
        <v>8199</v>
      </c>
      <c r="BA57" s="427">
        <f t="shared" si="15"/>
        <v>0</v>
      </c>
      <c r="BB57" s="427">
        <f t="shared" si="16"/>
        <v>8199</v>
      </c>
      <c r="BC57" s="427">
        <f t="shared" si="71"/>
        <v>0</v>
      </c>
      <c r="BD57" s="427">
        <f t="shared" si="71"/>
        <v>0</v>
      </c>
      <c r="BE57" s="427">
        <f t="shared" ref="BE57" si="72">SUM(BE55:BE56)</f>
        <v>0</v>
      </c>
      <c r="BF57" s="427">
        <f t="shared" ref="BF57" si="73">SUM(BF55:BF56)</f>
        <v>0</v>
      </c>
      <c r="BG57" s="427">
        <f t="shared" si="71"/>
        <v>0</v>
      </c>
      <c r="BH57" s="427">
        <f t="shared" si="71"/>
        <v>0</v>
      </c>
      <c r="BI57" s="427">
        <f t="shared" si="71"/>
        <v>0</v>
      </c>
      <c r="BJ57" s="427">
        <f t="shared" si="71"/>
        <v>0</v>
      </c>
      <c r="BK57" s="427">
        <f t="shared" ref="BK57" si="74">SUM(BK55:BK56)</f>
        <v>0</v>
      </c>
      <c r="BL57" s="427">
        <f t="shared" ref="BL57" si="75">SUM(BL55:BL56)</f>
        <v>0</v>
      </c>
      <c r="BM57" s="427">
        <f t="shared" ref="BM57" si="76">SUM(BM55:BM56)</f>
        <v>0</v>
      </c>
    </row>
    <row r="58" spans="1:65" s="321" customFormat="1" ht="17.100000000000001" customHeight="1">
      <c r="A58" s="429">
        <v>44</v>
      </c>
      <c r="B58" s="436" t="s">
        <v>110</v>
      </c>
      <c r="C58" s="431">
        <v>88000</v>
      </c>
      <c r="D58" s="431">
        <v>40000</v>
      </c>
      <c r="E58" s="420">
        <v>8110</v>
      </c>
      <c r="F58" s="420"/>
      <c r="G58" s="420">
        <v>7365</v>
      </c>
      <c r="H58" s="421">
        <f t="shared" si="1"/>
        <v>8.3693181818181817</v>
      </c>
      <c r="I58" s="420"/>
      <c r="J58" s="421">
        <f t="shared" si="23"/>
        <v>0</v>
      </c>
      <c r="K58" s="420">
        <f t="shared" si="2"/>
        <v>7365</v>
      </c>
      <c r="L58" s="421">
        <f t="shared" si="3"/>
        <v>8.3693181818181817</v>
      </c>
      <c r="M58" s="420">
        <f t="shared" si="24"/>
        <v>0</v>
      </c>
      <c r="N58" s="421">
        <f t="shared" si="25"/>
        <v>0</v>
      </c>
      <c r="O58" s="420">
        <v>262</v>
      </c>
      <c r="P58" s="420"/>
      <c r="Q58" s="420">
        <f t="shared" si="4"/>
        <v>262</v>
      </c>
      <c r="R58" s="420">
        <f t="shared" si="5"/>
        <v>0</v>
      </c>
      <c r="S58" s="420">
        <v>10169</v>
      </c>
      <c r="T58" s="420"/>
      <c r="U58" s="420">
        <v>2476</v>
      </c>
      <c r="V58" s="420"/>
      <c r="W58" s="420">
        <v>1373</v>
      </c>
      <c r="X58" s="420"/>
      <c r="Y58" s="421">
        <f t="shared" si="6"/>
        <v>55.452342487883683</v>
      </c>
      <c r="Z58" s="421" t="e">
        <f t="shared" si="18"/>
        <v>#DIV/0!</v>
      </c>
      <c r="AA58" s="420">
        <v>7051</v>
      </c>
      <c r="AB58" s="420"/>
      <c r="AC58" s="420">
        <v>3686</v>
      </c>
      <c r="AD58" s="420"/>
      <c r="AE58" s="420">
        <v>3365</v>
      </c>
      <c r="AF58" s="420"/>
      <c r="AG58" s="420">
        <v>113</v>
      </c>
      <c r="AH58" s="420"/>
      <c r="AI58" s="420">
        <v>490</v>
      </c>
      <c r="AJ58" s="420"/>
      <c r="AK58" s="420">
        <v>102</v>
      </c>
      <c r="AL58" s="420"/>
      <c r="AM58" s="420">
        <v>421</v>
      </c>
      <c r="AN58" s="420"/>
      <c r="AO58" s="420">
        <v>1470</v>
      </c>
      <c r="AP58" s="420"/>
      <c r="AQ58" s="420">
        <v>1153</v>
      </c>
      <c r="AR58" s="420"/>
      <c r="AS58" s="420">
        <f t="shared" si="7"/>
        <v>2623</v>
      </c>
      <c r="AT58" s="420">
        <f t="shared" si="8"/>
        <v>0</v>
      </c>
      <c r="AU58" s="420">
        <f t="shared" si="9"/>
        <v>2623</v>
      </c>
      <c r="AV58" s="420">
        <f t="shared" si="19"/>
        <v>1470</v>
      </c>
      <c r="AW58" s="420">
        <f t="shared" si="20"/>
        <v>0</v>
      </c>
      <c r="AX58" s="420">
        <f t="shared" si="21"/>
        <v>1153</v>
      </c>
      <c r="AY58" s="420">
        <f t="shared" si="22"/>
        <v>0</v>
      </c>
      <c r="AZ58" s="420">
        <f t="shared" si="14"/>
        <v>2623</v>
      </c>
      <c r="BA58" s="420">
        <f t="shared" si="15"/>
        <v>0</v>
      </c>
      <c r="BB58" s="420">
        <f t="shared" si="16"/>
        <v>2623</v>
      </c>
      <c r="BC58" s="420">
        <v>15</v>
      </c>
      <c r="BD58" s="420">
        <v>75</v>
      </c>
      <c r="BE58" s="420">
        <f>BC58</f>
        <v>15</v>
      </c>
      <c r="BF58" s="420">
        <f>BD58</f>
        <v>75</v>
      </c>
      <c r="BG58" s="420">
        <v>4</v>
      </c>
      <c r="BH58" s="420">
        <v>7599</v>
      </c>
      <c r="BI58" s="420"/>
      <c r="BJ58" s="420">
        <f>SUM(BH58:BI58)</f>
        <v>7599</v>
      </c>
      <c r="BK58" s="420">
        <f>BH58</f>
        <v>7599</v>
      </c>
      <c r="BL58" s="420">
        <f>BI58</f>
        <v>0</v>
      </c>
      <c r="BM58" s="420">
        <f>SUM(BK58:BL58)</f>
        <v>7599</v>
      </c>
    </row>
    <row r="59" spans="1:65" s="321" customFormat="1" ht="17.100000000000001" customHeight="1">
      <c r="A59" s="419">
        <v>45</v>
      </c>
      <c r="B59" s="420" t="s">
        <v>111</v>
      </c>
      <c r="C59" s="431">
        <v>45000</v>
      </c>
      <c r="D59" s="431">
        <v>4000</v>
      </c>
      <c r="E59" s="420">
        <v>3780</v>
      </c>
      <c r="F59" s="420"/>
      <c r="G59" s="420">
        <v>3310</v>
      </c>
      <c r="H59" s="421">
        <f t="shared" si="1"/>
        <v>7.3555555555555552</v>
      </c>
      <c r="I59" s="420"/>
      <c r="J59" s="421">
        <f t="shared" si="23"/>
        <v>0</v>
      </c>
      <c r="K59" s="420">
        <f t="shared" si="2"/>
        <v>3310</v>
      </c>
      <c r="L59" s="421">
        <f t="shared" si="3"/>
        <v>7.3555555555555552</v>
      </c>
      <c r="M59" s="420">
        <f t="shared" si="24"/>
        <v>0</v>
      </c>
      <c r="N59" s="421">
        <f t="shared" si="25"/>
        <v>0</v>
      </c>
      <c r="O59" s="420">
        <v>167</v>
      </c>
      <c r="P59" s="420"/>
      <c r="Q59" s="420">
        <f t="shared" si="4"/>
        <v>167</v>
      </c>
      <c r="R59" s="420">
        <f t="shared" si="5"/>
        <v>0</v>
      </c>
      <c r="S59" s="420">
        <v>3750</v>
      </c>
      <c r="T59" s="420"/>
      <c r="U59" s="420">
        <v>1851</v>
      </c>
      <c r="V59" s="420"/>
      <c r="W59" s="420">
        <v>949</v>
      </c>
      <c r="X59" s="420"/>
      <c r="Y59" s="421">
        <f t="shared" si="6"/>
        <v>51.269584008643974</v>
      </c>
      <c r="Z59" s="421" t="e">
        <f t="shared" si="18"/>
        <v>#DIV/0!</v>
      </c>
      <c r="AA59" s="420">
        <v>4566</v>
      </c>
      <c r="AB59" s="420"/>
      <c r="AC59" s="420">
        <v>1393</v>
      </c>
      <c r="AD59" s="420"/>
      <c r="AE59" s="420">
        <v>3173</v>
      </c>
      <c r="AF59" s="420"/>
      <c r="AG59" s="420">
        <v>201</v>
      </c>
      <c r="AH59" s="420"/>
      <c r="AI59" s="420">
        <v>659</v>
      </c>
      <c r="AJ59" s="420"/>
      <c r="AK59" s="420">
        <v>107</v>
      </c>
      <c r="AL59" s="420"/>
      <c r="AM59" s="420">
        <v>440</v>
      </c>
      <c r="AN59" s="420"/>
      <c r="AO59" s="420">
        <v>823</v>
      </c>
      <c r="AP59" s="420"/>
      <c r="AQ59" s="420">
        <v>677</v>
      </c>
      <c r="AR59" s="420"/>
      <c r="AS59" s="420">
        <f t="shared" si="7"/>
        <v>1500</v>
      </c>
      <c r="AT59" s="420">
        <f t="shared" si="8"/>
        <v>0</v>
      </c>
      <c r="AU59" s="420">
        <f t="shared" si="9"/>
        <v>1500</v>
      </c>
      <c r="AV59" s="420">
        <f t="shared" si="19"/>
        <v>823</v>
      </c>
      <c r="AW59" s="420">
        <f t="shared" si="20"/>
        <v>0</v>
      </c>
      <c r="AX59" s="420">
        <f t="shared" si="21"/>
        <v>677</v>
      </c>
      <c r="AY59" s="420">
        <f t="shared" si="22"/>
        <v>0</v>
      </c>
      <c r="AZ59" s="420">
        <f t="shared" si="14"/>
        <v>1500</v>
      </c>
      <c r="BA59" s="420">
        <f t="shared" si="15"/>
        <v>0</v>
      </c>
      <c r="BB59" s="420">
        <f t="shared" si="16"/>
        <v>1500</v>
      </c>
      <c r="BC59" s="420"/>
      <c r="BD59" s="420"/>
      <c r="BE59" s="420"/>
      <c r="BF59" s="420"/>
      <c r="BG59" s="420"/>
      <c r="BH59" s="420"/>
      <c r="BI59" s="420"/>
      <c r="BJ59" s="420"/>
      <c r="BK59" s="437"/>
      <c r="BL59" s="437"/>
      <c r="BM59" s="437"/>
    </row>
    <row r="60" spans="1:65" s="321" customFormat="1" ht="17.100000000000001" customHeight="1">
      <c r="A60" s="419">
        <v>46</v>
      </c>
      <c r="B60" s="420" t="s">
        <v>112</v>
      </c>
      <c r="C60" s="431">
        <v>22000</v>
      </c>
      <c r="D60" s="431">
        <v>18000</v>
      </c>
      <c r="E60" s="420">
        <v>1920</v>
      </c>
      <c r="F60" s="420"/>
      <c r="G60" s="420">
        <v>1574</v>
      </c>
      <c r="H60" s="421">
        <f t="shared" si="1"/>
        <v>7.1545454545454543</v>
      </c>
      <c r="I60" s="420"/>
      <c r="J60" s="421">
        <f t="shared" si="23"/>
        <v>0</v>
      </c>
      <c r="K60" s="420">
        <f t="shared" si="2"/>
        <v>1574</v>
      </c>
      <c r="L60" s="421">
        <f t="shared" si="3"/>
        <v>7.1545454545454543</v>
      </c>
      <c r="M60" s="420">
        <f t="shared" si="24"/>
        <v>0</v>
      </c>
      <c r="N60" s="421">
        <f t="shared" si="25"/>
        <v>0</v>
      </c>
      <c r="O60" s="420">
        <v>77</v>
      </c>
      <c r="P60" s="420"/>
      <c r="Q60" s="420">
        <f t="shared" si="4"/>
        <v>77</v>
      </c>
      <c r="R60" s="420">
        <f t="shared" si="5"/>
        <v>0</v>
      </c>
      <c r="S60" s="420">
        <v>1785</v>
      </c>
      <c r="T60" s="420"/>
      <c r="U60" s="420">
        <v>680</v>
      </c>
      <c r="V60" s="420"/>
      <c r="W60" s="420">
        <v>363</v>
      </c>
      <c r="X60" s="420"/>
      <c r="Y60" s="421">
        <f t="shared" si="6"/>
        <v>53.382352941176471</v>
      </c>
      <c r="Z60" s="421" t="e">
        <f t="shared" si="18"/>
        <v>#DIV/0!</v>
      </c>
      <c r="AA60" s="420">
        <v>1473</v>
      </c>
      <c r="AB60" s="420"/>
      <c r="AC60" s="420">
        <v>731</v>
      </c>
      <c r="AD60" s="420"/>
      <c r="AE60" s="420">
        <v>742</v>
      </c>
      <c r="AF60" s="420"/>
      <c r="AG60" s="420">
        <v>16</v>
      </c>
      <c r="AH60" s="420"/>
      <c r="AI60" s="420">
        <v>126</v>
      </c>
      <c r="AJ60" s="420"/>
      <c r="AK60" s="420">
        <v>16</v>
      </c>
      <c r="AL60" s="420"/>
      <c r="AM60" s="420">
        <v>24</v>
      </c>
      <c r="AN60" s="420"/>
      <c r="AO60" s="420">
        <v>388</v>
      </c>
      <c r="AP60" s="420"/>
      <c r="AQ60" s="420">
        <v>311</v>
      </c>
      <c r="AR60" s="420"/>
      <c r="AS60" s="420">
        <f t="shared" si="7"/>
        <v>699</v>
      </c>
      <c r="AT60" s="420">
        <f t="shared" si="8"/>
        <v>0</v>
      </c>
      <c r="AU60" s="420">
        <f t="shared" si="9"/>
        <v>699</v>
      </c>
      <c r="AV60" s="420">
        <f t="shared" si="19"/>
        <v>388</v>
      </c>
      <c r="AW60" s="420">
        <f t="shared" si="20"/>
        <v>0</v>
      </c>
      <c r="AX60" s="420">
        <f t="shared" si="21"/>
        <v>311</v>
      </c>
      <c r="AY60" s="420">
        <f t="shared" si="22"/>
        <v>0</v>
      </c>
      <c r="AZ60" s="420">
        <f t="shared" si="14"/>
        <v>699</v>
      </c>
      <c r="BA60" s="420">
        <f t="shared" si="15"/>
        <v>0</v>
      </c>
      <c r="BB60" s="420">
        <f t="shared" si="16"/>
        <v>699</v>
      </c>
      <c r="BC60" s="420"/>
      <c r="BD60" s="420"/>
      <c r="BE60" s="420"/>
      <c r="BF60" s="420"/>
      <c r="BG60" s="420"/>
      <c r="BH60" s="420"/>
      <c r="BI60" s="420"/>
      <c r="BJ60" s="420"/>
      <c r="BK60" s="437"/>
      <c r="BL60" s="437"/>
      <c r="BM60" s="437"/>
    </row>
    <row r="61" spans="1:65" s="321" customFormat="1" ht="17.100000000000001" customHeight="1">
      <c r="A61" s="419">
        <v>47</v>
      </c>
      <c r="B61" s="420" t="s">
        <v>113</v>
      </c>
      <c r="C61" s="431">
        <v>36000</v>
      </c>
      <c r="D61" s="431"/>
      <c r="E61" s="420">
        <v>2990</v>
      </c>
      <c r="F61" s="420"/>
      <c r="G61" s="420">
        <v>2965</v>
      </c>
      <c r="H61" s="421">
        <f t="shared" si="1"/>
        <v>8.2361111111111107</v>
      </c>
      <c r="I61" s="420"/>
      <c r="J61" s="421"/>
      <c r="K61" s="420">
        <f t="shared" si="2"/>
        <v>2965</v>
      </c>
      <c r="L61" s="421">
        <f t="shared" si="3"/>
        <v>8.2361111111111107</v>
      </c>
      <c r="M61" s="420">
        <f t="shared" si="24"/>
        <v>0</v>
      </c>
      <c r="N61" s="421"/>
      <c r="O61" s="420">
        <v>221</v>
      </c>
      <c r="P61" s="420"/>
      <c r="Q61" s="420">
        <f t="shared" si="4"/>
        <v>221</v>
      </c>
      <c r="R61" s="420">
        <f t="shared" si="5"/>
        <v>0</v>
      </c>
      <c r="S61" s="420">
        <v>3127</v>
      </c>
      <c r="T61" s="420"/>
      <c r="U61" s="420">
        <v>1676</v>
      </c>
      <c r="V61" s="420"/>
      <c r="W61" s="420">
        <v>1062</v>
      </c>
      <c r="X61" s="420"/>
      <c r="Y61" s="421">
        <f t="shared" si="6"/>
        <v>63.365155131264913</v>
      </c>
      <c r="Z61" s="421"/>
      <c r="AA61" s="420">
        <v>2820</v>
      </c>
      <c r="AB61" s="420"/>
      <c r="AC61" s="420">
        <v>1454</v>
      </c>
      <c r="AD61" s="420"/>
      <c r="AE61" s="420">
        <v>1366</v>
      </c>
      <c r="AF61" s="420"/>
      <c r="AG61" s="420">
        <v>80</v>
      </c>
      <c r="AH61" s="420"/>
      <c r="AI61" s="420">
        <v>224</v>
      </c>
      <c r="AJ61" s="420"/>
      <c r="AK61" s="420">
        <v>85</v>
      </c>
      <c r="AL61" s="420"/>
      <c r="AM61" s="420">
        <v>449</v>
      </c>
      <c r="AN61" s="420"/>
      <c r="AO61" s="420">
        <v>647</v>
      </c>
      <c r="AP61" s="420"/>
      <c r="AQ61" s="420">
        <v>545</v>
      </c>
      <c r="AR61" s="420"/>
      <c r="AS61" s="420">
        <f t="shared" si="7"/>
        <v>1192</v>
      </c>
      <c r="AT61" s="420">
        <f t="shared" si="8"/>
        <v>0</v>
      </c>
      <c r="AU61" s="420">
        <f t="shared" si="9"/>
        <v>1192</v>
      </c>
      <c r="AV61" s="420">
        <f t="shared" si="19"/>
        <v>647</v>
      </c>
      <c r="AW61" s="420">
        <f t="shared" si="20"/>
        <v>0</v>
      </c>
      <c r="AX61" s="420">
        <f t="shared" si="21"/>
        <v>545</v>
      </c>
      <c r="AY61" s="420">
        <f t="shared" si="22"/>
        <v>0</v>
      </c>
      <c r="AZ61" s="420">
        <f t="shared" si="14"/>
        <v>1192</v>
      </c>
      <c r="BA61" s="420">
        <f t="shared" si="15"/>
        <v>0</v>
      </c>
      <c r="BB61" s="420">
        <f t="shared" si="16"/>
        <v>1192</v>
      </c>
      <c r="BC61" s="420"/>
      <c r="BD61" s="420"/>
      <c r="BE61" s="420"/>
      <c r="BF61" s="420"/>
      <c r="BG61" s="420"/>
      <c r="BH61" s="420"/>
      <c r="BI61" s="420"/>
      <c r="BJ61" s="420"/>
      <c r="BK61" s="437"/>
      <c r="BL61" s="437"/>
      <c r="BM61" s="437"/>
    </row>
    <row r="62" spans="1:65" s="321" customFormat="1" ht="17.100000000000001" customHeight="1">
      <c r="A62" s="423">
        <v>48</v>
      </c>
      <c r="B62" s="424" t="s">
        <v>114</v>
      </c>
      <c r="C62" s="441">
        <v>65000</v>
      </c>
      <c r="D62" s="441">
        <v>12000</v>
      </c>
      <c r="E62" s="420">
        <v>5610</v>
      </c>
      <c r="F62" s="420"/>
      <c r="G62" s="420">
        <v>5224</v>
      </c>
      <c r="H62" s="421">
        <f t="shared" si="1"/>
        <v>8.0369230769230775</v>
      </c>
      <c r="I62" s="420"/>
      <c r="J62" s="421">
        <f t="shared" si="23"/>
        <v>0</v>
      </c>
      <c r="K62" s="420">
        <f t="shared" si="2"/>
        <v>5224</v>
      </c>
      <c r="L62" s="421">
        <f t="shared" si="3"/>
        <v>8.0369230769230775</v>
      </c>
      <c r="M62" s="420">
        <f t="shared" si="24"/>
        <v>0</v>
      </c>
      <c r="N62" s="421">
        <f t="shared" si="25"/>
        <v>0</v>
      </c>
      <c r="O62" s="420">
        <v>116</v>
      </c>
      <c r="P62" s="420"/>
      <c r="Q62" s="420">
        <f t="shared" si="4"/>
        <v>116</v>
      </c>
      <c r="R62" s="420">
        <f t="shared" si="5"/>
        <v>0</v>
      </c>
      <c r="S62" s="420">
        <v>6234</v>
      </c>
      <c r="T62" s="420"/>
      <c r="U62" s="420">
        <v>1711</v>
      </c>
      <c r="V62" s="420"/>
      <c r="W62" s="420">
        <v>907</v>
      </c>
      <c r="X62" s="420"/>
      <c r="Y62" s="421">
        <f t="shared" si="6"/>
        <v>53.009935710111044</v>
      </c>
      <c r="Z62" s="421" t="e">
        <f t="shared" si="18"/>
        <v>#DIV/0!</v>
      </c>
      <c r="AA62" s="420">
        <v>4980</v>
      </c>
      <c r="AB62" s="420"/>
      <c r="AC62" s="420">
        <v>2534</v>
      </c>
      <c r="AD62" s="420"/>
      <c r="AE62" s="420">
        <v>2446</v>
      </c>
      <c r="AF62" s="420"/>
      <c r="AG62" s="420">
        <v>107</v>
      </c>
      <c r="AH62" s="420"/>
      <c r="AI62" s="420">
        <v>302</v>
      </c>
      <c r="AJ62" s="420"/>
      <c r="AK62" s="420">
        <v>96</v>
      </c>
      <c r="AL62" s="420"/>
      <c r="AM62" s="420">
        <v>174</v>
      </c>
      <c r="AN62" s="420"/>
      <c r="AO62" s="420">
        <v>1133</v>
      </c>
      <c r="AP62" s="420"/>
      <c r="AQ62" s="420">
        <v>913</v>
      </c>
      <c r="AR62" s="420"/>
      <c r="AS62" s="420">
        <f t="shared" si="7"/>
        <v>2046</v>
      </c>
      <c r="AT62" s="420">
        <f t="shared" si="8"/>
        <v>0</v>
      </c>
      <c r="AU62" s="420">
        <f t="shared" si="9"/>
        <v>2046</v>
      </c>
      <c r="AV62" s="420">
        <f t="shared" si="19"/>
        <v>1133</v>
      </c>
      <c r="AW62" s="420">
        <f t="shared" si="20"/>
        <v>0</v>
      </c>
      <c r="AX62" s="420">
        <f t="shared" si="21"/>
        <v>913</v>
      </c>
      <c r="AY62" s="420">
        <f t="shared" si="22"/>
        <v>0</v>
      </c>
      <c r="AZ62" s="420">
        <f t="shared" si="14"/>
        <v>2046</v>
      </c>
      <c r="BA62" s="420">
        <f t="shared" si="15"/>
        <v>0</v>
      </c>
      <c r="BB62" s="420">
        <f t="shared" si="16"/>
        <v>2046</v>
      </c>
      <c r="BC62" s="420" t="s">
        <v>115</v>
      </c>
      <c r="BD62" s="420"/>
      <c r="BE62" s="420"/>
      <c r="BF62" s="420"/>
      <c r="BG62" s="420"/>
      <c r="BH62" s="420"/>
      <c r="BI62" s="420"/>
      <c r="BJ62" s="420"/>
      <c r="BK62" s="437"/>
      <c r="BL62" s="437"/>
      <c r="BM62" s="437"/>
    </row>
    <row r="63" spans="1:65" s="320" customFormat="1" ht="17.100000000000001" customHeight="1">
      <c r="A63" s="425"/>
      <c r="B63" s="426" t="s">
        <v>74</v>
      </c>
      <c r="C63" s="426">
        <f>SUM(C58:C62)</f>
        <v>256000</v>
      </c>
      <c r="D63" s="427">
        <f t="shared" ref="D63:BJ63" si="77">SUM(D58:D62)</f>
        <v>74000</v>
      </c>
      <c r="E63" s="427">
        <f t="shared" si="77"/>
        <v>22410</v>
      </c>
      <c r="F63" s="427">
        <f t="shared" si="77"/>
        <v>0</v>
      </c>
      <c r="G63" s="427">
        <f t="shared" si="77"/>
        <v>20438</v>
      </c>
      <c r="H63" s="434">
        <f t="shared" si="1"/>
        <v>7.9835937499999998</v>
      </c>
      <c r="I63" s="427">
        <f t="shared" si="77"/>
        <v>0</v>
      </c>
      <c r="J63" s="434">
        <f t="shared" si="23"/>
        <v>0</v>
      </c>
      <c r="K63" s="427">
        <f t="shared" si="2"/>
        <v>20438</v>
      </c>
      <c r="L63" s="434">
        <f t="shared" si="3"/>
        <v>7.9835937499999998</v>
      </c>
      <c r="M63" s="427">
        <f t="shared" si="24"/>
        <v>0</v>
      </c>
      <c r="N63" s="434">
        <f t="shared" si="25"/>
        <v>0</v>
      </c>
      <c r="O63" s="427">
        <f t="shared" si="77"/>
        <v>843</v>
      </c>
      <c r="P63" s="427">
        <f t="shared" si="77"/>
        <v>0</v>
      </c>
      <c r="Q63" s="427">
        <f t="shared" si="4"/>
        <v>843</v>
      </c>
      <c r="R63" s="427">
        <f t="shared" si="5"/>
        <v>0</v>
      </c>
      <c r="S63" s="427">
        <f t="shared" si="77"/>
        <v>25065</v>
      </c>
      <c r="T63" s="427">
        <f t="shared" si="77"/>
        <v>0</v>
      </c>
      <c r="U63" s="427">
        <f t="shared" si="77"/>
        <v>8394</v>
      </c>
      <c r="V63" s="427">
        <f t="shared" si="77"/>
        <v>0</v>
      </c>
      <c r="W63" s="427">
        <f t="shared" si="77"/>
        <v>4654</v>
      </c>
      <c r="X63" s="427">
        <f t="shared" si="77"/>
        <v>0</v>
      </c>
      <c r="Y63" s="434">
        <f t="shared" si="6"/>
        <v>55.444365022635218</v>
      </c>
      <c r="Z63" s="434" t="e">
        <f t="shared" si="18"/>
        <v>#DIV/0!</v>
      </c>
      <c r="AA63" s="427">
        <f t="shared" si="77"/>
        <v>20890</v>
      </c>
      <c r="AB63" s="427">
        <f t="shared" si="77"/>
        <v>0</v>
      </c>
      <c r="AC63" s="427">
        <f t="shared" si="77"/>
        <v>9798</v>
      </c>
      <c r="AD63" s="427">
        <f t="shared" si="77"/>
        <v>0</v>
      </c>
      <c r="AE63" s="427">
        <f t="shared" si="77"/>
        <v>11092</v>
      </c>
      <c r="AF63" s="427">
        <f t="shared" si="77"/>
        <v>0</v>
      </c>
      <c r="AG63" s="427">
        <f t="shared" si="77"/>
        <v>517</v>
      </c>
      <c r="AH63" s="427">
        <f t="shared" si="77"/>
        <v>0</v>
      </c>
      <c r="AI63" s="427">
        <f t="shared" si="77"/>
        <v>1801</v>
      </c>
      <c r="AJ63" s="427">
        <f t="shared" si="77"/>
        <v>0</v>
      </c>
      <c r="AK63" s="427">
        <f t="shared" si="77"/>
        <v>406</v>
      </c>
      <c r="AL63" s="427">
        <f t="shared" si="77"/>
        <v>0</v>
      </c>
      <c r="AM63" s="427">
        <f t="shared" si="77"/>
        <v>1508</v>
      </c>
      <c r="AN63" s="427">
        <f t="shared" si="77"/>
        <v>0</v>
      </c>
      <c r="AO63" s="427">
        <f t="shared" si="77"/>
        <v>4461</v>
      </c>
      <c r="AP63" s="427">
        <f t="shared" si="77"/>
        <v>0</v>
      </c>
      <c r="AQ63" s="427">
        <f t="shared" si="77"/>
        <v>3599</v>
      </c>
      <c r="AR63" s="427">
        <f t="shared" si="77"/>
        <v>0</v>
      </c>
      <c r="AS63" s="427">
        <f t="shared" si="7"/>
        <v>8060</v>
      </c>
      <c r="AT63" s="427">
        <f t="shared" si="8"/>
        <v>0</v>
      </c>
      <c r="AU63" s="427">
        <f t="shared" si="9"/>
        <v>8060</v>
      </c>
      <c r="AV63" s="427">
        <f t="shared" si="19"/>
        <v>4461</v>
      </c>
      <c r="AW63" s="427">
        <f t="shared" si="20"/>
        <v>0</v>
      </c>
      <c r="AX63" s="427">
        <f t="shared" si="21"/>
        <v>3599</v>
      </c>
      <c r="AY63" s="427">
        <f t="shared" si="22"/>
        <v>0</v>
      </c>
      <c r="AZ63" s="427">
        <f t="shared" si="14"/>
        <v>8060</v>
      </c>
      <c r="BA63" s="427">
        <f t="shared" si="15"/>
        <v>0</v>
      </c>
      <c r="BB63" s="427">
        <f t="shared" si="16"/>
        <v>8060</v>
      </c>
      <c r="BC63" s="427">
        <f t="shared" si="77"/>
        <v>15</v>
      </c>
      <c r="BD63" s="427">
        <f t="shared" si="77"/>
        <v>75</v>
      </c>
      <c r="BE63" s="427">
        <f t="shared" ref="BE63" si="78">SUM(BE58:BE62)</f>
        <v>15</v>
      </c>
      <c r="BF63" s="427">
        <f t="shared" ref="BF63" si="79">SUM(BF58:BF62)</f>
        <v>75</v>
      </c>
      <c r="BG63" s="427">
        <f t="shared" si="77"/>
        <v>4</v>
      </c>
      <c r="BH63" s="427">
        <f t="shared" si="77"/>
        <v>7599</v>
      </c>
      <c r="BI63" s="427">
        <f t="shared" si="77"/>
        <v>0</v>
      </c>
      <c r="BJ63" s="427">
        <f t="shared" si="77"/>
        <v>7599</v>
      </c>
      <c r="BK63" s="427">
        <f t="shared" ref="BK63" si="80">SUM(BK58:BK62)</f>
        <v>7599</v>
      </c>
      <c r="BL63" s="427">
        <f t="shared" ref="BL63" si="81">SUM(BL58:BL62)</f>
        <v>0</v>
      </c>
      <c r="BM63" s="427">
        <f t="shared" ref="BM63" si="82">SUM(BM58:BM62)</f>
        <v>7599</v>
      </c>
    </row>
    <row r="64" spans="1:65" s="319" customFormat="1" ht="17.100000000000001" customHeight="1">
      <c r="A64" s="429">
        <v>49</v>
      </c>
      <c r="B64" s="436" t="s">
        <v>116</v>
      </c>
      <c r="C64" s="431">
        <v>50000</v>
      </c>
      <c r="D64" s="431">
        <v>23000</v>
      </c>
      <c r="E64" s="420">
        <v>4105</v>
      </c>
      <c r="F64" s="420">
        <v>1920</v>
      </c>
      <c r="G64" s="420">
        <v>3903</v>
      </c>
      <c r="H64" s="421">
        <f t="shared" si="1"/>
        <v>7.806</v>
      </c>
      <c r="I64" s="420">
        <v>2212</v>
      </c>
      <c r="J64" s="421">
        <f t="shared" si="23"/>
        <v>9.6173913043478265</v>
      </c>
      <c r="K64" s="420">
        <f t="shared" si="2"/>
        <v>3903</v>
      </c>
      <c r="L64" s="421">
        <f t="shared" si="3"/>
        <v>7.806</v>
      </c>
      <c r="M64" s="420">
        <f t="shared" si="24"/>
        <v>2212</v>
      </c>
      <c r="N64" s="421">
        <f t="shared" si="25"/>
        <v>9.6173913043478265</v>
      </c>
      <c r="O64" s="420">
        <v>70</v>
      </c>
      <c r="P64" s="420">
        <v>16</v>
      </c>
      <c r="Q64" s="420">
        <f t="shared" si="4"/>
        <v>70</v>
      </c>
      <c r="R64" s="420">
        <f t="shared" si="5"/>
        <v>16</v>
      </c>
      <c r="S64" s="420">
        <v>4143</v>
      </c>
      <c r="T64" s="420">
        <v>2371</v>
      </c>
      <c r="U64" s="420">
        <v>3136</v>
      </c>
      <c r="V64" s="420">
        <v>641</v>
      </c>
      <c r="W64" s="420">
        <v>739</v>
      </c>
      <c r="X64" s="420">
        <v>322</v>
      </c>
      <c r="Y64" s="421">
        <f t="shared" si="6"/>
        <v>23.565051020408163</v>
      </c>
      <c r="Z64" s="421">
        <f t="shared" si="18"/>
        <v>50.234009360374415</v>
      </c>
      <c r="AA64" s="420">
        <v>4382</v>
      </c>
      <c r="AB64" s="420">
        <v>2000</v>
      </c>
      <c r="AC64" s="420">
        <v>2532</v>
      </c>
      <c r="AD64" s="420">
        <v>1074</v>
      </c>
      <c r="AE64" s="420">
        <v>1860</v>
      </c>
      <c r="AF64" s="420">
        <v>926</v>
      </c>
      <c r="AG64" s="420">
        <v>60</v>
      </c>
      <c r="AH64" s="420">
        <v>41</v>
      </c>
      <c r="AI64" s="420">
        <v>167</v>
      </c>
      <c r="AJ64" s="420">
        <v>92</v>
      </c>
      <c r="AK64" s="420">
        <v>57</v>
      </c>
      <c r="AL64" s="420">
        <v>40</v>
      </c>
      <c r="AM64" s="420">
        <v>76</v>
      </c>
      <c r="AN64" s="420">
        <v>59</v>
      </c>
      <c r="AO64" s="420">
        <v>1005</v>
      </c>
      <c r="AP64" s="420">
        <v>442</v>
      </c>
      <c r="AQ64" s="420">
        <v>867</v>
      </c>
      <c r="AR64" s="420">
        <v>427</v>
      </c>
      <c r="AS64" s="420">
        <f t="shared" si="7"/>
        <v>1872</v>
      </c>
      <c r="AT64" s="420">
        <f t="shared" si="8"/>
        <v>869</v>
      </c>
      <c r="AU64" s="420">
        <f t="shared" si="9"/>
        <v>2741</v>
      </c>
      <c r="AV64" s="420">
        <f t="shared" si="19"/>
        <v>1005</v>
      </c>
      <c r="AW64" s="420">
        <f t="shared" si="20"/>
        <v>442</v>
      </c>
      <c r="AX64" s="420">
        <f t="shared" si="21"/>
        <v>867</v>
      </c>
      <c r="AY64" s="420">
        <f t="shared" si="22"/>
        <v>427</v>
      </c>
      <c r="AZ64" s="420">
        <f t="shared" si="14"/>
        <v>1872</v>
      </c>
      <c r="BA64" s="420">
        <f t="shared" si="15"/>
        <v>869</v>
      </c>
      <c r="BB64" s="420">
        <f t="shared" si="16"/>
        <v>2741</v>
      </c>
      <c r="BC64" s="420"/>
      <c r="BD64" s="420"/>
      <c r="BE64" s="420"/>
      <c r="BF64" s="420"/>
      <c r="BG64" s="420">
        <v>4</v>
      </c>
      <c r="BH64" s="420">
        <v>4770</v>
      </c>
      <c r="BI64" s="420"/>
      <c r="BJ64" s="420">
        <f>SUM(BH64:BI64)</f>
        <v>4770</v>
      </c>
      <c r="BK64" s="420">
        <f>BH64</f>
        <v>4770</v>
      </c>
      <c r="BL64" s="420">
        <f>BI64</f>
        <v>0</v>
      </c>
      <c r="BM64" s="420">
        <f>SUM(BK64:BL64)</f>
        <v>4770</v>
      </c>
    </row>
    <row r="65" spans="1:65" s="319" customFormat="1" ht="17.100000000000001" customHeight="1">
      <c r="A65" s="419">
        <v>50</v>
      </c>
      <c r="B65" s="420" t="s">
        <v>117</v>
      </c>
      <c r="C65" s="431">
        <v>28000</v>
      </c>
      <c r="D65" s="431">
        <v>8000</v>
      </c>
      <c r="E65" s="420">
        <v>1885</v>
      </c>
      <c r="F65" s="420">
        <v>660</v>
      </c>
      <c r="G65" s="420">
        <v>2436</v>
      </c>
      <c r="H65" s="421">
        <f t="shared" si="1"/>
        <v>8.6999999999999993</v>
      </c>
      <c r="I65" s="420">
        <v>888</v>
      </c>
      <c r="J65" s="421">
        <f t="shared" si="23"/>
        <v>11.1</v>
      </c>
      <c r="K65" s="420">
        <f t="shared" si="2"/>
        <v>2436</v>
      </c>
      <c r="L65" s="421">
        <f t="shared" si="3"/>
        <v>8.6999999999999993</v>
      </c>
      <c r="M65" s="420">
        <f t="shared" si="24"/>
        <v>888</v>
      </c>
      <c r="N65" s="421">
        <f t="shared" si="25"/>
        <v>11.1</v>
      </c>
      <c r="O65" s="420">
        <v>130</v>
      </c>
      <c r="P65" s="420">
        <v>6</v>
      </c>
      <c r="Q65" s="420">
        <f t="shared" si="4"/>
        <v>130</v>
      </c>
      <c r="R65" s="420">
        <f t="shared" si="5"/>
        <v>6</v>
      </c>
      <c r="S65" s="420">
        <v>3263</v>
      </c>
      <c r="T65" s="420">
        <v>911</v>
      </c>
      <c r="U65" s="420">
        <v>703</v>
      </c>
      <c r="V65" s="420">
        <v>189</v>
      </c>
      <c r="W65" s="420">
        <v>375</v>
      </c>
      <c r="X65" s="420">
        <v>88</v>
      </c>
      <c r="Y65" s="421">
        <f t="shared" si="6"/>
        <v>53.342816500711237</v>
      </c>
      <c r="Z65" s="421">
        <f t="shared" si="18"/>
        <v>46.560846560846564</v>
      </c>
      <c r="AA65" s="420">
        <v>2072</v>
      </c>
      <c r="AB65" s="420">
        <v>1028</v>
      </c>
      <c r="AC65" s="420">
        <v>928</v>
      </c>
      <c r="AD65" s="420">
        <v>516</v>
      </c>
      <c r="AE65" s="420">
        <v>881</v>
      </c>
      <c r="AF65" s="420">
        <v>512</v>
      </c>
      <c r="AG65" s="420">
        <v>30</v>
      </c>
      <c r="AH65" s="420">
        <v>19</v>
      </c>
      <c r="AI65" s="420">
        <v>164</v>
      </c>
      <c r="AJ65" s="420">
        <v>111</v>
      </c>
      <c r="AK65" s="420">
        <v>3</v>
      </c>
      <c r="AL65" s="420">
        <v>10</v>
      </c>
      <c r="AM65" s="420">
        <v>30</v>
      </c>
      <c r="AN65" s="420">
        <v>22</v>
      </c>
      <c r="AO65" s="420">
        <v>424</v>
      </c>
      <c r="AP65" s="420">
        <v>181</v>
      </c>
      <c r="AQ65" s="420">
        <v>364</v>
      </c>
      <c r="AR65" s="420">
        <v>187</v>
      </c>
      <c r="AS65" s="420">
        <f t="shared" si="7"/>
        <v>788</v>
      </c>
      <c r="AT65" s="420">
        <f t="shared" si="8"/>
        <v>368</v>
      </c>
      <c r="AU65" s="420">
        <f t="shared" si="9"/>
        <v>1156</v>
      </c>
      <c r="AV65" s="420">
        <f t="shared" si="19"/>
        <v>424</v>
      </c>
      <c r="AW65" s="420">
        <f t="shared" si="20"/>
        <v>181</v>
      </c>
      <c r="AX65" s="420">
        <f t="shared" si="21"/>
        <v>364</v>
      </c>
      <c r="AY65" s="420">
        <f t="shared" si="22"/>
        <v>187</v>
      </c>
      <c r="AZ65" s="420">
        <f t="shared" si="14"/>
        <v>788</v>
      </c>
      <c r="BA65" s="420">
        <f t="shared" si="15"/>
        <v>368</v>
      </c>
      <c r="BB65" s="420">
        <f t="shared" si="16"/>
        <v>1156</v>
      </c>
      <c r="BC65" s="420"/>
      <c r="BD65" s="420"/>
      <c r="BE65" s="420"/>
      <c r="BF65" s="420"/>
      <c r="BG65" s="420"/>
      <c r="BH65" s="420"/>
      <c r="BI65" s="420"/>
      <c r="BJ65" s="420"/>
      <c r="BK65" s="422"/>
      <c r="BL65" s="422"/>
      <c r="BM65" s="422"/>
    </row>
    <row r="66" spans="1:65" s="319" customFormat="1" ht="17.100000000000001" customHeight="1">
      <c r="A66" s="423">
        <v>51</v>
      </c>
      <c r="B66" s="424" t="s">
        <v>118</v>
      </c>
      <c r="C66" s="431">
        <v>65000</v>
      </c>
      <c r="D66" s="431">
        <v>18000</v>
      </c>
      <c r="E66" s="420">
        <v>5420</v>
      </c>
      <c r="F66" s="420">
        <v>1500</v>
      </c>
      <c r="G66" s="420">
        <v>4001</v>
      </c>
      <c r="H66" s="421">
        <f t="shared" si="1"/>
        <v>6.155384615384615</v>
      </c>
      <c r="I66" s="420">
        <v>1125</v>
      </c>
      <c r="J66" s="421">
        <f t="shared" si="23"/>
        <v>6.25</v>
      </c>
      <c r="K66" s="420">
        <f t="shared" si="2"/>
        <v>4001</v>
      </c>
      <c r="L66" s="421">
        <f t="shared" si="3"/>
        <v>6.155384615384615</v>
      </c>
      <c r="M66" s="420">
        <f t="shared" si="24"/>
        <v>1125</v>
      </c>
      <c r="N66" s="421">
        <f t="shared" si="25"/>
        <v>6.25</v>
      </c>
      <c r="O66" s="420">
        <v>214</v>
      </c>
      <c r="P66" s="420">
        <v>54</v>
      </c>
      <c r="Q66" s="420">
        <f t="shared" si="4"/>
        <v>214</v>
      </c>
      <c r="R66" s="420">
        <f t="shared" si="5"/>
        <v>54</v>
      </c>
      <c r="S66" s="420">
        <v>5588</v>
      </c>
      <c r="T66" s="420">
        <v>1599</v>
      </c>
      <c r="U66" s="420">
        <v>1159</v>
      </c>
      <c r="V66" s="420">
        <v>425</v>
      </c>
      <c r="W66" s="420">
        <v>646</v>
      </c>
      <c r="X66" s="420">
        <v>220</v>
      </c>
      <c r="Y66" s="421">
        <f t="shared" si="6"/>
        <v>55.73770491803279</v>
      </c>
      <c r="Z66" s="421">
        <f t="shared" si="18"/>
        <v>51.764705882352942</v>
      </c>
      <c r="AA66" s="420">
        <v>5340</v>
      </c>
      <c r="AB66" s="420">
        <v>1374</v>
      </c>
      <c r="AC66" s="420">
        <v>2643</v>
      </c>
      <c r="AD66" s="420">
        <v>582</v>
      </c>
      <c r="AE66" s="420">
        <v>2243</v>
      </c>
      <c r="AF66" s="420">
        <v>534</v>
      </c>
      <c r="AG66" s="420">
        <v>52</v>
      </c>
      <c r="AH66" s="420">
        <v>18</v>
      </c>
      <c r="AI66" s="420">
        <v>347</v>
      </c>
      <c r="AJ66" s="420">
        <v>73</v>
      </c>
      <c r="AK66" s="420">
        <v>33</v>
      </c>
      <c r="AL66" s="420">
        <v>7</v>
      </c>
      <c r="AM66" s="420">
        <v>146</v>
      </c>
      <c r="AN66" s="420">
        <v>24</v>
      </c>
      <c r="AO66" s="420">
        <v>1298</v>
      </c>
      <c r="AP66" s="420">
        <v>318</v>
      </c>
      <c r="AQ66" s="420">
        <v>1021</v>
      </c>
      <c r="AR66" s="420">
        <v>265</v>
      </c>
      <c r="AS66" s="420">
        <f t="shared" si="7"/>
        <v>2319</v>
      </c>
      <c r="AT66" s="420">
        <f t="shared" si="8"/>
        <v>583</v>
      </c>
      <c r="AU66" s="420">
        <f t="shared" si="9"/>
        <v>2902</v>
      </c>
      <c r="AV66" s="420">
        <f t="shared" si="19"/>
        <v>1298</v>
      </c>
      <c r="AW66" s="420">
        <f t="shared" si="20"/>
        <v>318</v>
      </c>
      <c r="AX66" s="420">
        <f t="shared" si="21"/>
        <v>1021</v>
      </c>
      <c r="AY66" s="420">
        <f t="shared" si="22"/>
        <v>265</v>
      </c>
      <c r="AZ66" s="420">
        <f t="shared" si="14"/>
        <v>2319</v>
      </c>
      <c r="BA66" s="420">
        <f t="shared" si="15"/>
        <v>583</v>
      </c>
      <c r="BB66" s="420">
        <f t="shared" si="16"/>
        <v>2902</v>
      </c>
      <c r="BC66" s="420"/>
      <c r="BD66" s="420"/>
      <c r="BE66" s="420"/>
      <c r="BF66" s="420"/>
      <c r="BG66" s="420"/>
      <c r="BH66" s="420"/>
      <c r="BI66" s="420"/>
      <c r="BJ66" s="420"/>
      <c r="BK66" s="422"/>
      <c r="BL66" s="422"/>
      <c r="BM66" s="422"/>
    </row>
    <row r="67" spans="1:65" s="320" customFormat="1" ht="17.100000000000001" customHeight="1">
      <c r="A67" s="425"/>
      <c r="B67" s="426" t="s">
        <v>74</v>
      </c>
      <c r="C67" s="426">
        <f>SUM(C64:C66)</f>
        <v>143000</v>
      </c>
      <c r="D67" s="427">
        <f t="shared" ref="D67:BJ67" si="83">SUM(D64:D66)</f>
        <v>49000</v>
      </c>
      <c r="E67" s="427">
        <f t="shared" si="83"/>
        <v>11410</v>
      </c>
      <c r="F67" s="427">
        <f t="shared" si="83"/>
        <v>4080</v>
      </c>
      <c r="G67" s="427">
        <f t="shared" si="83"/>
        <v>10340</v>
      </c>
      <c r="H67" s="434">
        <f t="shared" si="1"/>
        <v>7.2307692307692308</v>
      </c>
      <c r="I67" s="427">
        <f t="shared" si="83"/>
        <v>4225</v>
      </c>
      <c r="J67" s="434">
        <f t="shared" si="23"/>
        <v>8.6224489795918373</v>
      </c>
      <c r="K67" s="427">
        <f t="shared" si="2"/>
        <v>10340</v>
      </c>
      <c r="L67" s="434">
        <f t="shared" si="3"/>
        <v>7.2307692307692308</v>
      </c>
      <c r="M67" s="427">
        <f t="shared" si="24"/>
        <v>4225</v>
      </c>
      <c r="N67" s="434">
        <f t="shared" si="25"/>
        <v>8.6224489795918373</v>
      </c>
      <c r="O67" s="427">
        <f t="shared" si="83"/>
        <v>414</v>
      </c>
      <c r="P67" s="427">
        <f t="shared" si="83"/>
        <v>76</v>
      </c>
      <c r="Q67" s="427">
        <f t="shared" si="4"/>
        <v>414</v>
      </c>
      <c r="R67" s="427">
        <f t="shared" si="5"/>
        <v>76</v>
      </c>
      <c r="S67" s="427">
        <f t="shared" si="83"/>
        <v>12994</v>
      </c>
      <c r="T67" s="427">
        <f t="shared" si="83"/>
        <v>4881</v>
      </c>
      <c r="U67" s="427">
        <f t="shared" si="83"/>
        <v>4998</v>
      </c>
      <c r="V67" s="427">
        <f t="shared" si="83"/>
        <v>1255</v>
      </c>
      <c r="W67" s="427">
        <f t="shared" si="83"/>
        <v>1760</v>
      </c>
      <c r="X67" s="427">
        <f t="shared" si="83"/>
        <v>630</v>
      </c>
      <c r="Y67" s="434">
        <f t="shared" si="6"/>
        <v>35.214085634253699</v>
      </c>
      <c r="Z67" s="434">
        <f t="shared" si="18"/>
        <v>50.199203187250994</v>
      </c>
      <c r="AA67" s="427">
        <f t="shared" si="83"/>
        <v>11794</v>
      </c>
      <c r="AB67" s="427">
        <f t="shared" si="83"/>
        <v>4402</v>
      </c>
      <c r="AC67" s="427">
        <f t="shared" si="83"/>
        <v>6103</v>
      </c>
      <c r="AD67" s="427">
        <f t="shared" si="83"/>
        <v>2172</v>
      </c>
      <c r="AE67" s="427">
        <f t="shared" si="83"/>
        <v>4984</v>
      </c>
      <c r="AF67" s="427">
        <f t="shared" si="83"/>
        <v>1972</v>
      </c>
      <c r="AG67" s="427">
        <f t="shared" si="83"/>
        <v>142</v>
      </c>
      <c r="AH67" s="427">
        <f t="shared" si="83"/>
        <v>78</v>
      </c>
      <c r="AI67" s="427">
        <f t="shared" si="83"/>
        <v>678</v>
      </c>
      <c r="AJ67" s="427">
        <f t="shared" si="83"/>
        <v>276</v>
      </c>
      <c r="AK67" s="427">
        <f t="shared" si="83"/>
        <v>93</v>
      </c>
      <c r="AL67" s="427">
        <f t="shared" si="83"/>
        <v>57</v>
      </c>
      <c r="AM67" s="427">
        <f t="shared" si="83"/>
        <v>252</v>
      </c>
      <c r="AN67" s="427">
        <f t="shared" si="83"/>
        <v>105</v>
      </c>
      <c r="AO67" s="427">
        <f t="shared" si="83"/>
        <v>2727</v>
      </c>
      <c r="AP67" s="427">
        <f t="shared" si="83"/>
        <v>941</v>
      </c>
      <c r="AQ67" s="427">
        <f t="shared" si="83"/>
        <v>2252</v>
      </c>
      <c r="AR67" s="427">
        <f t="shared" si="83"/>
        <v>879</v>
      </c>
      <c r="AS67" s="427">
        <f t="shared" si="7"/>
        <v>4979</v>
      </c>
      <c r="AT67" s="427">
        <f t="shared" si="8"/>
        <v>1820</v>
      </c>
      <c r="AU67" s="427">
        <f t="shared" si="9"/>
        <v>6799</v>
      </c>
      <c r="AV67" s="427">
        <f t="shared" si="19"/>
        <v>2727</v>
      </c>
      <c r="AW67" s="427">
        <f t="shared" si="20"/>
        <v>941</v>
      </c>
      <c r="AX67" s="427">
        <f t="shared" si="21"/>
        <v>2252</v>
      </c>
      <c r="AY67" s="427">
        <f t="shared" si="22"/>
        <v>879</v>
      </c>
      <c r="AZ67" s="427">
        <f t="shared" si="14"/>
        <v>4979</v>
      </c>
      <c r="BA67" s="427">
        <f t="shared" si="15"/>
        <v>1820</v>
      </c>
      <c r="BB67" s="427">
        <f t="shared" si="16"/>
        <v>6799</v>
      </c>
      <c r="BC67" s="427">
        <f t="shared" si="83"/>
        <v>0</v>
      </c>
      <c r="BD67" s="427">
        <f t="shared" si="83"/>
        <v>0</v>
      </c>
      <c r="BE67" s="427"/>
      <c r="BF67" s="427"/>
      <c r="BG67" s="427">
        <f t="shared" si="83"/>
        <v>4</v>
      </c>
      <c r="BH67" s="427">
        <f t="shared" si="83"/>
        <v>4770</v>
      </c>
      <c r="BI67" s="427">
        <f t="shared" si="83"/>
        <v>0</v>
      </c>
      <c r="BJ67" s="427">
        <f t="shared" si="83"/>
        <v>4770</v>
      </c>
      <c r="BK67" s="427">
        <f t="shared" ref="BK67" si="84">SUM(BK64:BK66)</f>
        <v>4770</v>
      </c>
      <c r="BL67" s="427">
        <f t="shared" ref="BL67" si="85">SUM(BL64:BL66)</f>
        <v>0</v>
      </c>
      <c r="BM67" s="427">
        <f t="shared" ref="BM67" si="86">SUM(BM64:BM66)</f>
        <v>4770</v>
      </c>
    </row>
    <row r="68" spans="1:65" s="319" customFormat="1" ht="17.100000000000001" customHeight="1">
      <c r="A68" s="429">
        <v>52</v>
      </c>
      <c r="B68" s="436" t="s">
        <v>119</v>
      </c>
      <c r="C68" s="431">
        <v>55000</v>
      </c>
      <c r="D68" s="420">
        <v>0</v>
      </c>
      <c r="E68" s="420">
        <v>4350</v>
      </c>
      <c r="F68" s="420"/>
      <c r="G68" s="420">
        <v>4369</v>
      </c>
      <c r="H68" s="421">
        <f t="shared" si="1"/>
        <v>7.9436363636363634</v>
      </c>
      <c r="I68" s="420">
        <v>0</v>
      </c>
      <c r="J68" s="421"/>
      <c r="K68" s="420">
        <f t="shared" si="2"/>
        <v>4369</v>
      </c>
      <c r="L68" s="421">
        <f t="shared" si="3"/>
        <v>7.9436363636363634</v>
      </c>
      <c r="M68" s="420">
        <f t="shared" si="24"/>
        <v>0</v>
      </c>
      <c r="N68" s="421"/>
      <c r="O68" s="420">
        <v>69</v>
      </c>
      <c r="P68" s="420"/>
      <c r="Q68" s="420">
        <f t="shared" si="4"/>
        <v>69</v>
      </c>
      <c r="R68" s="420">
        <f t="shared" si="5"/>
        <v>0</v>
      </c>
      <c r="S68" s="420">
        <v>8391</v>
      </c>
      <c r="T68" s="420"/>
      <c r="U68" s="420">
        <v>2332</v>
      </c>
      <c r="V68" s="420"/>
      <c r="W68" s="420">
        <v>1306</v>
      </c>
      <c r="X68" s="420"/>
      <c r="Y68" s="421">
        <f t="shared" si="6"/>
        <v>56.00343053173242</v>
      </c>
      <c r="Z68" s="421"/>
      <c r="AA68" s="420">
        <v>4811</v>
      </c>
      <c r="AB68" s="420"/>
      <c r="AC68" s="420">
        <v>2025</v>
      </c>
      <c r="AD68" s="420"/>
      <c r="AE68" s="420">
        <v>1419</v>
      </c>
      <c r="AF68" s="420"/>
      <c r="AG68" s="420">
        <v>169</v>
      </c>
      <c r="AH68" s="420"/>
      <c r="AI68" s="420">
        <v>314</v>
      </c>
      <c r="AJ68" s="420"/>
      <c r="AK68" s="420">
        <v>138</v>
      </c>
      <c r="AL68" s="420"/>
      <c r="AM68" s="420">
        <v>208</v>
      </c>
      <c r="AN68" s="420"/>
      <c r="AO68" s="420">
        <v>1081</v>
      </c>
      <c r="AP68" s="420"/>
      <c r="AQ68" s="420">
        <v>811</v>
      </c>
      <c r="AR68" s="420"/>
      <c r="AS68" s="420">
        <f t="shared" si="7"/>
        <v>1892</v>
      </c>
      <c r="AT68" s="420">
        <f t="shared" si="8"/>
        <v>0</v>
      </c>
      <c r="AU68" s="420">
        <f t="shared" si="9"/>
        <v>1892</v>
      </c>
      <c r="AV68" s="420">
        <f t="shared" si="19"/>
        <v>1081</v>
      </c>
      <c r="AW68" s="420">
        <f t="shared" si="20"/>
        <v>0</v>
      </c>
      <c r="AX68" s="420">
        <f t="shared" si="21"/>
        <v>811</v>
      </c>
      <c r="AY68" s="420">
        <f t="shared" si="22"/>
        <v>0</v>
      </c>
      <c r="AZ68" s="420">
        <f t="shared" si="14"/>
        <v>1892</v>
      </c>
      <c r="BA68" s="420">
        <f t="shared" si="15"/>
        <v>0</v>
      </c>
      <c r="BB68" s="420">
        <f t="shared" si="16"/>
        <v>1892</v>
      </c>
      <c r="BC68" s="420">
        <v>40</v>
      </c>
      <c r="BD68" s="420">
        <v>200</v>
      </c>
      <c r="BE68" s="420">
        <f>BC68</f>
        <v>40</v>
      </c>
      <c r="BF68" s="420">
        <f>BD68</f>
        <v>200</v>
      </c>
      <c r="BG68" s="420"/>
      <c r="BH68" s="420"/>
      <c r="BI68" s="420"/>
      <c r="BJ68" s="420"/>
      <c r="BK68" s="422"/>
      <c r="BL68" s="422"/>
      <c r="BM68" s="422"/>
    </row>
    <row r="69" spans="1:65" s="319" customFormat="1" ht="17.100000000000001" customHeight="1">
      <c r="A69" s="419">
        <v>53</v>
      </c>
      <c r="B69" s="420" t="s">
        <v>120</v>
      </c>
      <c r="C69" s="431">
        <v>77000</v>
      </c>
      <c r="D69" s="420">
        <v>0</v>
      </c>
      <c r="E69" s="420">
        <v>5660</v>
      </c>
      <c r="F69" s="420"/>
      <c r="G69" s="420">
        <v>5613</v>
      </c>
      <c r="H69" s="421">
        <f t="shared" ref="H69:H88" si="87">G69*100/C69</f>
        <v>7.2896103896103899</v>
      </c>
      <c r="I69" s="420">
        <v>0</v>
      </c>
      <c r="J69" s="421"/>
      <c r="K69" s="420">
        <f t="shared" ref="K69:M89" si="88">G69</f>
        <v>5613</v>
      </c>
      <c r="L69" s="421">
        <f t="shared" ref="L69:L89" si="89">K69*100/C69</f>
        <v>7.2896103896103899</v>
      </c>
      <c r="M69" s="420">
        <f t="shared" si="24"/>
        <v>0</v>
      </c>
      <c r="N69" s="421"/>
      <c r="O69" s="420">
        <v>234</v>
      </c>
      <c r="P69" s="420"/>
      <c r="Q69" s="420">
        <f t="shared" ref="Q69:Q88" si="90">O69</f>
        <v>234</v>
      </c>
      <c r="R69" s="420">
        <f t="shared" ref="R69:R88" si="91">P69</f>
        <v>0</v>
      </c>
      <c r="S69" s="420">
        <v>5618</v>
      </c>
      <c r="T69" s="420"/>
      <c r="U69" s="420">
        <v>1516</v>
      </c>
      <c r="V69" s="420"/>
      <c r="W69" s="420">
        <v>882</v>
      </c>
      <c r="X69" s="420"/>
      <c r="Y69" s="421">
        <f t="shared" ref="Y69:Y89" si="92">W69*100/U69</f>
        <v>58.17941952506596</v>
      </c>
      <c r="Z69" s="421"/>
      <c r="AA69" s="420">
        <v>7053</v>
      </c>
      <c r="AB69" s="420"/>
      <c r="AC69" s="420">
        <v>3049</v>
      </c>
      <c r="AD69" s="420"/>
      <c r="AE69" s="420">
        <v>2123</v>
      </c>
      <c r="AF69" s="420"/>
      <c r="AG69" s="420">
        <v>61</v>
      </c>
      <c r="AH69" s="420"/>
      <c r="AI69" s="420">
        <v>252</v>
      </c>
      <c r="AJ69" s="420"/>
      <c r="AK69" s="420">
        <v>67</v>
      </c>
      <c r="AL69" s="420"/>
      <c r="AM69" s="420">
        <v>178</v>
      </c>
      <c r="AN69" s="420"/>
      <c r="AO69" s="420">
        <v>1825</v>
      </c>
      <c r="AP69" s="420"/>
      <c r="AQ69" s="420">
        <v>1501</v>
      </c>
      <c r="AR69" s="420"/>
      <c r="AS69" s="420">
        <f t="shared" ref="AS69:AS88" si="93">AO69+AQ69</f>
        <v>3326</v>
      </c>
      <c r="AT69" s="420">
        <f t="shared" ref="AT69:AT88" si="94">AP69+AR69</f>
        <v>0</v>
      </c>
      <c r="AU69" s="420">
        <f t="shared" ref="AU69:AU88" si="95">SUM(AS69:AT69)</f>
        <v>3326</v>
      </c>
      <c r="AV69" s="420">
        <f t="shared" ref="AV69:AV88" si="96">AO69</f>
        <v>1825</v>
      </c>
      <c r="AW69" s="420">
        <f t="shared" ref="AW69:AW88" si="97">AP69</f>
        <v>0</v>
      </c>
      <c r="AX69" s="420">
        <f t="shared" ref="AX69:AX88" si="98">AQ69</f>
        <v>1501</v>
      </c>
      <c r="AY69" s="420">
        <f t="shared" ref="AY69:AY88" si="99">AR69</f>
        <v>0</v>
      </c>
      <c r="AZ69" s="420">
        <f t="shared" ref="AZ69:AZ88" si="100">AV69+AX69</f>
        <v>3326</v>
      </c>
      <c r="BA69" s="420">
        <f t="shared" ref="BA69:BA88" si="101">AW69+AY69</f>
        <v>0</v>
      </c>
      <c r="BB69" s="420">
        <f t="shared" ref="BB69:BB88" si="102">SUM(AZ69:BA69)</f>
        <v>3326</v>
      </c>
      <c r="BC69" s="420"/>
      <c r="BD69" s="420"/>
      <c r="BE69" s="420"/>
      <c r="BF69" s="420"/>
      <c r="BG69" s="420"/>
      <c r="BH69" s="420"/>
      <c r="BI69" s="420"/>
      <c r="BJ69" s="420"/>
      <c r="BK69" s="422"/>
      <c r="BL69" s="422"/>
      <c r="BM69" s="422"/>
    </row>
    <row r="70" spans="1:65" s="319" customFormat="1" ht="17.100000000000001" customHeight="1">
      <c r="A70" s="423">
        <v>54</v>
      </c>
      <c r="B70" s="424" t="s">
        <v>121</v>
      </c>
      <c r="C70" s="431">
        <v>35000</v>
      </c>
      <c r="D70" s="420">
        <v>0</v>
      </c>
      <c r="E70" s="420">
        <v>3220</v>
      </c>
      <c r="F70" s="420"/>
      <c r="G70" s="420">
        <v>2343</v>
      </c>
      <c r="H70" s="421">
        <f t="shared" si="87"/>
        <v>6.694285714285714</v>
      </c>
      <c r="I70" s="420">
        <v>0</v>
      </c>
      <c r="J70" s="421"/>
      <c r="K70" s="420">
        <f t="shared" si="88"/>
        <v>2343</v>
      </c>
      <c r="L70" s="421">
        <f t="shared" si="89"/>
        <v>6.694285714285714</v>
      </c>
      <c r="M70" s="420">
        <f t="shared" si="24"/>
        <v>0</v>
      </c>
      <c r="N70" s="421"/>
      <c r="O70" s="420">
        <v>142</v>
      </c>
      <c r="P70" s="420"/>
      <c r="Q70" s="420">
        <f t="shared" si="90"/>
        <v>142</v>
      </c>
      <c r="R70" s="420">
        <f t="shared" si="91"/>
        <v>0</v>
      </c>
      <c r="S70" s="420">
        <v>3026</v>
      </c>
      <c r="T70" s="420"/>
      <c r="U70" s="420">
        <v>815</v>
      </c>
      <c r="V70" s="420"/>
      <c r="W70" s="420">
        <v>455</v>
      </c>
      <c r="X70" s="420"/>
      <c r="Y70" s="421">
        <f t="shared" si="92"/>
        <v>55.828220858895705</v>
      </c>
      <c r="Z70" s="421"/>
      <c r="AA70" s="420">
        <v>2650</v>
      </c>
      <c r="AB70" s="420"/>
      <c r="AC70" s="420">
        <v>1514</v>
      </c>
      <c r="AD70" s="420"/>
      <c r="AE70" s="420">
        <v>1024</v>
      </c>
      <c r="AF70" s="420"/>
      <c r="AG70" s="420">
        <v>97</v>
      </c>
      <c r="AH70" s="420"/>
      <c r="AI70" s="420">
        <v>163</v>
      </c>
      <c r="AJ70" s="420"/>
      <c r="AK70" s="420">
        <v>65</v>
      </c>
      <c r="AL70" s="420"/>
      <c r="AM70" s="420">
        <v>139</v>
      </c>
      <c r="AN70" s="420"/>
      <c r="AO70" s="420">
        <v>710</v>
      </c>
      <c r="AP70" s="420"/>
      <c r="AQ70" s="420">
        <v>535</v>
      </c>
      <c r="AR70" s="420"/>
      <c r="AS70" s="420">
        <f t="shared" si="93"/>
        <v>1245</v>
      </c>
      <c r="AT70" s="420">
        <f t="shared" si="94"/>
        <v>0</v>
      </c>
      <c r="AU70" s="420">
        <f t="shared" si="95"/>
        <v>1245</v>
      </c>
      <c r="AV70" s="420">
        <f t="shared" si="96"/>
        <v>710</v>
      </c>
      <c r="AW70" s="420">
        <f t="shared" si="97"/>
        <v>0</v>
      </c>
      <c r="AX70" s="420">
        <f t="shared" si="98"/>
        <v>535</v>
      </c>
      <c r="AY70" s="420">
        <f t="shared" si="99"/>
        <v>0</v>
      </c>
      <c r="AZ70" s="420">
        <f t="shared" si="100"/>
        <v>1245</v>
      </c>
      <c r="BA70" s="420">
        <f t="shared" si="101"/>
        <v>0</v>
      </c>
      <c r="BB70" s="420">
        <f t="shared" si="102"/>
        <v>1245</v>
      </c>
      <c r="BC70" s="420"/>
      <c r="BD70" s="420"/>
      <c r="BE70" s="420"/>
      <c r="BF70" s="420"/>
      <c r="BG70" s="420"/>
      <c r="BH70" s="420"/>
      <c r="BI70" s="420"/>
      <c r="BJ70" s="420"/>
      <c r="BK70" s="422"/>
      <c r="BL70" s="422"/>
      <c r="BM70" s="422"/>
    </row>
    <row r="71" spans="1:65" s="320" customFormat="1" ht="17.100000000000001" customHeight="1">
      <c r="A71" s="425"/>
      <c r="B71" s="426" t="s">
        <v>74</v>
      </c>
      <c r="C71" s="426">
        <f>SUM(C68:C70)</f>
        <v>167000</v>
      </c>
      <c r="D71" s="427">
        <f t="shared" ref="D71:BJ71" si="103">SUM(D68:D70)</f>
        <v>0</v>
      </c>
      <c r="E71" s="427">
        <f t="shared" si="103"/>
        <v>13230</v>
      </c>
      <c r="F71" s="427">
        <f t="shared" si="103"/>
        <v>0</v>
      </c>
      <c r="G71" s="427">
        <f t="shared" si="103"/>
        <v>12325</v>
      </c>
      <c r="H71" s="434">
        <f t="shared" si="87"/>
        <v>7.3802395209580842</v>
      </c>
      <c r="I71" s="427">
        <f t="shared" si="103"/>
        <v>0</v>
      </c>
      <c r="J71" s="434"/>
      <c r="K71" s="427">
        <f t="shared" si="88"/>
        <v>12325</v>
      </c>
      <c r="L71" s="434">
        <f t="shared" si="89"/>
        <v>7.3802395209580842</v>
      </c>
      <c r="M71" s="427">
        <f t="shared" si="24"/>
        <v>0</v>
      </c>
      <c r="N71" s="434"/>
      <c r="O71" s="427">
        <f t="shared" si="103"/>
        <v>445</v>
      </c>
      <c r="P71" s="427">
        <f t="shared" si="103"/>
        <v>0</v>
      </c>
      <c r="Q71" s="427">
        <f t="shared" si="90"/>
        <v>445</v>
      </c>
      <c r="R71" s="427">
        <f t="shared" si="91"/>
        <v>0</v>
      </c>
      <c r="S71" s="427">
        <f t="shared" si="103"/>
        <v>17035</v>
      </c>
      <c r="T71" s="427">
        <f t="shared" si="103"/>
        <v>0</v>
      </c>
      <c r="U71" s="427">
        <f t="shared" si="103"/>
        <v>4663</v>
      </c>
      <c r="V71" s="427">
        <f t="shared" si="103"/>
        <v>0</v>
      </c>
      <c r="W71" s="427">
        <f t="shared" si="103"/>
        <v>2643</v>
      </c>
      <c r="X71" s="427">
        <f t="shared" si="103"/>
        <v>0</v>
      </c>
      <c r="Y71" s="434">
        <f t="shared" si="92"/>
        <v>56.680248766888269</v>
      </c>
      <c r="Z71" s="434"/>
      <c r="AA71" s="427">
        <f t="shared" si="103"/>
        <v>14514</v>
      </c>
      <c r="AB71" s="427">
        <f t="shared" si="103"/>
        <v>0</v>
      </c>
      <c r="AC71" s="427">
        <f t="shared" si="103"/>
        <v>6588</v>
      </c>
      <c r="AD71" s="427">
        <f t="shared" si="103"/>
        <v>0</v>
      </c>
      <c r="AE71" s="427">
        <f t="shared" si="103"/>
        <v>4566</v>
      </c>
      <c r="AF71" s="427">
        <f t="shared" si="103"/>
        <v>0</v>
      </c>
      <c r="AG71" s="427">
        <f t="shared" si="103"/>
        <v>327</v>
      </c>
      <c r="AH71" s="427">
        <f t="shared" si="103"/>
        <v>0</v>
      </c>
      <c r="AI71" s="427">
        <f t="shared" si="103"/>
        <v>729</v>
      </c>
      <c r="AJ71" s="427">
        <f t="shared" si="103"/>
        <v>0</v>
      </c>
      <c r="AK71" s="427">
        <f t="shared" si="103"/>
        <v>270</v>
      </c>
      <c r="AL71" s="427">
        <f t="shared" si="103"/>
        <v>0</v>
      </c>
      <c r="AM71" s="427">
        <f t="shared" si="103"/>
        <v>525</v>
      </c>
      <c r="AN71" s="427">
        <f t="shared" si="103"/>
        <v>0</v>
      </c>
      <c r="AO71" s="427">
        <f t="shared" si="103"/>
        <v>3616</v>
      </c>
      <c r="AP71" s="427">
        <f t="shared" si="103"/>
        <v>0</v>
      </c>
      <c r="AQ71" s="427">
        <f t="shared" si="103"/>
        <v>2847</v>
      </c>
      <c r="AR71" s="427">
        <f t="shared" si="103"/>
        <v>0</v>
      </c>
      <c r="AS71" s="427">
        <f t="shared" si="93"/>
        <v>6463</v>
      </c>
      <c r="AT71" s="427">
        <f t="shared" si="94"/>
        <v>0</v>
      </c>
      <c r="AU71" s="427">
        <f t="shared" si="95"/>
        <v>6463</v>
      </c>
      <c r="AV71" s="427">
        <f t="shared" si="96"/>
        <v>3616</v>
      </c>
      <c r="AW71" s="427">
        <f t="shared" si="97"/>
        <v>0</v>
      </c>
      <c r="AX71" s="427">
        <f t="shared" si="98"/>
        <v>2847</v>
      </c>
      <c r="AY71" s="427">
        <f t="shared" si="99"/>
        <v>0</v>
      </c>
      <c r="AZ71" s="427">
        <f t="shared" si="100"/>
        <v>6463</v>
      </c>
      <c r="BA71" s="427">
        <f t="shared" si="101"/>
        <v>0</v>
      </c>
      <c r="BB71" s="427">
        <f t="shared" si="102"/>
        <v>6463</v>
      </c>
      <c r="BC71" s="427">
        <f t="shared" si="103"/>
        <v>40</v>
      </c>
      <c r="BD71" s="427">
        <f t="shared" si="103"/>
        <v>200</v>
      </c>
      <c r="BE71" s="427">
        <f t="shared" ref="BE71" si="104">SUM(BE68:BE70)</f>
        <v>40</v>
      </c>
      <c r="BF71" s="427">
        <f t="shared" ref="BF71" si="105">SUM(BF68:BF70)</f>
        <v>200</v>
      </c>
      <c r="BG71" s="427">
        <f t="shared" si="103"/>
        <v>0</v>
      </c>
      <c r="BH71" s="427">
        <f t="shared" si="103"/>
        <v>0</v>
      </c>
      <c r="BI71" s="427">
        <f t="shared" si="103"/>
        <v>0</v>
      </c>
      <c r="BJ71" s="427">
        <f t="shared" si="103"/>
        <v>0</v>
      </c>
      <c r="BK71" s="427">
        <f t="shared" ref="BK71" si="106">SUM(BK68:BK70)</f>
        <v>0</v>
      </c>
      <c r="BL71" s="427">
        <f t="shared" ref="BL71" si="107">SUM(BL68:BL70)</f>
        <v>0</v>
      </c>
      <c r="BM71" s="427">
        <f t="shared" ref="BM71" si="108">SUM(BM68:BM70)</f>
        <v>0</v>
      </c>
    </row>
    <row r="72" spans="1:65" s="319" customFormat="1" ht="17.100000000000001" customHeight="1">
      <c r="A72" s="429">
        <v>55</v>
      </c>
      <c r="B72" s="436" t="s">
        <v>122</v>
      </c>
      <c r="C72" s="431">
        <v>105000</v>
      </c>
      <c r="D72" s="441">
        <v>30000</v>
      </c>
      <c r="E72" s="420">
        <v>8910</v>
      </c>
      <c r="F72" s="420">
        <v>3000</v>
      </c>
      <c r="G72" s="420">
        <v>7014</v>
      </c>
      <c r="H72" s="421">
        <f t="shared" si="87"/>
        <v>6.68</v>
      </c>
      <c r="I72" s="420">
        <v>3115</v>
      </c>
      <c r="J72" s="421">
        <f t="shared" si="23"/>
        <v>10.383333333333333</v>
      </c>
      <c r="K72" s="420">
        <f t="shared" si="88"/>
        <v>7014</v>
      </c>
      <c r="L72" s="421">
        <f t="shared" si="89"/>
        <v>6.68</v>
      </c>
      <c r="M72" s="420">
        <f t="shared" si="24"/>
        <v>3115</v>
      </c>
      <c r="N72" s="421">
        <f t="shared" si="25"/>
        <v>10.383333333333333</v>
      </c>
      <c r="O72" s="420">
        <v>431</v>
      </c>
      <c r="P72" s="420">
        <v>217</v>
      </c>
      <c r="Q72" s="420">
        <f t="shared" si="90"/>
        <v>431</v>
      </c>
      <c r="R72" s="420">
        <f t="shared" si="91"/>
        <v>217</v>
      </c>
      <c r="S72" s="420">
        <v>7550</v>
      </c>
      <c r="T72" s="420">
        <v>3164</v>
      </c>
      <c r="U72" s="420">
        <v>1910</v>
      </c>
      <c r="V72" s="420">
        <v>792</v>
      </c>
      <c r="W72" s="420">
        <v>982</v>
      </c>
      <c r="X72" s="420">
        <v>427</v>
      </c>
      <c r="Y72" s="421">
        <f t="shared" si="92"/>
        <v>51.413612565445028</v>
      </c>
      <c r="Z72" s="421">
        <f t="shared" ref="Z72:Z89" si="109">X72*100/V72</f>
        <v>53.914141414141412</v>
      </c>
      <c r="AA72" s="420">
        <v>8815</v>
      </c>
      <c r="AB72" s="420">
        <v>3373</v>
      </c>
      <c r="AC72" s="420">
        <v>1133</v>
      </c>
      <c r="AD72" s="420">
        <v>424</v>
      </c>
      <c r="AE72" s="420">
        <v>1032</v>
      </c>
      <c r="AF72" s="420">
        <v>384</v>
      </c>
      <c r="AG72" s="420">
        <v>99</v>
      </c>
      <c r="AH72" s="420">
        <v>42</v>
      </c>
      <c r="AI72" s="420">
        <v>400</v>
      </c>
      <c r="AJ72" s="420">
        <v>255</v>
      </c>
      <c r="AK72" s="420">
        <v>113</v>
      </c>
      <c r="AL72" s="420">
        <v>47</v>
      </c>
      <c r="AM72" s="420">
        <v>143</v>
      </c>
      <c r="AN72" s="420">
        <v>73</v>
      </c>
      <c r="AO72" s="420">
        <v>2111</v>
      </c>
      <c r="AP72" s="420">
        <v>763</v>
      </c>
      <c r="AQ72" s="420">
        <v>1794</v>
      </c>
      <c r="AR72" s="420">
        <v>594</v>
      </c>
      <c r="AS72" s="420">
        <f t="shared" si="93"/>
        <v>3905</v>
      </c>
      <c r="AT72" s="420">
        <f t="shared" si="94"/>
        <v>1357</v>
      </c>
      <c r="AU72" s="420">
        <f t="shared" si="95"/>
        <v>5262</v>
      </c>
      <c r="AV72" s="420">
        <f t="shared" si="96"/>
        <v>2111</v>
      </c>
      <c r="AW72" s="420">
        <f t="shared" si="97"/>
        <v>763</v>
      </c>
      <c r="AX72" s="420">
        <f t="shared" si="98"/>
        <v>1794</v>
      </c>
      <c r="AY72" s="420">
        <f t="shared" si="99"/>
        <v>594</v>
      </c>
      <c r="AZ72" s="420">
        <f t="shared" si="100"/>
        <v>3905</v>
      </c>
      <c r="BA72" s="420">
        <f t="shared" si="101"/>
        <v>1357</v>
      </c>
      <c r="BB72" s="420">
        <f t="shared" si="102"/>
        <v>5262</v>
      </c>
      <c r="BC72" s="420"/>
      <c r="BD72" s="420"/>
      <c r="BE72" s="420"/>
      <c r="BF72" s="420"/>
      <c r="BG72" s="420">
        <v>5</v>
      </c>
      <c r="BH72" s="420">
        <v>4844</v>
      </c>
      <c r="BI72" s="420"/>
      <c r="BJ72" s="420">
        <f>SUM(BH72:BI72)</f>
        <v>4844</v>
      </c>
      <c r="BK72" s="420">
        <f>BH72</f>
        <v>4844</v>
      </c>
      <c r="BL72" s="420">
        <f>BI72</f>
        <v>0</v>
      </c>
      <c r="BM72" s="420">
        <f>SUM(BK72:BL72)</f>
        <v>4844</v>
      </c>
    </row>
    <row r="73" spans="1:65" s="319" customFormat="1" ht="17.100000000000001" customHeight="1">
      <c r="A73" s="419">
        <v>56</v>
      </c>
      <c r="B73" s="420" t="s">
        <v>123</v>
      </c>
      <c r="C73" s="442">
        <v>60000</v>
      </c>
      <c r="D73" s="441">
        <v>15000</v>
      </c>
      <c r="E73" s="420">
        <v>4690</v>
      </c>
      <c r="F73" s="420">
        <v>1055</v>
      </c>
      <c r="G73" s="420">
        <v>3488</v>
      </c>
      <c r="H73" s="421">
        <f t="shared" si="87"/>
        <v>5.8133333333333335</v>
      </c>
      <c r="I73" s="420">
        <v>1111</v>
      </c>
      <c r="J73" s="421">
        <f t="shared" si="23"/>
        <v>7.4066666666666663</v>
      </c>
      <c r="K73" s="420">
        <f t="shared" si="88"/>
        <v>3488</v>
      </c>
      <c r="L73" s="421">
        <f t="shared" si="89"/>
        <v>5.8133333333333335</v>
      </c>
      <c r="M73" s="420">
        <f t="shared" si="24"/>
        <v>1111</v>
      </c>
      <c r="N73" s="421">
        <f t="shared" si="25"/>
        <v>7.4066666666666663</v>
      </c>
      <c r="O73" s="420">
        <v>72</v>
      </c>
      <c r="P73" s="420">
        <v>51</v>
      </c>
      <c r="Q73" s="420">
        <f t="shared" si="90"/>
        <v>72</v>
      </c>
      <c r="R73" s="420">
        <f t="shared" si="91"/>
        <v>51</v>
      </c>
      <c r="S73" s="420">
        <v>3580</v>
      </c>
      <c r="T73" s="420">
        <v>754</v>
      </c>
      <c r="U73" s="420">
        <v>972</v>
      </c>
      <c r="V73" s="420">
        <v>217</v>
      </c>
      <c r="W73" s="420">
        <v>554</v>
      </c>
      <c r="X73" s="420">
        <v>113</v>
      </c>
      <c r="Y73" s="421">
        <f t="shared" si="92"/>
        <v>56.995884773662553</v>
      </c>
      <c r="Z73" s="421">
        <f t="shared" si="109"/>
        <v>52.073732718894007</v>
      </c>
      <c r="AA73" s="420">
        <v>4225</v>
      </c>
      <c r="AB73" s="420">
        <v>1161</v>
      </c>
      <c r="AC73" s="420">
        <v>939</v>
      </c>
      <c r="AD73" s="420">
        <v>192</v>
      </c>
      <c r="AE73" s="420">
        <v>1063</v>
      </c>
      <c r="AF73" s="420">
        <v>411</v>
      </c>
      <c r="AG73" s="420">
        <v>51</v>
      </c>
      <c r="AH73" s="420">
        <v>15</v>
      </c>
      <c r="AI73" s="420">
        <v>234</v>
      </c>
      <c r="AJ73" s="420">
        <v>73</v>
      </c>
      <c r="AK73" s="420">
        <v>39</v>
      </c>
      <c r="AL73" s="420">
        <v>4</v>
      </c>
      <c r="AM73" s="420">
        <v>26</v>
      </c>
      <c r="AN73" s="420">
        <v>12</v>
      </c>
      <c r="AO73" s="420">
        <v>978</v>
      </c>
      <c r="AP73" s="420">
        <v>301</v>
      </c>
      <c r="AQ73" s="420">
        <v>774</v>
      </c>
      <c r="AR73" s="420">
        <v>209</v>
      </c>
      <c r="AS73" s="420">
        <f t="shared" si="93"/>
        <v>1752</v>
      </c>
      <c r="AT73" s="420">
        <f t="shared" si="94"/>
        <v>510</v>
      </c>
      <c r="AU73" s="420">
        <f t="shared" si="95"/>
        <v>2262</v>
      </c>
      <c r="AV73" s="420">
        <f t="shared" si="96"/>
        <v>978</v>
      </c>
      <c r="AW73" s="420">
        <f t="shared" si="97"/>
        <v>301</v>
      </c>
      <c r="AX73" s="420">
        <f t="shared" si="98"/>
        <v>774</v>
      </c>
      <c r="AY73" s="420">
        <f t="shared" si="99"/>
        <v>209</v>
      </c>
      <c r="AZ73" s="420">
        <f t="shared" si="100"/>
        <v>1752</v>
      </c>
      <c r="BA73" s="420">
        <f t="shared" si="101"/>
        <v>510</v>
      </c>
      <c r="BB73" s="420">
        <f t="shared" si="102"/>
        <v>2262</v>
      </c>
      <c r="BC73" s="420"/>
      <c r="BD73" s="420"/>
      <c r="BE73" s="420"/>
      <c r="BF73" s="420"/>
      <c r="BG73" s="420"/>
      <c r="BH73" s="420"/>
      <c r="BI73" s="420"/>
      <c r="BJ73" s="420"/>
      <c r="BK73" s="422"/>
      <c r="BL73" s="422"/>
      <c r="BM73" s="422"/>
    </row>
    <row r="74" spans="1:65" s="319" customFormat="1" ht="17.100000000000001" customHeight="1">
      <c r="A74" s="419">
        <v>57</v>
      </c>
      <c r="B74" s="420" t="s">
        <v>124</v>
      </c>
      <c r="C74" s="431">
        <v>25000</v>
      </c>
      <c r="D74" s="441">
        <v>5000</v>
      </c>
      <c r="E74" s="420">
        <v>2160</v>
      </c>
      <c r="F74" s="420">
        <v>250</v>
      </c>
      <c r="G74" s="420">
        <v>1330</v>
      </c>
      <c r="H74" s="421">
        <f t="shared" si="87"/>
        <v>5.32</v>
      </c>
      <c r="I74" s="420">
        <v>338</v>
      </c>
      <c r="J74" s="421">
        <f t="shared" si="23"/>
        <v>6.76</v>
      </c>
      <c r="K74" s="420">
        <f t="shared" si="88"/>
        <v>1330</v>
      </c>
      <c r="L74" s="421">
        <f t="shared" si="89"/>
        <v>5.32</v>
      </c>
      <c r="M74" s="420">
        <f t="shared" si="24"/>
        <v>338</v>
      </c>
      <c r="N74" s="421">
        <f t="shared" si="25"/>
        <v>6.76</v>
      </c>
      <c r="O74" s="420">
        <v>0</v>
      </c>
      <c r="P74" s="420">
        <v>12</v>
      </c>
      <c r="Q74" s="420">
        <f t="shared" si="90"/>
        <v>0</v>
      </c>
      <c r="R74" s="420">
        <f t="shared" si="91"/>
        <v>12</v>
      </c>
      <c r="S74" s="420">
        <v>1484</v>
      </c>
      <c r="T74" s="420">
        <v>556</v>
      </c>
      <c r="U74" s="420">
        <v>383</v>
      </c>
      <c r="V74" s="420">
        <v>134</v>
      </c>
      <c r="W74" s="420">
        <v>209</v>
      </c>
      <c r="X74" s="420">
        <v>73</v>
      </c>
      <c r="Y74" s="421">
        <f t="shared" si="92"/>
        <v>54.569190600522191</v>
      </c>
      <c r="Z74" s="421">
        <f t="shared" si="109"/>
        <v>54.477611940298509</v>
      </c>
      <c r="AA74" s="420">
        <v>1825</v>
      </c>
      <c r="AB74" s="420">
        <v>345</v>
      </c>
      <c r="AC74" s="420">
        <v>833</v>
      </c>
      <c r="AD74" s="420">
        <v>194</v>
      </c>
      <c r="AE74" s="420">
        <v>630</v>
      </c>
      <c r="AF74" s="420">
        <v>151</v>
      </c>
      <c r="AG74" s="420">
        <v>37</v>
      </c>
      <c r="AH74" s="420">
        <v>3</v>
      </c>
      <c r="AI74" s="420">
        <v>142</v>
      </c>
      <c r="AJ74" s="420">
        <v>22</v>
      </c>
      <c r="AK74" s="420">
        <v>31</v>
      </c>
      <c r="AL74" s="420">
        <v>3</v>
      </c>
      <c r="AM74" s="420">
        <v>53</v>
      </c>
      <c r="AN74" s="420">
        <v>26</v>
      </c>
      <c r="AO74" s="420">
        <v>402</v>
      </c>
      <c r="AP74" s="420">
        <v>80</v>
      </c>
      <c r="AQ74" s="420">
        <v>347</v>
      </c>
      <c r="AR74" s="420">
        <v>60</v>
      </c>
      <c r="AS74" s="420">
        <f t="shared" si="93"/>
        <v>749</v>
      </c>
      <c r="AT74" s="420">
        <f t="shared" si="94"/>
        <v>140</v>
      </c>
      <c r="AU74" s="420">
        <f t="shared" si="95"/>
        <v>889</v>
      </c>
      <c r="AV74" s="420">
        <f t="shared" si="96"/>
        <v>402</v>
      </c>
      <c r="AW74" s="420">
        <f t="shared" si="97"/>
        <v>80</v>
      </c>
      <c r="AX74" s="420">
        <f t="shared" si="98"/>
        <v>347</v>
      </c>
      <c r="AY74" s="420">
        <f t="shared" si="99"/>
        <v>60</v>
      </c>
      <c r="AZ74" s="420">
        <f t="shared" si="100"/>
        <v>749</v>
      </c>
      <c r="BA74" s="420">
        <f t="shared" si="101"/>
        <v>140</v>
      </c>
      <c r="BB74" s="420">
        <f t="shared" si="102"/>
        <v>889</v>
      </c>
      <c r="BC74" s="420"/>
      <c r="BD74" s="420"/>
      <c r="BE74" s="420"/>
      <c r="BF74" s="420"/>
      <c r="BG74" s="420"/>
      <c r="BH74" s="420"/>
      <c r="BI74" s="420"/>
      <c r="BJ74" s="420"/>
      <c r="BK74" s="422"/>
      <c r="BL74" s="422"/>
      <c r="BM74" s="422"/>
    </row>
    <row r="75" spans="1:65" s="319" customFormat="1" ht="17.100000000000001" customHeight="1">
      <c r="A75" s="423">
        <v>58</v>
      </c>
      <c r="B75" s="424" t="s">
        <v>125</v>
      </c>
      <c r="C75" s="431">
        <v>30000</v>
      </c>
      <c r="D75" s="431">
        <v>0</v>
      </c>
      <c r="E75" s="420">
        <v>1750</v>
      </c>
      <c r="F75" s="420">
        <v>0</v>
      </c>
      <c r="G75" s="420">
        <v>1980</v>
      </c>
      <c r="H75" s="421">
        <f t="shared" si="87"/>
        <v>6.6</v>
      </c>
      <c r="I75" s="420">
        <v>0</v>
      </c>
      <c r="J75" s="421"/>
      <c r="K75" s="420">
        <f t="shared" si="88"/>
        <v>1980</v>
      </c>
      <c r="L75" s="421">
        <f t="shared" si="89"/>
        <v>6.6</v>
      </c>
      <c r="M75" s="420">
        <f t="shared" ref="M75:M88" si="110">I75</f>
        <v>0</v>
      </c>
      <c r="N75" s="421"/>
      <c r="O75" s="420">
        <v>60</v>
      </c>
      <c r="P75" s="420"/>
      <c r="Q75" s="420">
        <f t="shared" si="90"/>
        <v>60</v>
      </c>
      <c r="R75" s="420">
        <f t="shared" si="91"/>
        <v>0</v>
      </c>
      <c r="S75" s="420">
        <v>1210</v>
      </c>
      <c r="T75" s="420"/>
      <c r="U75" s="420">
        <v>346</v>
      </c>
      <c r="V75" s="420"/>
      <c r="W75" s="420">
        <v>193</v>
      </c>
      <c r="X75" s="420"/>
      <c r="Y75" s="421">
        <f t="shared" si="92"/>
        <v>55.78034682080925</v>
      </c>
      <c r="Z75" s="421"/>
      <c r="AA75" s="420">
        <v>3260</v>
      </c>
      <c r="AB75" s="420"/>
      <c r="AC75" s="420">
        <v>950</v>
      </c>
      <c r="AD75" s="420"/>
      <c r="AE75" s="420">
        <v>1090</v>
      </c>
      <c r="AF75" s="420"/>
      <c r="AG75" s="420">
        <v>48</v>
      </c>
      <c r="AH75" s="420"/>
      <c r="AI75" s="420">
        <v>268</v>
      </c>
      <c r="AJ75" s="420"/>
      <c r="AK75" s="420">
        <v>23</v>
      </c>
      <c r="AL75" s="420"/>
      <c r="AM75" s="420">
        <v>8</v>
      </c>
      <c r="AN75" s="420"/>
      <c r="AO75" s="420">
        <v>649</v>
      </c>
      <c r="AP75" s="420">
        <v>0</v>
      </c>
      <c r="AQ75" s="420">
        <v>554</v>
      </c>
      <c r="AR75" s="420"/>
      <c r="AS75" s="420">
        <f t="shared" si="93"/>
        <v>1203</v>
      </c>
      <c r="AT75" s="420">
        <f t="shared" si="94"/>
        <v>0</v>
      </c>
      <c r="AU75" s="420">
        <f t="shared" si="95"/>
        <v>1203</v>
      </c>
      <c r="AV75" s="420">
        <f t="shared" si="96"/>
        <v>649</v>
      </c>
      <c r="AW75" s="420">
        <f t="shared" si="97"/>
        <v>0</v>
      </c>
      <c r="AX75" s="420">
        <f t="shared" si="98"/>
        <v>554</v>
      </c>
      <c r="AY75" s="420">
        <f t="shared" si="99"/>
        <v>0</v>
      </c>
      <c r="AZ75" s="420">
        <f t="shared" si="100"/>
        <v>1203</v>
      </c>
      <c r="BA75" s="420">
        <f t="shared" si="101"/>
        <v>0</v>
      </c>
      <c r="BB75" s="420">
        <f t="shared" si="102"/>
        <v>1203</v>
      </c>
      <c r="BC75" s="420"/>
      <c r="BD75" s="420"/>
      <c r="BE75" s="420"/>
      <c r="BF75" s="420"/>
      <c r="BG75" s="420"/>
      <c r="BH75" s="420"/>
      <c r="BI75" s="420"/>
      <c r="BJ75" s="420"/>
      <c r="BK75" s="422"/>
      <c r="BL75" s="422"/>
      <c r="BM75" s="422"/>
    </row>
    <row r="76" spans="1:65" s="320" customFormat="1" ht="17.100000000000001" customHeight="1">
      <c r="A76" s="425"/>
      <c r="B76" s="426" t="s">
        <v>74</v>
      </c>
      <c r="C76" s="426">
        <f>SUM(C72:C75)</f>
        <v>220000</v>
      </c>
      <c r="D76" s="427">
        <f t="shared" ref="D76:BJ76" si="111">SUM(D72:D75)</f>
        <v>50000</v>
      </c>
      <c r="E76" s="427">
        <f t="shared" si="111"/>
        <v>17510</v>
      </c>
      <c r="F76" s="427">
        <f t="shared" si="111"/>
        <v>4305</v>
      </c>
      <c r="G76" s="427">
        <f t="shared" si="111"/>
        <v>13812</v>
      </c>
      <c r="H76" s="434">
        <f t="shared" si="87"/>
        <v>6.2781818181818183</v>
      </c>
      <c r="I76" s="427">
        <f t="shared" si="111"/>
        <v>4564</v>
      </c>
      <c r="J76" s="434">
        <f t="shared" ref="J76:J89" si="112">I76*100/D76</f>
        <v>9.1280000000000001</v>
      </c>
      <c r="K76" s="427">
        <f t="shared" si="88"/>
        <v>13812</v>
      </c>
      <c r="L76" s="434">
        <f t="shared" si="89"/>
        <v>6.2781818181818183</v>
      </c>
      <c r="M76" s="427">
        <f t="shared" si="110"/>
        <v>4564</v>
      </c>
      <c r="N76" s="434">
        <f t="shared" ref="N76:N89" si="113">M76*100/D76</f>
        <v>9.1280000000000001</v>
      </c>
      <c r="O76" s="427">
        <f t="shared" si="111"/>
        <v>563</v>
      </c>
      <c r="P76" s="427">
        <f t="shared" si="111"/>
        <v>280</v>
      </c>
      <c r="Q76" s="427">
        <f t="shared" si="90"/>
        <v>563</v>
      </c>
      <c r="R76" s="427">
        <f t="shared" si="91"/>
        <v>280</v>
      </c>
      <c r="S76" s="427">
        <f t="shared" si="111"/>
        <v>13824</v>
      </c>
      <c r="T76" s="427">
        <f t="shared" si="111"/>
        <v>4474</v>
      </c>
      <c r="U76" s="427">
        <f t="shared" si="111"/>
        <v>3611</v>
      </c>
      <c r="V76" s="427">
        <f t="shared" si="111"/>
        <v>1143</v>
      </c>
      <c r="W76" s="427">
        <f t="shared" si="111"/>
        <v>1938</v>
      </c>
      <c r="X76" s="427">
        <f t="shared" si="111"/>
        <v>613</v>
      </c>
      <c r="Y76" s="434">
        <f t="shared" si="92"/>
        <v>53.669343672112987</v>
      </c>
      <c r="Z76" s="434">
        <f t="shared" si="109"/>
        <v>53.630796150481189</v>
      </c>
      <c r="AA76" s="427">
        <f t="shared" si="111"/>
        <v>18125</v>
      </c>
      <c r="AB76" s="427">
        <f t="shared" si="111"/>
        <v>4879</v>
      </c>
      <c r="AC76" s="427">
        <f t="shared" si="111"/>
        <v>3855</v>
      </c>
      <c r="AD76" s="427">
        <f t="shared" si="111"/>
        <v>810</v>
      </c>
      <c r="AE76" s="427">
        <f t="shared" si="111"/>
        <v>3815</v>
      </c>
      <c r="AF76" s="427">
        <f t="shared" si="111"/>
        <v>946</v>
      </c>
      <c r="AG76" s="427">
        <f t="shared" si="111"/>
        <v>235</v>
      </c>
      <c r="AH76" s="427">
        <f t="shared" si="111"/>
        <v>60</v>
      </c>
      <c r="AI76" s="427">
        <f t="shared" si="111"/>
        <v>1044</v>
      </c>
      <c r="AJ76" s="427">
        <f t="shared" si="111"/>
        <v>350</v>
      </c>
      <c r="AK76" s="427">
        <f t="shared" si="111"/>
        <v>206</v>
      </c>
      <c r="AL76" s="427">
        <f t="shared" si="111"/>
        <v>54</v>
      </c>
      <c r="AM76" s="427">
        <f t="shared" si="111"/>
        <v>230</v>
      </c>
      <c r="AN76" s="427">
        <f t="shared" si="111"/>
        <v>111</v>
      </c>
      <c r="AO76" s="427">
        <f t="shared" si="111"/>
        <v>4140</v>
      </c>
      <c r="AP76" s="427">
        <f t="shared" si="111"/>
        <v>1144</v>
      </c>
      <c r="AQ76" s="427">
        <f t="shared" si="111"/>
        <v>3469</v>
      </c>
      <c r="AR76" s="427">
        <f t="shared" si="111"/>
        <v>863</v>
      </c>
      <c r="AS76" s="427">
        <f t="shared" si="93"/>
        <v>7609</v>
      </c>
      <c r="AT76" s="427">
        <f t="shared" si="94"/>
        <v>2007</v>
      </c>
      <c r="AU76" s="427">
        <f t="shared" si="95"/>
        <v>9616</v>
      </c>
      <c r="AV76" s="427">
        <f t="shared" si="96"/>
        <v>4140</v>
      </c>
      <c r="AW76" s="427">
        <f t="shared" si="97"/>
        <v>1144</v>
      </c>
      <c r="AX76" s="427">
        <f t="shared" si="98"/>
        <v>3469</v>
      </c>
      <c r="AY76" s="427">
        <f t="shared" si="99"/>
        <v>863</v>
      </c>
      <c r="AZ76" s="427">
        <f t="shared" si="100"/>
        <v>7609</v>
      </c>
      <c r="BA76" s="427">
        <f t="shared" si="101"/>
        <v>2007</v>
      </c>
      <c r="BB76" s="427">
        <f t="shared" si="102"/>
        <v>9616</v>
      </c>
      <c r="BC76" s="427">
        <f t="shared" si="111"/>
        <v>0</v>
      </c>
      <c r="BD76" s="427">
        <f t="shared" si="111"/>
        <v>0</v>
      </c>
      <c r="BE76" s="427">
        <f t="shared" ref="BE76" si="114">SUM(BE72:BE75)</f>
        <v>0</v>
      </c>
      <c r="BF76" s="427">
        <f t="shared" ref="BF76" si="115">SUM(BF72:BF75)</f>
        <v>0</v>
      </c>
      <c r="BG76" s="427">
        <f t="shared" si="111"/>
        <v>5</v>
      </c>
      <c r="BH76" s="427">
        <f t="shared" si="111"/>
        <v>4844</v>
      </c>
      <c r="BI76" s="427">
        <f t="shared" si="111"/>
        <v>0</v>
      </c>
      <c r="BJ76" s="427">
        <f t="shared" si="111"/>
        <v>4844</v>
      </c>
      <c r="BK76" s="427">
        <f t="shared" ref="BK76" si="116">SUM(BK72:BK75)</f>
        <v>4844</v>
      </c>
      <c r="BL76" s="427">
        <f t="shared" ref="BL76" si="117">SUM(BL72:BL75)</f>
        <v>0</v>
      </c>
      <c r="BM76" s="427">
        <f t="shared" ref="BM76" si="118">SUM(BM72:BM75)</f>
        <v>4844</v>
      </c>
    </row>
    <row r="77" spans="1:65" s="319" customFormat="1" ht="17.100000000000001" customHeight="1">
      <c r="A77" s="429">
        <v>59</v>
      </c>
      <c r="B77" s="436" t="s">
        <v>126</v>
      </c>
      <c r="C77" s="442">
        <v>85000</v>
      </c>
      <c r="D77" s="420">
        <v>0</v>
      </c>
      <c r="E77" s="420">
        <v>7530</v>
      </c>
      <c r="F77" s="420"/>
      <c r="G77" s="420">
        <v>5874</v>
      </c>
      <c r="H77" s="421">
        <f t="shared" si="87"/>
        <v>6.9105882352941173</v>
      </c>
      <c r="I77" s="420">
        <v>0</v>
      </c>
      <c r="J77" s="421"/>
      <c r="K77" s="420">
        <f t="shared" si="88"/>
        <v>5874</v>
      </c>
      <c r="L77" s="421">
        <f t="shared" si="89"/>
        <v>6.9105882352941173</v>
      </c>
      <c r="M77" s="420">
        <f t="shared" si="110"/>
        <v>0</v>
      </c>
      <c r="N77" s="421"/>
      <c r="O77" s="420">
        <v>0</v>
      </c>
      <c r="P77" s="420">
        <v>0</v>
      </c>
      <c r="Q77" s="420">
        <f t="shared" si="90"/>
        <v>0</v>
      </c>
      <c r="R77" s="420">
        <f t="shared" si="91"/>
        <v>0</v>
      </c>
      <c r="S77" s="420">
        <v>6902</v>
      </c>
      <c r="T77" s="420"/>
      <c r="U77" s="420">
        <v>1592</v>
      </c>
      <c r="V77" s="420"/>
      <c r="W77" s="420">
        <v>838</v>
      </c>
      <c r="X77" s="420"/>
      <c r="Y77" s="421">
        <f t="shared" si="92"/>
        <v>52.638190954773869</v>
      </c>
      <c r="Z77" s="421"/>
      <c r="AA77" s="420">
        <v>6684</v>
      </c>
      <c r="AB77" s="420"/>
      <c r="AC77" s="420">
        <v>3475</v>
      </c>
      <c r="AD77" s="420"/>
      <c r="AE77" s="420">
        <v>3209</v>
      </c>
      <c r="AF77" s="420"/>
      <c r="AG77" s="420">
        <v>56</v>
      </c>
      <c r="AH77" s="420"/>
      <c r="AI77" s="420">
        <v>439</v>
      </c>
      <c r="AJ77" s="420"/>
      <c r="AK77" s="420">
        <v>55</v>
      </c>
      <c r="AL77" s="420"/>
      <c r="AM77" s="420">
        <v>162</v>
      </c>
      <c r="AN77" s="420"/>
      <c r="AO77" s="420">
        <v>1357</v>
      </c>
      <c r="AP77" s="420"/>
      <c r="AQ77" s="420">
        <v>1197</v>
      </c>
      <c r="AR77" s="420"/>
      <c r="AS77" s="420">
        <f t="shared" si="93"/>
        <v>2554</v>
      </c>
      <c r="AT77" s="420">
        <f t="shared" si="94"/>
        <v>0</v>
      </c>
      <c r="AU77" s="420">
        <f t="shared" si="95"/>
        <v>2554</v>
      </c>
      <c r="AV77" s="420">
        <f t="shared" si="96"/>
        <v>1357</v>
      </c>
      <c r="AW77" s="420">
        <f t="shared" si="97"/>
        <v>0</v>
      </c>
      <c r="AX77" s="420">
        <f t="shared" si="98"/>
        <v>1197</v>
      </c>
      <c r="AY77" s="420">
        <f t="shared" si="99"/>
        <v>0</v>
      </c>
      <c r="AZ77" s="420">
        <f t="shared" si="100"/>
        <v>2554</v>
      </c>
      <c r="BA77" s="420">
        <f t="shared" si="101"/>
        <v>0</v>
      </c>
      <c r="BB77" s="420">
        <f t="shared" si="102"/>
        <v>2554</v>
      </c>
      <c r="BC77" s="420"/>
      <c r="BD77" s="420"/>
      <c r="BE77" s="420"/>
      <c r="BF77" s="420"/>
      <c r="BG77" s="420"/>
      <c r="BH77" s="420"/>
      <c r="BI77" s="420"/>
      <c r="BJ77" s="420"/>
      <c r="BK77" s="422"/>
      <c r="BL77" s="422"/>
      <c r="BM77" s="422"/>
    </row>
    <row r="78" spans="1:65" s="319" customFormat="1" ht="17.100000000000001" customHeight="1">
      <c r="A78" s="419">
        <v>60</v>
      </c>
      <c r="B78" s="420" t="s">
        <v>127</v>
      </c>
      <c r="C78" s="442">
        <v>17000</v>
      </c>
      <c r="D78" s="420">
        <v>0</v>
      </c>
      <c r="E78" s="420">
        <v>1500</v>
      </c>
      <c r="F78" s="420"/>
      <c r="G78" s="420">
        <v>1271</v>
      </c>
      <c r="H78" s="421">
        <f t="shared" si="87"/>
        <v>7.4764705882352942</v>
      </c>
      <c r="I78" s="420">
        <v>0</v>
      </c>
      <c r="J78" s="421"/>
      <c r="K78" s="420">
        <f t="shared" si="88"/>
        <v>1271</v>
      </c>
      <c r="L78" s="421">
        <f t="shared" si="89"/>
        <v>7.4764705882352942</v>
      </c>
      <c r="M78" s="420">
        <f t="shared" si="110"/>
        <v>0</v>
      </c>
      <c r="N78" s="421"/>
      <c r="O78" s="420">
        <v>0</v>
      </c>
      <c r="P78" s="420">
        <v>0</v>
      </c>
      <c r="Q78" s="420">
        <f t="shared" si="90"/>
        <v>0</v>
      </c>
      <c r="R78" s="420">
        <f t="shared" si="91"/>
        <v>0</v>
      </c>
      <c r="S78" s="420">
        <v>1250</v>
      </c>
      <c r="T78" s="420"/>
      <c r="U78" s="420">
        <v>376</v>
      </c>
      <c r="V78" s="420"/>
      <c r="W78" s="420">
        <v>259</v>
      </c>
      <c r="X78" s="420"/>
      <c r="Y78" s="421">
        <f t="shared" si="92"/>
        <v>68.88297872340425</v>
      </c>
      <c r="Z78" s="421"/>
      <c r="AA78" s="420">
        <v>1230</v>
      </c>
      <c r="AB78" s="420"/>
      <c r="AC78" s="420">
        <v>740</v>
      </c>
      <c r="AD78" s="420"/>
      <c r="AE78" s="420">
        <v>530</v>
      </c>
      <c r="AF78" s="420"/>
      <c r="AG78" s="420">
        <v>22</v>
      </c>
      <c r="AH78" s="420"/>
      <c r="AI78" s="420">
        <v>89</v>
      </c>
      <c r="AJ78" s="420"/>
      <c r="AK78" s="420">
        <v>15</v>
      </c>
      <c r="AL78" s="420"/>
      <c r="AM78" s="420">
        <v>6</v>
      </c>
      <c r="AN78" s="420"/>
      <c r="AO78" s="420">
        <v>348</v>
      </c>
      <c r="AP78" s="420"/>
      <c r="AQ78" s="420">
        <v>258</v>
      </c>
      <c r="AR78" s="420"/>
      <c r="AS78" s="420">
        <f t="shared" si="93"/>
        <v>606</v>
      </c>
      <c r="AT78" s="420">
        <f t="shared" si="94"/>
        <v>0</v>
      </c>
      <c r="AU78" s="420">
        <f t="shared" si="95"/>
        <v>606</v>
      </c>
      <c r="AV78" s="420">
        <f t="shared" si="96"/>
        <v>348</v>
      </c>
      <c r="AW78" s="420">
        <f t="shared" si="97"/>
        <v>0</v>
      </c>
      <c r="AX78" s="420">
        <f t="shared" si="98"/>
        <v>258</v>
      </c>
      <c r="AY78" s="420">
        <f t="shared" si="99"/>
        <v>0</v>
      </c>
      <c r="AZ78" s="420">
        <f t="shared" si="100"/>
        <v>606</v>
      </c>
      <c r="BA78" s="420">
        <f t="shared" si="101"/>
        <v>0</v>
      </c>
      <c r="BB78" s="420">
        <f t="shared" si="102"/>
        <v>606</v>
      </c>
      <c r="BC78" s="420"/>
      <c r="BD78" s="420"/>
      <c r="BE78" s="420"/>
      <c r="BF78" s="420"/>
      <c r="BG78" s="420"/>
      <c r="BH78" s="420"/>
      <c r="BI78" s="420"/>
      <c r="BJ78" s="420"/>
      <c r="BK78" s="422"/>
      <c r="BL78" s="422"/>
      <c r="BM78" s="422"/>
    </row>
    <row r="79" spans="1:65" s="319" customFormat="1" ht="17.100000000000001" customHeight="1">
      <c r="A79" s="423">
        <v>61</v>
      </c>
      <c r="B79" s="424" t="s">
        <v>128</v>
      </c>
      <c r="C79" s="442">
        <v>30000</v>
      </c>
      <c r="D79" s="420">
        <v>0</v>
      </c>
      <c r="E79" s="420">
        <v>2485</v>
      </c>
      <c r="F79" s="420"/>
      <c r="G79" s="420">
        <v>2038</v>
      </c>
      <c r="H79" s="421">
        <f t="shared" si="87"/>
        <v>6.793333333333333</v>
      </c>
      <c r="I79" s="420">
        <v>0</v>
      </c>
      <c r="J79" s="421"/>
      <c r="K79" s="420">
        <f t="shared" si="88"/>
        <v>2038</v>
      </c>
      <c r="L79" s="421">
        <f t="shared" si="89"/>
        <v>6.793333333333333</v>
      </c>
      <c r="M79" s="420">
        <f t="shared" si="110"/>
        <v>0</v>
      </c>
      <c r="N79" s="421"/>
      <c r="O79" s="420">
        <v>0</v>
      </c>
      <c r="P79" s="420">
        <v>0</v>
      </c>
      <c r="Q79" s="420">
        <f t="shared" si="90"/>
        <v>0</v>
      </c>
      <c r="R79" s="420">
        <f t="shared" si="91"/>
        <v>0</v>
      </c>
      <c r="S79" s="420">
        <v>2010</v>
      </c>
      <c r="T79" s="420"/>
      <c r="U79" s="420">
        <v>554</v>
      </c>
      <c r="V79" s="420"/>
      <c r="W79" s="420">
        <v>289</v>
      </c>
      <c r="X79" s="420"/>
      <c r="Y79" s="421">
        <f t="shared" si="92"/>
        <v>52.166064981949461</v>
      </c>
      <c r="Z79" s="421"/>
      <c r="AA79" s="420">
        <v>2039</v>
      </c>
      <c r="AB79" s="420"/>
      <c r="AC79" s="420">
        <v>1105</v>
      </c>
      <c r="AD79" s="420"/>
      <c r="AE79" s="420">
        <v>790</v>
      </c>
      <c r="AF79" s="420"/>
      <c r="AG79" s="420">
        <v>57</v>
      </c>
      <c r="AH79" s="420"/>
      <c r="AI79" s="420">
        <v>233</v>
      </c>
      <c r="AJ79" s="420"/>
      <c r="AK79" s="420">
        <v>25</v>
      </c>
      <c r="AL79" s="420"/>
      <c r="AM79" s="420">
        <v>61</v>
      </c>
      <c r="AN79" s="420"/>
      <c r="AO79" s="420">
        <v>489</v>
      </c>
      <c r="AP79" s="420"/>
      <c r="AQ79" s="420">
        <v>338</v>
      </c>
      <c r="AR79" s="420"/>
      <c r="AS79" s="420">
        <f t="shared" si="93"/>
        <v>827</v>
      </c>
      <c r="AT79" s="420">
        <f t="shared" si="94"/>
        <v>0</v>
      </c>
      <c r="AU79" s="420">
        <f t="shared" si="95"/>
        <v>827</v>
      </c>
      <c r="AV79" s="420">
        <f t="shared" si="96"/>
        <v>489</v>
      </c>
      <c r="AW79" s="420">
        <f t="shared" si="97"/>
        <v>0</v>
      </c>
      <c r="AX79" s="420">
        <f t="shared" si="98"/>
        <v>338</v>
      </c>
      <c r="AY79" s="420">
        <f t="shared" si="99"/>
        <v>0</v>
      </c>
      <c r="AZ79" s="420">
        <f t="shared" si="100"/>
        <v>827</v>
      </c>
      <c r="BA79" s="420">
        <f t="shared" si="101"/>
        <v>0</v>
      </c>
      <c r="BB79" s="420">
        <f t="shared" si="102"/>
        <v>827</v>
      </c>
      <c r="BC79" s="420"/>
      <c r="BD79" s="420"/>
      <c r="BE79" s="420"/>
      <c r="BF79" s="420"/>
      <c r="BG79" s="420"/>
      <c r="BH79" s="420"/>
      <c r="BI79" s="420"/>
      <c r="BJ79" s="420"/>
      <c r="BK79" s="422"/>
      <c r="BL79" s="422"/>
      <c r="BM79" s="422"/>
    </row>
    <row r="80" spans="1:65" s="320" customFormat="1" ht="17.100000000000001" customHeight="1">
      <c r="A80" s="425"/>
      <c r="B80" s="426" t="s">
        <v>74</v>
      </c>
      <c r="C80" s="426">
        <f>SUM(C77:C79)</f>
        <v>132000</v>
      </c>
      <c r="D80" s="427">
        <f t="shared" ref="D80:BJ80" si="119">SUM(D77:D79)</f>
        <v>0</v>
      </c>
      <c r="E80" s="427">
        <f t="shared" si="119"/>
        <v>11515</v>
      </c>
      <c r="F80" s="427">
        <f t="shared" si="119"/>
        <v>0</v>
      </c>
      <c r="G80" s="427">
        <f t="shared" si="119"/>
        <v>9183</v>
      </c>
      <c r="H80" s="434">
        <f t="shared" si="87"/>
        <v>6.956818181818182</v>
      </c>
      <c r="I80" s="427">
        <f t="shared" si="119"/>
        <v>0</v>
      </c>
      <c r="J80" s="434"/>
      <c r="K80" s="427">
        <f t="shared" si="88"/>
        <v>9183</v>
      </c>
      <c r="L80" s="434">
        <f t="shared" si="89"/>
        <v>6.956818181818182</v>
      </c>
      <c r="M80" s="427">
        <f t="shared" si="110"/>
        <v>0</v>
      </c>
      <c r="N80" s="434"/>
      <c r="O80" s="427">
        <f t="shared" si="119"/>
        <v>0</v>
      </c>
      <c r="P80" s="427">
        <f t="shared" si="119"/>
        <v>0</v>
      </c>
      <c r="Q80" s="427">
        <f t="shared" si="90"/>
        <v>0</v>
      </c>
      <c r="R80" s="427">
        <f t="shared" si="91"/>
        <v>0</v>
      </c>
      <c r="S80" s="427">
        <f t="shared" si="119"/>
        <v>10162</v>
      </c>
      <c r="T80" s="427">
        <f t="shared" si="119"/>
        <v>0</v>
      </c>
      <c r="U80" s="427">
        <f t="shared" si="119"/>
        <v>2522</v>
      </c>
      <c r="V80" s="427">
        <f t="shared" si="119"/>
        <v>0</v>
      </c>
      <c r="W80" s="427">
        <f t="shared" si="119"/>
        <v>1386</v>
      </c>
      <c r="X80" s="427">
        <f t="shared" si="119"/>
        <v>0</v>
      </c>
      <c r="Y80" s="434">
        <f t="shared" si="92"/>
        <v>54.9563838223632</v>
      </c>
      <c r="Z80" s="434"/>
      <c r="AA80" s="427">
        <f t="shared" si="119"/>
        <v>9953</v>
      </c>
      <c r="AB80" s="427">
        <f t="shared" si="119"/>
        <v>0</v>
      </c>
      <c r="AC80" s="427">
        <f t="shared" si="119"/>
        <v>5320</v>
      </c>
      <c r="AD80" s="427">
        <f t="shared" si="119"/>
        <v>0</v>
      </c>
      <c r="AE80" s="427">
        <f t="shared" si="119"/>
        <v>4529</v>
      </c>
      <c r="AF80" s="427">
        <f t="shared" si="119"/>
        <v>0</v>
      </c>
      <c r="AG80" s="427">
        <f t="shared" si="119"/>
        <v>135</v>
      </c>
      <c r="AH80" s="427">
        <f t="shared" si="119"/>
        <v>0</v>
      </c>
      <c r="AI80" s="427">
        <f t="shared" si="119"/>
        <v>761</v>
      </c>
      <c r="AJ80" s="427">
        <f t="shared" si="119"/>
        <v>0</v>
      </c>
      <c r="AK80" s="427">
        <f t="shared" si="119"/>
        <v>95</v>
      </c>
      <c r="AL80" s="427">
        <f t="shared" si="119"/>
        <v>0</v>
      </c>
      <c r="AM80" s="427">
        <f t="shared" si="119"/>
        <v>229</v>
      </c>
      <c r="AN80" s="427">
        <f t="shared" si="119"/>
        <v>0</v>
      </c>
      <c r="AO80" s="427">
        <f t="shared" si="119"/>
        <v>2194</v>
      </c>
      <c r="AP80" s="427">
        <f t="shared" si="119"/>
        <v>0</v>
      </c>
      <c r="AQ80" s="427">
        <f t="shared" si="119"/>
        <v>1793</v>
      </c>
      <c r="AR80" s="427">
        <f t="shared" si="119"/>
        <v>0</v>
      </c>
      <c r="AS80" s="427">
        <f t="shared" si="93"/>
        <v>3987</v>
      </c>
      <c r="AT80" s="427">
        <f t="shared" si="94"/>
        <v>0</v>
      </c>
      <c r="AU80" s="427">
        <f t="shared" si="95"/>
        <v>3987</v>
      </c>
      <c r="AV80" s="427">
        <f t="shared" si="96"/>
        <v>2194</v>
      </c>
      <c r="AW80" s="427">
        <f t="shared" si="97"/>
        <v>0</v>
      </c>
      <c r="AX80" s="427">
        <f t="shared" si="98"/>
        <v>1793</v>
      </c>
      <c r="AY80" s="427">
        <f t="shared" si="99"/>
        <v>0</v>
      </c>
      <c r="AZ80" s="427">
        <f t="shared" si="100"/>
        <v>3987</v>
      </c>
      <c r="BA80" s="427">
        <f t="shared" si="101"/>
        <v>0</v>
      </c>
      <c r="BB80" s="427">
        <f t="shared" si="102"/>
        <v>3987</v>
      </c>
      <c r="BC80" s="427">
        <f t="shared" si="119"/>
        <v>0</v>
      </c>
      <c r="BD80" s="427">
        <f t="shared" si="119"/>
        <v>0</v>
      </c>
      <c r="BE80" s="427">
        <f t="shared" ref="BE80" si="120">SUM(BE77:BE79)</f>
        <v>0</v>
      </c>
      <c r="BF80" s="427">
        <f t="shared" ref="BF80" si="121">SUM(BF77:BF79)</f>
        <v>0</v>
      </c>
      <c r="BG80" s="427">
        <f t="shared" si="119"/>
        <v>0</v>
      </c>
      <c r="BH80" s="427">
        <f t="shared" si="119"/>
        <v>0</v>
      </c>
      <c r="BI80" s="427">
        <f t="shared" si="119"/>
        <v>0</v>
      </c>
      <c r="BJ80" s="427">
        <f t="shared" si="119"/>
        <v>0</v>
      </c>
      <c r="BK80" s="427">
        <f t="shared" ref="BK80" si="122">SUM(BK77:BK79)</f>
        <v>0</v>
      </c>
      <c r="BL80" s="427">
        <f t="shared" ref="BL80" si="123">SUM(BL77:BL79)</f>
        <v>0</v>
      </c>
      <c r="BM80" s="427">
        <f t="shared" ref="BM80" si="124">SUM(BM77:BM79)</f>
        <v>0</v>
      </c>
    </row>
    <row r="81" spans="1:65" s="319" customFormat="1" ht="17.100000000000001" customHeight="1">
      <c r="A81" s="429">
        <v>62</v>
      </c>
      <c r="B81" s="436" t="s">
        <v>129</v>
      </c>
      <c r="C81" s="442">
        <v>35000</v>
      </c>
      <c r="D81" s="420">
        <v>0</v>
      </c>
      <c r="E81" s="420">
        <v>2790</v>
      </c>
      <c r="F81" s="420"/>
      <c r="G81" s="420">
        <v>2632</v>
      </c>
      <c r="H81" s="421">
        <f t="shared" si="87"/>
        <v>7.52</v>
      </c>
      <c r="I81" s="420"/>
      <c r="J81" s="421"/>
      <c r="K81" s="420">
        <f t="shared" si="88"/>
        <v>2632</v>
      </c>
      <c r="L81" s="421">
        <f t="shared" si="89"/>
        <v>7.52</v>
      </c>
      <c r="M81" s="420">
        <f t="shared" si="110"/>
        <v>0</v>
      </c>
      <c r="N81" s="421"/>
      <c r="O81" s="420">
        <v>139</v>
      </c>
      <c r="P81" s="420"/>
      <c r="Q81" s="420">
        <f t="shared" si="90"/>
        <v>139</v>
      </c>
      <c r="R81" s="420">
        <f t="shared" si="91"/>
        <v>0</v>
      </c>
      <c r="S81" s="420">
        <v>3659</v>
      </c>
      <c r="T81" s="420"/>
      <c r="U81" s="420">
        <v>1251</v>
      </c>
      <c r="V81" s="420"/>
      <c r="W81" s="420">
        <v>728</v>
      </c>
      <c r="X81" s="420"/>
      <c r="Y81" s="421">
        <f t="shared" si="92"/>
        <v>58.193445243804959</v>
      </c>
      <c r="Z81" s="421"/>
      <c r="AA81" s="420">
        <v>2828</v>
      </c>
      <c r="AB81" s="420"/>
      <c r="AC81" s="420">
        <v>1613</v>
      </c>
      <c r="AD81" s="420"/>
      <c r="AE81" s="420">
        <v>1193</v>
      </c>
      <c r="AF81" s="420"/>
      <c r="AG81" s="420">
        <v>81</v>
      </c>
      <c r="AH81" s="420"/>
      <c r="AI81" s="420">
        <v>143</v>
      </c>
      <c r="AJ81" s="420"/>
      <c r="AK81" s="420">
        <v>56</v>
      </c>
      <c r="AL81" s="420"/>
      <c r="AM81" s="420">
        <v>150</v>
      </c>
      <c r="AN81" s="420"/>
      <c r="AO81" s="420">
        <v>731</v>
      </c>
      <c r="AP81" s="420"/>
      <c r="AQ81" s="420">
        <v>567</v>
      </c>
      <c r="AR81" s="420"/>
      <c r="AS81" s="420">
        <f t="shared" si="93"/>
        <v>1298</v>
      </c>
      <c r="AT81" s="420">
        <f t="shared" si="94"/>
        <v>0</v>
      </c>
      <c r="AU81" s="420">
        <f t="shared" si="95"/>
        <v>1298</v>
      </c>
      <c r="AV81" s="420">
        <f t="shared" si="96"/>
        <v>731</v>
      </c>
      <c r="AW81" s="420">
        <f t="shared" si="97"/>
        <v>0</v>
      </c>
      <c r="AX81" s="420">
        <f t="shared" si="98"/>
        <v>567</v>
      </c>
      <c r="AY81" s="420">
        <f t="shared" si="99"/>
        <v>0</v>
      </c>
      <c r="AZ81" s="420">
        <f t="shared" si="100"/>
        <v>1298</v>
      </c>
      <c r="BA81" s="420">
        <f t="shared" si="101"/>
        <v>0</v>
      </c>
      <c r="BB81" s="420">
        <f t="shared" si="102"/>
        <v>1298</v>
      </c>
      <c r="BC81" s="420">
        <v>46</v>
      </c>
      <c r="BD81" s="420">
        <v>230</v>
      </c>
      <c r="BE81" s="420">
        <f>BC81</f>
        <v>46</v>
      </c>
      <c r="BF81" s="420">
        <f>BD81</f>
        <v>230</v>
      </c>
      <c r="BG81" s="420"/>
      <c r="BH81" s="420"/>
      <c r="BI81" s="420"/>
      <c r="BJ81" s="420"/>
      <c r="BK81" s="422"/>
      <c r="BL81" s="422"/>
      <c r="BM81" s="422"/>
    </row>
    <row r="82" spans="1:65" s="319" customFormat="1" ht="17.100000000000001" customHeight="1">
      <c r="A82" s="419">
        <v>63</v>
      </c>
      <c r="B82" s="420" t="s">
        <v>130</v>
      </c>
      <c r="C82" s="442">
        <v>17000</v>
      </c>
      <c r="D82" s="420">
        <v>0</v>
      </c>
      <c r="E82" s="420">
        <v>1174</v>
      </c>
      <c r="F82" s="420"/>
      <c r="G82" s="420">
        <v>885</v>
      </c>
      <c r="H82" s="421">
        <f t="shared" si="87"/>
        <v>5.2058823529411766</v>
      </c>
      <c r="I82" s="420">
        <v>0</v>
      </c>
      <c r="J82" s="421"/>
      <c r="K82" s="420">
        <f t="shared" si="88"/>
        <v>885</v>
      </c>
      <c r="L82" s="421">
        <f t="shared" si="89"/>
        <v>5.2058823529411766</v>
      </c>
      <c r="M82" s="420">
        <f t="shared" si="110"/>
        <v>0</v>
      </c>
      <c r="N82" s="421"/>
      <c r="O82" s="420">
        <v>59</v>
      </c>
      <c r="P82" s="420"/>
      <c r="Q82" s="420">
        <f t="shared" si="90"/>
        <v>59</v>
      </c>
      <c r="R82" s="420">
        <f t="shared" si="91"/>
        <v>0</v>
      </c>
      <c r="S82" s="420">
        <v>1656</v>
      </c>
      <c r="T82" s="420"/>
      <c r="U82" s="420">
        <v>672</v>
      </c>
      <c r="V82" s="420"/>
      <c r="W82" s="420">
        <v>403</v>
      </c>
      <c r="X82" s="420"/>
      <c r="Y82" s="421">
        <f t="shared" si="92"/>
        <v>59.970238095238095</v>
      </c>
      <c r="Z82" s="421"/>
      <c r="AA82" s="420">
        <v>782</v>
      </c>
      <c r="AB82" s="420"/>
      <c r="AC82" s="420">
        <v>451</v>
      </c>
      <c r="AD82" s="420"/>
      <c r="AE82" s="420">
        <v>329</v>
      </c>
      <c r="AF82" s="420"/>
      <c r="AG82" s="420">
        <v>8</v>
      </c>
      <c r="AH82" s="420"/>
      <c r="AI82" s="420">
        <v>35</v>
      </c>
      <c r="AJ82" s="420"/>
      <c r="AK82" s="420">
        <v>10</v>
      </c>
      <c r="AL82" s="420"/>
      <c r="AM82" s="420">
        <v>62</v>
      </c>
      <c r="AN82" s="420"/>
      <c r="AO82" s="420">
        <v>187</v>
      </c>
      <c r="AP82" s="420"/>
      <c r="AQ82" s="420">
        <v>153</v>
      </c>
      <c r="AR82" s="420"/>
      <c r="AS82" s="420">
        <f t="shared" si="93"/>
        <v>340</v>
      </c>
      <c r="AT82" s="420">
        <f t="shared" si="94"/>
        <v>0</v>
      </c>
      <c r="AU82" s="420">
        <f t="shared" si="95"/>
        <v>340</v>
      </c>
      <c r="AV82" s="420">
        <f t="shared" si="96"/>
        <v>187</v>
      </c>
      <c r="AW82" s="420">
        <f t="shared" si="97"/>
        <v>0</v>
      </c>
      <c r="AX82" s="420">
        <f t="shared" si="98"/>
        <v>153</v>
      </c>
      <c r="AY82" s="420">
        <f t="shared" si="99"/>
        <v>0</v>
      </c>
      <c r="AZ82" s="420">
        <f t="shared" si="100"/>
        <v>340</v>
      </c>
      <c r="BA82" s="420">
        <f t="shared" si="101"/>
        <v>0</v>
      </c>
      <c r="BB82" s="420">
        <f t="shared" si="102"/>
        <v>340</v>
      </c>
      <c r="BC82" s="420"/>
      <c r="BD82" s="420"/>
      <c r="BE82" s="420"/>
      <c r="BF82" s="420"/>
      <c r="BG82" s="420"/>
      <c r="BH82" s="420"/>
      <c r="BI82" s="420"/>
      <c r="BJ82" s="420"/>
      <c r="BK82" s="422"/>
      <c r="BL82" s="422"/>
      <c r="BM82" s="422"/>
    </row>
    <row r="83" spans="1:65" s="319" customFormat="1" ht="17.100000000000001" customHeight="1">
      <c r="A83" s="419">
        <v>64</v>
      </c>
      <c r="B83" s="420" t="s">
        <v>131</v>
      </c>
      <c r="C83" s="442">
        <v>20000</v>
      </c>
      <c r="D83" s="420">
        <v>0</v>
      </c>
      <c r="E83" s="420">
        <v>1625</v>
      </c>
      <c r="F83" s="420"/>
      <c r="G83" s="420">
        <v>1732</v>
      </c>
      <c r="H83" s="421">
        <f t="shared" si="87"/>
        <v>8.66</v>
      </c>
      <c r="I83" s="420">
        <v>0</v>
      </c>
      <c r="J83" s="421"/>
      <c r="K83" s="420">
        <f t="shared" si="88"/>
        <v>1732</v>
      </c>
      <c r="L83" s="421">
        <f t="shared" si="89"/>
        <v>8.66</v>
      </c>
      <c r="M83" s="420">
        <f t="shared" si="110"/>
        <v>0</v>
      </c>
      <c r="N83" s="421"/>
      <c r="O83" s="420">
        <v>50</v>
      </c>
      <c r="P83" s="420"/>
      <c r="Q83" s="420">
        <f t="shared" si="90"/>
        <v>50</v>
      </c>
      <c r="R83" s="420">
        <f t="shared" si="91"/>
        <v>0</v>
      </c>
      <c r="S83" s="420">
        <v>586</v>
      </c>
      <c r="T83" s="420"/>
      <c r="U83" s="420">
        <v>201</v>
      </c>
      <c r="V83" s="420"/>
      <c r="W83" s="420">
        <v>125</v>
      </c>
      <c r="X83" s="420"/>
      <c r="Y83" s="421">
        <f t="shared" si="92"/>
        <v>62.189054726368163</v>
      </c>
      <c r="Z83" s="421"/>
      <c r="AA83" s="420">
        <v>1534</v>
      </c>
      <c r="AB83" s="420"/>
      <c r="AC83" s="420">
        <v>838</v>
      </c>
      <c r="AD83" s="420"/>
      <c r="AE83" s="420">
        <v>664</v>
      </c>
      <c r="AF83" s="420"/>
      <c r="AG83" s="420">
        <v>10</v>
      </c>
      <c r="AH83" s="420"/>
      <c r="AI83" s="420">
        <v>46</v>
      </c>
      <c r="AJ83" s="420"/>
      <c r="AK83" s="420">
        <v>9</v>
      </c>
      <c r="AL83" s="420"/>
      <c r="AM83" s="420">
        <v>56</v>
      </c>
      <c r="AN83" s="420"/>
      <c r="AO83" s="420">
        <v>397</v>
      </c>
      <c r="AP83" s="420"/>
      <c r="AQ83" s="420">
        <v>328</v>
      </c>
      <c r="AR83" s="420"/>
      <c r="AS83" s="420">
        <f t="shared" si="93"/>
        <v>725</v>
      </c>
      <c r="AT83" s="420">
        <f t="shared" si="94"/>
        <v>0</v>
      </c>
      <c r="AU83" s="420">
        <f t="shared" si="95"/>
        <v>725</v>
      </c>
      <c r="AV83" s="420">
        <f t="shared" si="96"/>
        <v>397</v>
      </c>
      <c r="AW83" s="420">
        <f t="shared" si="97"/>
        <v>0</v>
      </c>
      <c r="AX83" s="420">
        <f t="shared" si="98"/>
        <v>328</v>
      </c>
      <c r="AY83" s="420">
        <f t="shared" si="99"/>
        <v>0</v>
      </c>
      <c r="AZ83" s="420">
        <f t="shared" si="100"/>
        <v>725</v>
      </c>
      <c r="BA83" s="420">
        <f t="shared" si="101"/>
        <v>0</v>
      </c>
      <c r="BB83" s="420">
        <f t="shared" si="102"/>
        <v>725</v>
      </c>
      <c r="BC83" s="420"/>
      <c r="BD83" s="420"/>
      <c r="BE83" s="420"/>
      <c r="BF83" s="420"/>
      <c r="BG83" s="420"/>
      <c r="BH83" s="420"/>
      <c r="BI83" s="420"/>
      <c r="BJ83" s="420"/>
      <c r="BK83" s="422"/>
      <c r="BL83" s="422"/>
      <c r="BM83" s="422"/>
    </row>
    <row r="84" spans="1:65" s="319" customFormat="1" ht="17.100000000000001" customHeight="1">
      <c r="A84" s="423">
        <v>65</v>
      </c>
      <c r="B84" s="424" t="s">
        <v>132</v>
      </c>
      <c r="C84" s="442">
        <v>13000</v>
      </c>
      <c r="D84" s="420">
        <v>0</v>
      </c>
      <c r="E84" s="420">
        <v>1023</v>
      </c>
      <c r="F84" s="420"/>
      <c r="G84" s="420">
        <v>1085</v>
      </c>
      <c r="H84" s="421">
        <f t="shared" si="87"/>
        <v>8.3461538461538467</v>
      </c>
      <c r="I84" s="420">
        <v>0</v>
      </c>
      <c r="J84" s="421"/>
      <c r="K84" s="420">
        <f t="shared" si="88"/>
        <v>1085</v>
      </c>
      <c r="L84" s="421">
        <f t="shared" si="89"/>
        <v>8.3461538461538467</v>
      </c>
      <c r="M84" s="420">
        <f t="shared" si="110"/>
        <v>0</v>
      </c>
      <c r="N84" s="421"/>
      <c r="O84" s="420">
        <v>102</v>
      </c>
      <c r="P84" s="420"/>
      <c r="Q84" s="420">
        <f t="shared" si="90"/>
        <v>102</v>
      </c>
      <c r="R84" s="420">
        <f t="shared" si="91"/>
        <v>0</v>
      </c>
      <c r="S84" s="420">
        <v>1964</v>
      </c>
      <c r="T84" s="420"/>
      <c r="U84" s="420">
        <v>569</v>
      </c>
      <c r="V84" s="420"/>
      <c r="W84" s="420">
        <v>336</v>
      </c>
      <c r="X84" s="420"/>
      <c r="Y84" s="421">
        <f t="shared" si="92"/>
        <v>59.050966608084359</v>
      </c>
      <c r="Z84" s="421"/>
      <c r="AA84" s="420">
        <v>1230</v>
      </c>
      <c r="AB84" s="420"/>
      <c r="AC84" s="420">
        <v>654</v>
      </c>
      <c r="AD84" s="420"/>
      <c r="AE84" s="420">
        <v>570</v>
      </c>
      <c r="AF84" s="420"/>
      <c r="AG84" s="420">
        <v>15</v>
      </c>
      <c r="AH84" s="420"/>
      <c r="AI84" s="420">
        <v>71</v>
      </c>
      <c r="AJ84" s="420"/>
      <c r="AK84" s="420">
        <v>12</v>
      </c>
      <c r="AL84" s="420"/>
      <c r="AM84" s="420">
        <v>39</v>
      </c>
      <c r="AN84" s="420"/>
      <c r="AO84" s="420">
        <v>300</v>
      </c>
      <c r="AP84" s="420"/>
      <c r="AQ84" s="420">
        <v>212</v>
      </c>
      <c r="AR84" s="420"/>
      <c r="AS84" s="420">
        <f t="shared" si="93"/>
        <v>512</v>
      </c>
      <c r="AT84" s="420">
        <f t="shared" si="94"/>
        <v>0</v>
      </c>
      <c r="AU84" s="420">
        <f t="shared" si="95"/>
        <v>512</v>
      </c>
      <c r="AV84" s="420">
        <f t="shared" si="96"/>
        <v>300</v>
      </c>
      <c r="AW84" s="420">
        <f t="shared" si="97"/>
        <v>0</v>
      </c>
      <c r="AX84" s="420">
        <f t="shared" si="98"/>
        <v>212</v>
      </c>
      <c r="AY84" s="420">
        <f t="shared" si="99"/>
        <v>0</v>
      </c>
      <c r="AZ84" s="420">
        <f t="shared" si="100"/>
        <v>512</v>
      </c>
      <c r="BA84" s="420">
        <f t="shared" si="101"/>
        <v>0</v>
      </c>
      <c r="BB84" s="420">
        <f t="shared" si="102"/>
        <v>512</v>
      </c>
      <c r="BC84" s="420"/>
      <c r="BD84" s="420"/>
      <c r="BE84" s="420"/>
      <c r="BF84" s="420"/>
      <c r="BG84" s="420"/>
      <c r="BH84" s="420"/>
      <c r="BI84" s="420"/>
      <c r="BJ84" s="420"/>
      <c r="BK84" s="422"/>
      <c r="BL84" s="422"/>
      <c r="BM84" s="422"/>
    </row>
    <row r="85" spans="1:65" s="320" customFormat="1" ht="17.100000000000001" customHeight="1">
      <c r="A85" s="425"/>
      <c r="B85" s="426" t="s">
        <v>74</v>
      </c>
      <c r="C85" s="426">
        <f>SUM(C81:C84)</f>
        <v>85000</v>
      </c>
      <c r="D85" s="427">
        <f t="shared" ref="D85:BJ85" si="125">SUM(D81:D84)</f>
        <v>0</v>
      </c>
      <c r="E85" s="427">
        <f t="shared" si="125"/>
        <v>6612</v>
      </c>
      <c r="F85" s="427">
        <f t="shared" si="125"/>
        <v>0</v>
      </c>
      <c r="G85" s="427">
        <f t="shared" si="125"/>
        <v>6334</v>
      </c>
      <c r="H85" s="434">
        <f t="shared" si="87"/>
        <v>7.4517647058823533</v>
      </c>
      <c r="I85" s="427">
        <f t="shared" si="125"/>
        <v>0</v>
      </c>
      <c r="J85" s="434"/>
      <c r="K85" s="427">
        <f t="shared" si="88"/>
        <v>6334</v>
      </c>
      <c r="L85" s="434">
        <f t="shared" si="89"/>
        <v>7.4517647058823533</v>
      </c>
      <c r="M85" s="427">
        <f t="shared" si="110"/>
        <v>0</v>
      </c>
      <c r="N85" s="434"/>
      <c r="O85" s="427">
        <f t="shared" si="125"/>
        <v>350</v>
      </c>
      <c r="P85" s="427">
        <f t="shared" si="125"/>
        <v>0</v>
      </c>
      <c r="Q85" s="427">
        <f t="shared" si="90"/>
        <v>350</v>
      </c>
      <c r="R85" s="427">
        <f t="shared" si="91"/>
        <v>0</v>
      </c>
      <c r="S85" s="427">
        <f t="shared" si="125"/>
        <v>7865</v>
      </c>
      <c r="T85" s="427">
        <f t="shared" si="125"/>
        <v>0</v>
      </c>
      <c r="U85" s="427">
        <f t="shared" si="125"/>
        <v>2693</v>
      </c>
      <c r="V85" s="427">
        <f t="shared" si="125"/>
        <v>0</v>
      </c>
      <c r="W85" s="427">
        <f t="shared" si="125"/>
        <v>1592</v>
      </c>
      <c r="X85" s="427">
        <f t="shared" si="125"/>
        <v>0</v>
      </c>
      <c r="Y85" s="434">
        <f t="shared" si="92"/>
        <v>59.116227255848493</v>
      </c>
      <c r="Z85" s="434"/>
      <c r="AA85" s="427">
        <f t="shared" si="125"/>
        <v>6374</v>
      </c>
      <c r="AB85" s="427">
        <f t="shared" si="125"/>
        <v>0</v>
      </c>
      <c r="AC85" s="427">
        <f t="shared" si="125"/>
        <v>3556</v>
      </c>
      <c r="AD85" s="427">
        <f t="shared" si="125"/>
        <v>0</v>
      </c>
      <c r="AE85" s="427">
        <f t="shared" si="125"/>
        <v>2756</v>
      </c>
      <c r="AF85" s="427">
        <f t="shared" si="125"/>
        <v>0</v>
      </c>
      <c r="AG85" s="427">
        <f t="shared" si="125"/>
        <v>114</v>
      </c>
      <c r="AH85" s="427">
        <f t="shared" si="125"/>
        <v>0</v>
      </c>
      <c r="AI85" s="427">
        <f t="shared" si="125"/>
        <v>295</v>
      </c>
      <c r="AJ85" s="427">
        <f t="shared" si="125"/>
        <v>0</v>
      </c>
      <c r="AK85" s="427">
        <f t="shared" si="125"/>
        <v>87</v>
      </c>
      <c r="AL85" s="427">
        <f t="shared" si="125"/>
        <v>0</v>
      </c>
      <c r="AM85" s="427">
        <f t="shared" si="125"/>
        <v>307</v>
      </c>
      <c r="AN85" s="427">
        <f t="shared" si="125"/>
        <v>0</v>
      </c>
      <c r="AO85" s="427">
        <f t="shared" si="125"/>
        <v>1615</v>
      </c>
      <c r="AP85" s="427">
        <f t="shared" si="125"/>
        <v>0</v>
      </c>
      <c r="AQ85" s="427">
        <f t="shared" si="125"/>
        <v>1260</v>
      </c>
      <c r="AR85" s="427">
        <f t="shared" si="125"/>
        <v>0</v>
      </c>
      <c r="AS85" s="427">
        <f t="shared" si="93"/>
        <v>2875</v>
      </c>
      <c r="AT85" s="427">
        <f t="shared" si="94"/>
        <v>0</v>
      </c>
      <c r="AU85" s="427">
        <f t="shared" si="95"/>
        <v>2875</v>
      </c>
      <c r="AV85" s="427">
        <f t="shared" si="96"/>
        <v>1615</v>
      </c>
      <c r="AW85" s="427">
        <f t="shared" si="97"/>
        <v>0</v>
      </c>
      <c r="AX85" s="427">
        <f t="shared" si="98"/>
        <v>1260</v>
      </c>
      <c r="AY85" s="427">
        <f t="shared" si="99"/>
        <v>0</v>
      </c>
      <c r="AZ85" s="427">
        <f t="shared" si="100"/>
        <v>2875</v>
      </c>
      <c r="BA85" s="427">
        <f t="shared" si="101"/>
        <v>0</v>
      </c>
      <c r="BB85" s="427">
        <f t="shared" si="102"/>
        <v>2875</v>
      </c>
      <c r="BC85" s="427">
        <f t="shared" si="125"/>
        <v>46</v>
      </c>
      <c r="BD85" s="427">
        <f t="shared" si="125"/>
        <v>230</v>
      </c>
      <c r="BE85" s="427">
        <f t="shared" ref="BE85" si="126">SUM(BE81:BE84)</f>
        <v>46</v>
      </c>
      <c r="BF85" s="427">
        <f t="shared" ref="BF85" si="127">SUM(BF81:BF84)</f>
        <v>230</v>
      </c>
      <c r="BG85" s="427">
        <f t="shared" si="125"/>
        <v>0</v>
      </c>
      <c r="BH85" s="427">
        <f t="shared" si="125"/>
        <v>0</v>
      </c>
      <c r="BI85" s="427">
        <f t="shared" si="125"/>
        <v>0</v>
      </c>
      <c r="BJ85" s="427">
        <f t="shared" si="125"/>
        <v>0</v>
      </c>
      <c r="BK85" s="427">
        <f t="shared" ref="BK85" si="128">SUM(BK81:BK84)</f>
        <v>0</v>
      </c>
      <c r="BL85" s="427">
        <f t="shared" ref="BL85" si="129">SUM(BL81:BL84)</f>
        <v>0</v>
      </c>
      <c r="BM85" s="427">
        <f t="shared" ref="BM85" si="130">SUM(BM81:BM84)</f>
        <v>0</v>
      </c>
    </row>
    <row r="86" spans="1:65" s="319" customFormat="1" ht="17.100000000000001" customHeight="1">
      <c r="A86" s="429">
        <v>65</v>
      </c>
      <c r="B86" s="436" t="s">
        <v>133</v>
      </c>
      <c r="C86" s="442">
        <v>16000</v>
      </c>
      <c r="D86" s="420">
        <v>0</v>
      </c>
      <c r="E86" s="420">
        <v>545</v>
      </c>
      <c r="F86" s="420"/>
      <c r="G86" s="420">
        <v>1089</v>
      </c>
      <c r="H86" s="421">
        <f t="shared" si="87"/>
        <v>6.8062500000000004</v>
      </c>
      <c r="I86" s="420">
        <v>0</v>
      </c>
      <c r="J86" s="421"/>
      <c r="K86" s="420">
        <f t="shared" si="88"/>
        <v>1089</v>
      </c>
      <c r="L86" s="421">
        <f t="shared" si="89"/>
        <v>6.8062500000000004</v>
      </c>
      <c r="M86" s="420">
        <f t="shared" si="110"/>
        <v>0</v>
      </c>
      <c r="N86" s="421"/>
      <c r="O86" s="420">
        <v>36</v>
      </c>
      <c r="P86" s="420">
        <v>0</v>
      </c>
      <c r="Q86" s="420">
        <f t="shared" si="90"/>
        <v>36</v>
      </c>
      <c r="R86" s="420">
        <f t="shared" si="91"/>
        <v>0</v>
      </c>
      <c r="S86" s="420">
        <v>1023</v>
      </c>
      <c r="T86" s="420"/>
      <c r="U86" s="420">
        <v>378</v>
      </c>
      <c r="V86" s="420"/>
      <c r="W86" s="420">
        <v>260</v>
      </c>
      <c r="X86" s="420"/>
      <c r="Y86" s="421">
        <f t="shared" si="92"/>
        <v>68.783068783068785</v>
      </c>
      <c r="Z86" s="421"/>
      <c r="AA86" s="420">
        <v>1055</v>
      </c>
      <c r="AB86" s="420"/>
      <c r="AC86" s="420">
        <v>586</v>
      </c>
      <c r="AD86" s="420"/>
      <c r="AE86" s="420">
        <v>303</v>
      </c>
      <c r="AF86" s="420"/>
      <c r="AG86" s="420">
        <v>66</v>
      </c>
      <c r="AH86" s="420"/>
      <c r="AI86" s="420">
        <v>99</v>
      </c>
      <c r="AJ86" s="420"/>
      <c r="AK86" s="420">
        <v>43</v>
      </c>
      <c r="AL86" s="420"/>
      <c r="AM86" s="420">
        <v>60</v>
      </c>
      <c r="AN86" s="420"/>
      <c r="AO86" s="420">
        <v>235</v>
      </c>
      <c r="AP86" s="420"/>
      <c r="AQ86" s="420">
        <v>201</v>
      </c>
      <c r="AR86" s="420"/>
      <c r="AS86" s="420">
        <f t="shared" si="93"/>
        <v>436</v>
      </c>
      <c r="AT86" s="420">
        <f t="shared" si="94"/>
        <v>0</v>
      </c>
      <c r="AU86" s="420">
        <f t="shared" si="95"/>
        <v>436</v>
      </c>
      <c r="AV86" s="420">
        <f t="shared" si="96"/>
        <v>235</v>
      </c>
      <c r="AW86" s="420">
        <f t="shared" si="97"/>
        <v>0</v>
      </c>
      <c r="AX86" s="420">
        <f t="shared" si="98"/>
        <v>201</v>
      </c>
      <c r="AY86" s="420">
        <f t="shared" si="99"/>
        <v>0</v>
      </c>
      <c r="AZ86" s="420">
        <f t="shared" si="100"/>
        <v>436</v>
      </c>
      <c r="BA86" s="420">
        <f t="shared" si="101"/>
        <v>0</v>
      </c>
      <c r="BB86" s="420">
        <f t="shared" si="102"/>
        <v>436</v>
      </c>
      <c r="BC86" s="420"/>
      <c r="BD86" s="420"/>
      <c r="BE86" s="420"/>
      <c r="BF86" s="420"/>
      <c r="BG86" s="420"/>
      <c r="BH86" s="420"/>
      <c r="BI86" s="420"/>
      <c r="BJ86" s="420"/>
      <c r="BK86" s="422"/>
      <c r="BL86" s="422"/>
      <c r="BM86" s="422"/>
    </row>
    <row r="87" spans="1:65" s="319" customFormat="1" ht="17.100000000000001" customHeight="1">
      <c r="A87" s="423">
        <v>66</v>
      </c>
      <c r="B87" s="420" t="s">
        <v>134</v>
      </c>
      <c r="C87" s="442">
        <v>24000</v>
      </c>
      <c r="D87" s="420">
        <v>0</v>
      </c>
      <c r="E87" s="420">
        <v>2185</v>
      </c>
      <c r="F87" s="420"/>
      <c r="G87" s="420">
        <v>1907</v>
      </c>
      <c r="H87" s="421">
        <f t="shared" si="87"/>
        <v>7.9458333333333337</v>
      </c>
      <c r="I87" s="420">
        <v>0</v>
      </c>
      <c r="J87" s="421"/>
      <c r="K87" s="420">
        <f t="shared" si="88"/>
        <v>1907</v>
      </c>
      <c r="L87" s="421">
        <f t="shared" si="89"/>
        <v>7.9458333333333337</v>
      </c>
      <c r="M87" s="420">
        <f t="shared" si="110"/>
        <v>0</v>
      </c>
      <c r="N87" s="421"/>
      <c r="O87" s="420">
        <v>0</v>
      </c>
      <c r="P87" s="420">
        <v>0</v>
      </c>
      <c r="Q87" s="420">
        <f t="shared" si="90"/>
        <v>0</v>
      </c>
      <c r="R87" s="420">
        <f t="shared" si="91"/>
        <v>0</v>
      </c>
      <c r="S87" s="420">
        <v>1725</v>
      </c>
      <c r="T87" s="420"/>
      <c r="U87" s="420">
        <v>750</v>
      </c>
      <c r="V87" s="420"/>
      <c r="W87" s="420">
        <v>530</v>
      </c>
      <c r="X87" s="420"/>
      <c r="Y87" s="421">
        <f t="shared" si="92"/>
        <v>70.666666666666671</v>
      </c>
      <c r="Z87" s="421"/>
      <c r="AA87" s="420">
        <v>1266</v>
      </c>
      <c r="AB87" s="420"/>
      <c r="AC87" s="420">
        <v>658</v>
      </c>
      <c r="AD87" s="420"/>
      <c r="AE87" s="420">
        <v>274</v>
      </c>
      <c r="AF87" s="420"/>
      <c r="AG87" s="420">
        <v>76</v>
      </c>
      <c r="AH87" s="420"/>
      <c r="AI87" s="420">
        <v>131</v>
      </c>
      <c r="AJ87" s="420"/>
      <c r="AK87" s="420">
        <v>38</v>
      </c>
      <c r="AL87" s="420"/>
      <c r="AM87" s="420">
        <v>30</v>
      </c>
      <c r="AN87" s="420"/>
      <c r="AO87" s="420">
        <v>366</v>
      </c>
      <c r="AP87" s="420"/>
      <c r="AQ87" s="420">
        <v>291</v>
      </c>
      <c r="AR87" s="420"/>
      <c r="AS87" s="420">
        <f t="shared" si="93"/>
        <v>657</v>
      </c>
      <c r="AT87" s="420">
        <f t="shared" si="94"/>
        <v>0</v>
      </c>
      <c r="AU87" s="420">
        <f t="shared" si="95"/>
        <v>657</v>
      </c>
      <c r="AV87" s="420">
        <f t="shared" si="96"/>
        <v>366</v>
      </c>
      <c r="AW87" s="420">
        <f t="shared" si="97"/>
        <v>0</v>
      </c>
      <c r="AX87" s="420">
        <f t="shared" si="98"/>
        <v>291</v>
      </c>
      <c r="AY87" s="420">
        <f t="shared" si="99"/>
        <v>0</v>
      </c>
      <c r="AZ87" s="420">
        <f t="shared" si="100"/>
        <v>657</v>
      </c>
      <c r="BA87" s="420">
        <f t="shared" si="101"/>
        <v>0</v>
      </c>
      <c r="BB87" s="420">
        <f t="shared" si="102"/>
        <v>657</v>
      </c>
      <c r="BC87" s="420"/>
      <c r="BD87" s="420"/>
      <c r="BE87" s="420"/>
      <c r="BF87" s="420"/>
      <c r="BG87" s="420"/>
      <c r="BH87" s="420"/>
      <c r="BI87" s="420"/>
      <c r="BJ87" s="420"/>
      <c r="BK87" s="422"/>
      <c r="BL87" s="422"/>
      <c r="BM87" s="422"/>
    </row>
    <row r="88" spans="1:65" s="320" customFormat="1" ht="17.100000000000001" customHeight="1">
      <c r="A88" s="425"/>
      <c r="B88" s="426" t="s">
        <v>74</v>
      </c>
      <c r="C88" s="426">
        <f>SUM(C86:C87)</f>
        <v>40000</v>
      </c>
      <c r="D88" s="427">
        <f t="shared" ref="D88:BJ88" si="131">SUM(D86:D87)</f>
        <v>0</v>
      </c>
      <c r="E88" s="427">
        <f t="shared" si="131"/>
        <v>2730</v>
      </c>
      <c r="F88" s="427">
        <f t="shared" si="131"/>
        <v>0</v>
      </c>
      <c r="G88" s="427">
        <f t="shared" si="131"/>
        <v>2996</v>
      </c>
      <c r="H88" s="434">
        <f t="shared" si="87"/>
        <v>7.49</v>
      </c>
      <c r="I88" s="427">
        <f t="shared" si="131"/>
        <v>0</v>
      </c>
      <c r="J88" s="434"/>
      <c r="K88" s="427">
        <f t="shared" si="88"/>
        <v>2996</v>
      </c>
      <c r="L88" s="434">
        <f t="shared" si="89"/>
        <v>7.49</v>
      </c>
      <c r="M88" s="427">
        <f t="shared" si="110"/>
        <v>0</v>
      </c>
      <c r="N88" s="434"/>
      <c r="O88" s="427">
        <f t="shared" si="131"/>
        <v>36</v>
      </c>
      <c r="P88" s="427">
        <f t="shared" si="131"/>
        <v>0</v>
      </c>
      <c r="Q88" s="427">
        <f t="shared" si="90"/>
        <v>36</v>
      </c>
      <c r="R88" s="427">
        <f t="shared" si="91"/>
        <v>0</v>
      </c>
      <c r="S88" s="427">
        <f t="shared" si="131"/>
        <v>2748</v>
      </c>
      <c r="T88" s="427">
        <f t="shared" si="131"/>
        <v>0</v>
      </c>
      <c r="U88" s="427">
        <f t="shared" si="131"/>
        <v>1128</v>
      </c>
      <c r="V88" s="427">
        <f t="shared" si="131"/>
        <v>0</v>
      </c>
      <c r="W88" s="427">
        <f t="shared" si="131"/>
        <v>790</v>
      </c>
      <c r="X88" s="427">
        <f t="shared" si="131"/>
        <v>0</v>
      </c>
      <c r="Y88" s="434">
        <f t="shared" si="92"/>
        <v>70.035460992907801</v>
      </c>
      <c r="Z88" s="434"/>
      <c r="AA88" s="427">
        <f t="shared" si="131"/>
        <v>2321</v>
      </c>
      <c r="AB88" s="427">
        <f t="shared" si="131"/>
        <v>0</v>
      </c>
      <c r="AC88" s="427">
        <f t="shared" si="131"/>
        <v>1244</v>
      </c>
      <c r="AD88" s="427">
        <f t="shared" si="131"/>
        <v>0</v>
      </c>
      <c r="AE88" s="427">
        <f t="shared" si="131"/>
        <v>577</v>
      </c>
      <c r="AF88" s="427">
        <f t="shared" si="131"/>
        <v>0</v>
      </c>
      <c r="AG88" s="427">
        <f t="shared" si="131"/>
        <v>142</v>
      </c>
      <c r="AH88" s="427">
        <f t="shared" si="131"/>
        <v>0</v>
      </c>
      <c r="AI88" s="427">
        <f t="shared" si="131"/>
        <v>230</v>
      </c>
      <c r="AJ88" s="427">
        <f t="shared" si="131"/>
        <v>0</v>
      </c>
      <c r="AK88" s="427">
        <f t="shared" si="131"/>
        <v>81</v>
      </c>
      <c r="AL88" s="427">
        <f t="shared" si="131"/>
        <v>0</v>
      </c>
      <c r="AM88" s="427">
        <f t="shared" si="131"/>
        <v>90</v>
      </c>
      <c r="AN88" s="427">
        <f t="shared" si="131"/>
        <v>0</v>
      </c>
      <c r="AO88" s="427">
        <f t="shared" si="131"/>
        <v>601</v>
      </c>
      <c r="AP88" s="427">
        <f t="shared" si="131"/>
        <v>0</v>
      </c>
      <c r="AQ88" s="427">
        <f t="shared" si="131"/>
        <v>492</v>
      </c>
      <c r="AR88" s="427">
        <f t="shared" si="131"/>
        <v>0</v>
      </c>
      <c r="AS88" s="427">
        <f t="shared" si="93"/>
        <v>1093</v>
      </c>
      <c r="AT88" s="427">
        <f t="shared" si="94"/>
        <v>0</v>
      </c>
      <c r="AU88" s="427">
        <f t="shared" si="95"/>
        <v>1093</v>
      </c>
      <c r="AV88" s="427">
        <f t="shared" si="96"/>
        <v>601</v>
      </c>
      <c r="AW88" s="427">
        <f t="shared" si="97"/>
        <v>0</v>
      </c>
      <c r="AX88" s="427">
        <f t="shared" si="98"/>
        <v>492</v>
      </c>
      <c r="AY88" s="427">
        <f t="shared" si="99"/>
        <v>0</v>
      </c>
      <c r="AZ88" s="427">
        <f t="shared" si="100"/>
        <v>1093</v>
      </c>
      <c r="BA88" s="427">
        <f t="shared" si="101"/>
        <v>0</v>
      </c>
      <c r="BB88" s="427">
        <f t="shared" si="102"/>
        <v>1093</v>
      </c>
      <c r="BC88" s="427">
        <f t="shared" si="131"/>
        <v>0</v>
      </c>
      <c r="BD88" s="427">
        <f t="shared" si="131"/>
        <v>0</v>
      </c>
      <c r="BE88" s="427">
        <f t="shared" ref="BE88" si="132">SUM(BE86:BE87)</f>
        <v>0</v>
      </c>
      <c r="BF88" s="427">
        <f t="shared" ref="BF88" si="133">SUM(BF86:BF87)</f>
        <v>0</v>
      </c>
      <c r="BG88" s="427">
        <f t="shared" si="131"/>
        <v>0</v>
      </c>
      <c r="BH88" s="427">
        <f t="shared" si="131"/>
        <v>0</v>
      </c>
      <c r="BI88" s="427">
        <f t="shared" si="131"/>
        <v>0</v>
      </c>
      <c r="BJ88" s="427">
        <f t="shared" si="131"/>
        <v>0</v>
      </c>
      <c r="BK88" s="427">
        <f t="shared" ref="BK88" si="134">SUM(BK86:BK87)</f>
        <v>0</v>
      </c>
      <c r="BL88" s="427">
        <f t="shared" ref="BL88" si="135">SUM(BL86:BL87)</f>
        <v>0</v>
      </c>
      <c r="BM88" s="427">
        <f t="shared" ref="BM88" si="136">SUM(BM86:BM87)</f>
        <v>0</v>
      </c>
    </row>
    <row r="89" spans="1:65" s="320" customFormat="1" ht="14.25">
      <c r="A89" s="443"/>
      <c r="B89" s="444" t="s">
        <v>135</v>
      </c>
      <c r="C89" s="445">
        <f>C9+C12+C13+C19+C23+C26+C29+C33+C37+C38+C39+C40+C45+C51+C54+C57+C63+C67+C71+C76+C80+C85+C88</f>
        <v>3513500</v>
      </c>
      <c r="D89" s="446">
        <f>D9+D12+D13+D19+D23+D26+D29+D33+D37+D38+D39+D40+D45+D51+D54+D57+D63+D67+D71+D76+D80+D85+D88</f>
        <v>336500</v>
      </c>
      <c r="E89" s="447">
        <f>E9+E12+E13+E19+E23+E26+E29+E33+E37+E38+E39+E40+E45+E51+E54+E57+E63+E67+E71+E76+E80+E85+E88</f>
        <v>364801</v>
      </c>
      <c r="F89" s="447">
        <f>F9+F12+F13+F19+F23+F26+F29+F33+F37+F38+F39+F40+F45+F51+F54+F57+F63+F67+F71+F76+F80+F85+F88</f>
        <v>22129</v>
      </c>
      <c r="G89" s="447">
        <f>G9+G12+G13+G19+G23+G26+G29+G33+G37+G38+G39+G40+G45+G51+G54+G57+G63+G67+G71+G76+G80+G85+G88</f>
        <v>237984</v>
      </c>
      <c r="H89" s="448">
        <f t="shared" ref="H89:H90" si="137">G89*100/C89</f>
        <v>6.7734168208339263</v>
      </c>
      <c r="I89" s="446">
        <f>I9+I12+I13+I19+I23+I26+I29+I33+I37+I38+I39+I40+I45+I51+I54+I57+I63+I67+I71+I76+I80+I85+I88</f>
        <v>23521</v>
      </c>
      <c r="J89" s="449">
        <f t="shared" si="112"/>
        <v>6.9898959881129272</v>
      </c>
      <c r="K89" s="446">
        <f t="shared" si="88"/>
        <v>237984</v>
      </c>
      <c r="L89" s="449">
        <f t="shared" si="89"/>
        <v>6.7734168208339263</v>
      </c>
      <c r="M89" s="446">
        <f t="shared" si="88"/>
        <v>23521</v>
      </c>
      <c r="N89" s="449">
        <f t="shared" si="113"/>
        <v>6.9898959881129272</v>
      </c>
      <c r="O89" s="447">
        <f>O9+O12+O13+O19+O23+O26+O29+O33+O37+O38+O39+O40+O45+O51+O54+O57+O63+O67+O71+O76+O80+O85+O88</f>
        <v>5499</v>
      </c>
      <c r="P89" s="447">
        <f t="shared" ref="P89:R89" si="138">P9+P12+P13+P19+P23+P26+P29+P33+P37+P38+P39+P40+P45+P51+P54+P57+P63+P67+P71+P76+P80+P85+P88</f>
        <v>636</v>
      </c>
      <c r="Q89" s="447">
        <f t="shared" si="138"/>
        <v>5499</v>
      </c>
      <c r="R89" s="447">
        <f t="shared" si="138"/>
        <v>636</v>
      </c>
      <c r="S89" s="447">
        <f t="shared" ref="S89:X89" si="139">S9+S12+S13+S19+S23+S26+S29+S33+S37+S38+S39+S40+S45+S51+S54+S57+S63+S67+S71+S76+S80+S85+S88</f>
        <v>262668</v>
      </c>
      <c r="T89" s="447">
        <f t="shared" si="139"/>
        <v>24387</v>
      </c>
      <c r="U89" s="447">
        <f t="shared" si="139"/>
        <v>78503</v>
      </c>
      <c r="V89" s="447">
        <f t="shared" si="139"/>
        <v>7189</v>
      </c>
      <c r="W89" s="447">
        <f t="shared" si="139"/>
        <v>42471</v>
      </c>
      <c r="X89" s="447">
        <f t="shared" si="139"/>
        <v>3780</v>
      </c>
      <c r="Y89" s="448">
        <f t="shared" si="92"/>
        <v>54.10111715475842</v>
      </c>
      <c r="Z89" s="448">
        <f t="shared" si="109"/>
        <v>52.58033106134372</v>
      </c>
      <c r="AA89" s="447">
        <f t="shared" ref="AA89:AR89" si="140">AA9+AA12+AA13+AA19+AA23+AA26+AA29+AA33+AA37+AA38+AA39+AA40+AA45+AA51+AA54+AA57+AA63+AA67+AA71+AA76+AA80+AA85+AA88</f>
        <v>277691</v>
      </c>
      <c r="AB89" s="447">
        <f t="shared" si="140"/>
        <v>24166</v>
      </c>
      <c r="AC89" s="447">
        <f t="shared" si="140"/>
        <v>134303</v>
      </c>
      <c r="AD89" s="447">
        <f t="shared" si="140"/>
        <v>9917</v>
      </c>
      <c r="AE89" s="447">
        <f t="shared" si="140"/>
        <v>113691</v>
      </c>
      <c r="AF89" s="447">
        <f t="shared" si="140"/>
        <v>8839</v>
      </c>
      <c r="AG89" s="447">
        <f t="shared" si="140"/>
        <v>5086</v>
      </c>
      <c r="AH89" s="447">
        <f t="shared" si="140"/>
        <v>328</v>
      </c>
      <c r="AI89" s="447">
        <f t="shared" si="140"/>
        <v>17005</v>
      </c>
      <c r="AJ89" s="447">
        <f t="shared" si="140"/>
        <v>1805</v>
      </c>
      <c r="AK89" s="447">
        <f t="shared" si="140"/>
        <v>4737</v>
      </c>
      <c r="AL89" s="447">
        <f t="shared" si="140"/>
        <v>256</v>
      </c>
      <c r="AM89" s="447">
        <f t="shared" si="140"/>
        <v>11147</v>
      </c>
      <c r="AN89" s="447">
        <f t="shared" si="140"/>
        <v>652</v>
      </c>
      <c r="AO89" s="447">
        <f t="shared" si="140"/>
        <v>63417</v>
      </c>
      <c r="AP89" s="447">
        <f t="shared" si="140"/>
        <v>5408</v>
      </c>
      <c r="AQ89" s="447">
        <f t="shared" si="140"/>
        <v>51735</v>
      </c>
      <c r="AR89" s="447">
        <f t="shared" si="140"/>
        <v>4440</v>
      </c>
      <c r="AS89" s="447">
        <f t="shared" ref="AS89:AU89" si="141">AS9+AS12+AS13+AS19+AS23+AS26+AS29+AS33+AS37+AS38+AS39+AS40+AS45+AS51+AS54+AS57+AS63+AS67+AS71+AS76+AS80+AS85+AS88</f>
        <v>115152</v>
      </c>
      <c r="AT89" s="447">
        <f t="shared" si="141"/>
        <v>9848</v>
      </c>
      <c r="AU89" s="447">
        <f t="shared" si="141"/>
        <v>125000</v>
      </c>
      <c r="AV89" s="447">
        <f t="shared" ref="AV89:BD89" si="142">AV9+AV12+AV13+AV19+AV23+AV26+AV29+AV33+AV37+AV38+AV39+AV40+AV45+AV51+AV54+AV57+AV63+AV67+AV71+AV76+AV80+AV85+AV88</f>
        <v>63417</v>
      </c>
      <c r="AW89" s="447">
        <f t="shared" si="142"/>
        <v>5408</v>
      </c>
      <c r="AX89" s="447">
        <f t="shared" si="142"/>
        <v>51735</v>
      </c>
      <c r="AY89" s="447">
        <f t="shared" si="142"/>
        <v>4440</v>
      </c>
      <c r="AZ89" s="447">
        <f t="shared" si="142"/>
        <v>115152</v>
      </c>
      <c r="BA89" s="447">
        <f t="shared" si="142"/>
        <v>9848</v>
      </c>
      <c r="BB89" s="447">
        <f t="shared" si="142"/>
        <v>125000</v>
      </c>
      <c r="BC89" s="447">
        <f t="shared" si="142"/>
        <v>236</v>
      </c>
      <c r="BD89" s="447">
        <f t="shared" si="142"/>
        <v>1180</v>
      </c>
      <c r="BE89" s="447">
        <f t="shared" ref="BE89:BJ89" si="143">BE9+BE12+BE13+BE19+BE23+BE26+BE29+BE33+BE37+BE38+BE39+BE40+BE45+BE51+BE54+BE57+BE63+BE67+BE71+BE76+BE80+BE85+BE88</f>
        <v>236</v>
      </c>
      <c r="BF89" s="447">
        <f t="shared" si="143"/>
        <v>1180</v>
      </c>
      <c r="BG89" s="447">
        <f t="shared" si="143"/>
        <v>210</v>
      </c>
      <c r="BH89" s="447">
        <f t="shared" si="143"/>
        <v>33817</v>
      </c>
      <c r="BI89" s="447">
        <f t="shared" si="143"/>
        <v>226535</v>
      </c>
      <c r="BJ89" s="447">
        <f t="shared" si="143"/>
        <v>260352</v>
      </c>
      <c r="BK89" s="447">
        <f t="shared" ref="BK89:BM89" si="144">BK9+BK12+BK13+BK19+BK23+BK26+BK29+BK33+BK37+BK38+BK39+BK40+BK45+BK51+BK54+BK57+BK63+BK67+BK71+BK76+BK80+BK85+BK88</f>
        <v>33817</v>
      </c>
      <c r="BL89" s="447">
        <f t="shared" si="144"/>
        <v>226535</v>
      </c>
      <c r="BM89" s="447">
        <f t="shared" si="144"/>
        <v>260352</v>
      </c>
    </row>
    <row r="90" spans="1:65" s="317" customFormat="1" ht="15.75">
      <c r="A90" s="450"/>
      <c r="B90" s="451" t="s">
        <v>136</v>
      </c>
      <c r="C90" s="419">
        <f>C89+D89</f>
        <v>3850000</v>
      </c>
      <c r="D90" s="452"/>
      <c r="E90" s="419">
        <f>E89+F89</f>
        <v>386930</v>
      </c>
      <c r="F90" s="452"/>
      <c r="G90" s="419">
        <f>G89+I89</f>
        <v>261505</v>
      </c>
      <c r="H90" s="453">
        <f t="shared" si="137"/>
        <v>6.7923376623376619</v>
      </c>
      <c r="I90" s="454"/>
      <c r="J90" s="455"/>
      <c r="K90" s="456">
        <f>K89+M89</f>
        <v>261505</v>
      </c>
      <c r="L90" s="457">
        <f>K90*100/C90</f>
        <v>6.7923376623376619</v>
      </c>
      <c r="M90" s="455"/>
      <c r="N90" s="452"/>
      <c r="O90" s="458"/>
      <c r="P90" s="458"/>
      <c r="Q90" s="458"/>
      <c r="R90" s="458"/>
      <c r="S90" s="458"/>
      <c r="T90" s="458"/>
      <c r="U90" s="458"/>
      <c r="V90" s="458"/>
      <c r="W90" s="458"/>
      <c r="X90" s="458"/>
      <c r="Y90" s="458"/>
      <c r="Z90" s="458"/>
      <c r="AA90" s="458"/>
      <c r="AB90" s="458"/>
      <c r="AC90" s="458"/>
      <c r="AD90" s="458"/>
      <c r="AE90" s="458"/>
      <c r="AF90" s="458"/>
      <c r="AG90" s="458"/>
      <c r="AH90" s="458"/>
      <c r="AI90" s="458"/>
      <c r="AJ90" s="458"/>
      <c r="AK90" s="458"/>
      <c r="AL90" s="458"/>
      <c r="AM90" s="458"/>
      <c r="AN90" s="458"/>
      <c r="AO90" s="458"/>
      <c r="AP90" s="458"/>
      <c r="AQ90" s="458"/>
      <c r="AR90" s="458"/>
      <c r="AS90" s="458"/>
      <c r="AT90" s="458"/>
      <c r="AU90" s="458"/>
      <c r="AV90" s="458"/>
      <c r="AW90" s="458"/>
      <c r="AX90" s="458"/>
      <c r="AY90" s="458"/>
      <c r="AZ90" s="458"/>
      <c r="BA90" s="458"/>
      <c r="BB90" s="458"/>
      <c r="BC90" s="458"/>
      <c r="BD90" s="458"/>
      <c r="BE90" s="458"/>
      <c r="BF90" s="458"/>
      <c r="BG90" s="458"/>
      <c r="BH90" s="458"/>
      <c r="BI90" s="458"/>
      <c r="BJ90" s="458"/>
      <c r="BK90" s="459"/>
      <c r="BL90" s="459"/>
      <c r="BM90" s="459"/>
    </row>
  </sheetData>
  <sheetProtection algorithmName="SHA-512" hashValue="rsR1FAaqsVhbT089EJgUwODZdoYNoaTyy4Xdusf55OLza9i+pDIDPZGhl48cAfPg+SpoVCPvt9K1g9gjjeooLw==" saltValue="hz5mGDACcmq5wYYv6JxGBg==" spinCount="100000" sheet="1" objects="1" scenarios="1"/>
  <mergeCells count="23"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  <mergeCell ref="BE1:BF1"/>
    <mergeCell ref="BG1:BJ1"/>
    <mergeCell ref="Q1:R1"/>
    <mergeCell ref="S1:Z1"/>
    <mergeCell ref="BC1:BC2"/>
    <mergeCell ref="BD1:BD2"/>
    <mergeCell ref="AV1:BB1"/>
    <mergeCell ref="AA1:AN1"/>
    <mergeCell ref="AO1:AU1"/>
  </mergeCells>
  <pageMargins left="0.7" right="0.7" top="0.5" bottom="0.5" header="0.05" footer="0.05"/>
  <pageSetup paperSize="9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DAJ94"/>
  <sheetViews>
    <sheetView workbookViewId="0">
      <pane xSplit="2" ySplit="3" topLeftCell="AU81" activePane="bottomRight" state="frozen"/>
      <selection pane="topRight"/>
      <selection pane="bottomLeft"/>
      <selection pane="bottomRight" activeCell="BI91" sqref="BI91"/>
    </sheetView>
  </sheetViews>
  <sheetFormatPr defaultColWidth="8.85546875" defaultRowHeight="15.75"/>
  <cols>
    <col min="1" max="1" width="4.140625" style="7" customWidth="1"/>
    <col min="2" max="2" width="14.42578125" style="8" customWidth="1"/>
    <col min="3" max="3" width="10" style="7" customWidth="1"/>
    <col min="4" max="4" width="8.42578125" style="7" customWidth="1"/>
    <col min="5" max="6" width="9" style="9" customWidth="1"/>
    <col min="7" max="7" width="9.42578125" style="9" customWidth="1"/>
    <col min="8" max="8" width="9" style="7" customWidth="1"/>
    <col min="9" max="10" width="9" style="9" customWidth="1"/>
    <col min="11" max="14" width="9.42578125" style="7" customWidth="1"/>
    <col min="15" max="16" width="9" style="9" customWidth="1"/>
    <col min="17" max="18" width="9.42578125" style="7" customWidth="1"/>
    <col min="19" max="19" width="9.5703125" style="9" customWidth="1"/>
    <col min="20" max="20" width="9" style="9" customWidth="1"/>
    <col min="21" max="21" width="10.140625" style="9" customWidth="1"/>
    <col min="22" max="22" width="9.85546875" style="9" customWidth="1"/>
    <col min="23" max="23" width="10.5703125" style="9" customWidth="1"/>
    <col min="24" max="24" width="9.85546875" style="9" customWidth="1"/>
    <col min="25" max="27" width="9.42578125" style="9" customWidth="1"/>
    <col min="28" max="28" width="9" style="9" customWidth="1"/>
    <col min="29" max="29" width="9.42578125" style="9" customWidth="1"/>
    <col min="30" max="30" width="8.85546875" style="9" customWidth="1"/>
    <col min="31" max="31" width="9.42578125" style="9" customWidth="1"/>
    <col min="32" max="32" width="9" style="9" customWidth="1"/>
    <col min="33" max="33" width="7.140625" style="9" customWidth="1"/>
    <col min="34" max="34" width="6.42578125" style="9" customWidth="1"/>
    <col min="35" max="35" width="9" style="9" customWidth="1"/>
    <col min="36" max="36" width="6.5703125" style="9" customWidth="1"/>
    <col min="37" max="37" width="7.42578125" style="9" customWidth="1"/>
    <col min="38" max="38" width="6" style="9" customWidth="1"/>
    <col min="39" max="39" width="8.42578125" style="9" customWidth="1"/>
    <col min="40" max="40" width="6.85546875" style="9" customWidth="1"/>
    <col min="41" max="41" width="7.5703125" style="9" customWidth="1"/>
    <col min="42" max="42" width="7.42578125" style="9" customWidth="1"/>
    <col min="43" max="43" width="8.42578125" style="9" customWidth="1"/>
    <col min="44" max="44" width="7.42578125" style="9" customWidth="1"/>
    <col min="45" max="45" width="9.42578125" style="9" customWidth="1"/>
    <col min="46" max="46" width="8.42578125" style="9" customWidth="1"/>
    <col min="47" max="47" width="11.140625" style="9" customWidth="1"/>
    <col min="48" max="48" width="7.42578125" style="9" customWidth="1"/>
    <col min="49" max="49" width="6" style="9" customWidth="1"/>
    <col min="50" max="50" width="7.42578125" style="9" customWidth="1"/>
    <col min="51" max="51" width="5.85546875" style="9" customWidth="1"/>
    <col min="52" max="52" width="8.42578125" style="9" customWidth="1"/>
    <col min="53" max="53" width="6.85546875" style="9" customWidth="1"/>
    <col min="54" max="54" width="8.42578125" style="9" customWidth="1"/>
    <col min="55" max="55" width="9" style="9" customWidth="1"/>
    <col min="56" max="56" width="9.5703125" style="9" customWidth="1"/>
    <col min="57" max="57" width="9.42578125" style="9" customWidth="1"/>
    <col min="58" max="58" width="9.5703125" style="9" customWidth="1"/>
    <col min="59" max="60" width="9" style="9" customWidth="1"/>
    <col min="61" max="61" width="12.5703125" style="9" customWidth="1"/>
    <col min="62" max="62" width="12.42578125" style="9" customWidth="1"/>
    <col min="63" max="63" width="9" style="3" customWidth="1"/>
    <col min="64" max="64" width="9.5703125" style="3" customWidth="1"/>
    <col min="65" max="65" width="12.85546875" style="3" customWidth="1"/>
    <col min="66" max="459" width="8.85546875" style="3"/>
    <col min="460" max="801" width="8.85546875" style="9"/>
    <col min="802" max="2740" width="8.85546875" style="3"/>
    <col min="2741" max="16384" width="8.85546875" style="9"/>
  </cols>
  <sheetData>
    <row r="1" spans="1:65" s="1" customFormat="1" ht="27.6" customHeight="1">
      <c r="A1" s="371" t="s">
        <v>0</v>
      </c>
      <c r="B1" s="373" t="s">
        <v>1</v>
      </c>
      <c r="C1" s="369" t="s">
        <v>2</v>
      </c>
      <c r="D1" s="369" t="s">
        <v>3</v>
      </c>
      <c r="E1" s="369" t="s">
        <v>4</v>
      </c>
      <c r="F1" s="369" t="s">
        <v>5</v>
      </c>
      <c r="G1" s="369" t="s">
        <v>6</v>
      </c>
      <c r="H1" s="369" t="s">
        <v>221</v>
      </c>
      <c r="I1" s="369" t="s">
        <v>8</v>
      </c>
      <c r="J1" s="369" t="s">
        <v>221</v>
      </c>
      <c r="K1" s="368" t="s">
        <v>9</v>
      </c>
      <c r="L1" s="368"/>
      <c r="M1" s="368"/>
      <c r="N1" s="368"/>
      <c r="O1" s="369" t="s">
        <v>10</v>
      </c>
      <c r="P1" s="369" t="s">
        <v>11</v>
      </c>
      <c r="Q1" s="368" t="s">
        <v>9</v>
      </c>
      <c r="R1" s="368"/>
      <c r="S1" s="368" t="s">
        <v>12</v>
      </c>
      <c r="T1" s="368"/>
      <c r="U1" s="368"/>
      <c r="V1" s="368"/>
      <c r="W1" s="368"/>
      <c r="X1" s="368"/>
      <c r="Y1" s="368"/>
      <c r="Z1" s="368"/>
      <c r="AA1" s="368" t="s">
        <v>13</v>
      </c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 t="s">
        <v>14</v>
      </c>
      <c r="AP1" s="368"/>
      <c r="AQ1" s="368"/>
      <c r="AR1" s="368"/>
      <c r="AS1" s="368"/>
      <c r="AT1" s="368"/>
      <c r="AU1" s="368"/>
      <c r="AV1" s="368" t="s">
        <v>15</v>
      </c>
      <c r="AW1" s="368"/>
      <c r="AX1" s="368"/>
      <c r="AY1" s="368"/>
      <c r="AZ1" s="368"/>
      <c r="BA1" s="368"/>
      <c r="BB1" s="368"/>
      <c r="BC1" s="369" t="s">
        <v>16</v>
      </c>
      <c r="BD1" s="369" t="s">
        <v>17</v>
      </c>
      <c r="BE1" s="368" t="s">
        <v>18</v>
      </c>
      <c r="BF1" s="368"/>
      <c r="BG1" s="368" t="s">
        <v>19</v>
      </c>
      <c r="BH1" s="368"/>
      <c r="BI1" s="368"/>
      <c r="BJ1" s="368"/>
      <c r="BK1" s="368" t="s">
        <v>18</v>
      </c>
      <c r="BL1" s="368"/>
      <c r="BM1" s="368"/>
    </row>
    <row r="2" spans="1:65" s="1" customFormat="1" ht="99" customHeight="1">
      <c r="A2" s="372"/>
      <c r="B2" s="374"/>
      <c r="C2" s="370"/>
      <c r="D2" s="370"/>
      <c r="E2" s="370"/>
      <c r="F2" s="370"/>
      <c r="G2" s="370"/>
      <c r="H2" s="370"/>
      <c r="I2" s="370"/>
      <c r="J2" s="370"/>
      <c r="K2" s="33" t="s">
        <v>20</v>
      </c>
      <c r="L2" s="33" t="s">
        <v>7</v>
      </c>
      <c r="M2" s="33" t="s">
        <v>21</v>
      </c>
      <c r="N2" s="33" t="s">
        <v>7</v>
      </c>
      <c r="O2" s="370"/>
      <c r="P2" s="370"/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  <c r="X2" s="33" t="s">
        <v>29</v>
      </c>
      <c r="Y2" s="33" t="s">
        <v>30</v>
      </c>
      <c r="Z2" s="33" t="s">
        <v>31</v>
      </c>
      <c r="AA2" s="33" t="s">
        <v>32</v>
      </c>
      <c r="AB2" s="33" t="s">
        <v>33</v>
      </c>
      <c r="AC2" s="33" t="s">
        <v>34</v>
      </c>
      <c r="AD2" s="33" t="s">
        <v>35</v>
      </c>
      <c r="AE2" s="33" t="s">
        <v>36</v>
      </c>
      <c r="AF2" s="33" t="s">
        <v>37</v>
      </c>
      <c r="AG2" s="33" t="s">
        <v>38</v>
      </c>
      <c r="AH2" s="33" t="s">
        <v>39</v>
      </c>
      <c r="AI2" s="33" t="s">
        <v>40</v>
      </c>
      <c r="AJ2" s="33" t="s">
        <v>41</v>
      </c>
      <c r="AK2" s="33" t="s">
        <v>42</v>
      </c>
      <c r="AL2" s="33" t="s">
        <v>43</v>
      </c>
      <c r="AM2" s="33" t="s">
        <v>44</v>
      </c>
      <c r="AN2" s="33" t="s">
        <v>45</v>
      </c>
      <c r="AO2" s="33" t="s">
        <v>46</v>
      </c>
      <c r="AP2" s="33" t="s">
        <v>47</v>
      </c>
      <c r="AQ2" s="33" t="s">
        <v>48</v>
      </c>
      <c r="AR2" s="33" t="s">
        <v>49</v>
      </c>
      <c r="AS2" s="33" t="s">
        <v>50</v>
      </c>
      <c r="AT2" s="33" t="s">
        <v>51</v>
      </c>
      <c r="AU2" s="33" t="s">
        <v>52</v>
      </c>
      <c r="AV2" s="33" t="s">
        <v>53</v>
      </c>
      <c r="AW2" s="33" t="s">
        <v>54</v>
      </c>
      <c r="AX2" s="33" t="s">
        <v>55</v>
      </c>
      <c r="AY2" s="33" t="s">
        <v>56</v>
      </c>
      <c r="AZ2" s="33" t="s">
        <v>50</v>
      </c>
      <c r="BA2" s="33" t="s">
        <v>51</v>
      </c>
      <c r="BB2" s="36" t="s">
        <v>52</v>
      </c>
      <c r="BC2" s="370"/>
      <c r="BD2" s="370"/>
      <c r="BE2" s="33" t="s">
        <v>57</v>
      </c>
      <c r="BF2" s="33" t="s">
        <v>58</v>
      </c>
      <c r="BG2" s="33" t="s">
        <v>59</v>
      </c>
      <c r="BH2" s="33" t="s">
        <v>60</v>
      </c>
      <c r="BI2" s="33" t="s">
        <v>61</v>
      </c>
      <c r="BJ2" s="33" t="s">
        <v>62</v>
      </c>
      <c r="BK2" s="33" t="s">
        <v>63</v>
      </c>
      <c r="BL2" s="33" t="s">
        <v>64</v>
      </c>
      <c r="BM2" s="33" t="s">
        <v>65</v>
      </c>
    </row>
    <row r="3" spans="1:65" s="2" customFormat="1" ht="12">
      <c r="A3" s="10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  <c r="P3" s="11">
        <v>16</v>
      </c>
      <c r="Q3" s="11">
        <v>17</v>
      </c>
      <c r="R3" s="11">
        <v>18</v>
      </c>
      <c r="S3" s="11">
        <v>19</v>
      </c>
      <c r="T3" s="11">
        <v>20</v>
      </c>
      <c r="U3" s="11">
        <v>21</v>
      </c>
      <c r="V3" s="11">
        <v>22</v>
      </c>
      <c r="W3" s="11">
        <v>23</v>
      </c>
      <c r="X3" s="11">
        <v>24</v>
      </c>
      <c r="Y3" s="11">
        <v>25</v>
      </c>
      <c r="Z3" s="11">
        <v>26</v>
      </c>
      <c r="AA3" s="11">
        <v>27</v>
      </c>
      <c r="AB3" s="11">
        <v>28</v>
      </c>
      <c r="AC3" s="11">
        <v>29</v>
      </c>
      <c r="AD3" s="11">
        <v>30</v>
      </c>
      <c r="AE3" s="11">
        <v>31</v>
      </c>
      <c r="AF3" s="11">
        <v>32</v>
      </c>
      <c r="AG3" s="11">
        <v>33</v>
      </c>
      <c r="AH3" s="11">
        <v>34</v>
      </c>
      <c r="AI3" s="11">
        <v>35</v>
      </c>
      <c r="AJ3" s="11">
        <v>36</v>
      </c>
      <c r="AK3" s="11">
        <v>37</v>
      </c>
      <c r="AL3" s="11">
        <v>38</v>
      </c>
      <c r="AM3" s="11">
        <v>39</v>
      </c>
      <c r="AN3" s="11">
        <v>40</v>
      </c>
      <c r="AO3" s="11">
        <v>41</v>
      </c>
      <c r="AP3" s="11">
        <v>42</v>
      </c>
      <c r="AQ3" s="11">
        <v>43</v>
      </c>
      <c r="AR3" s="11">
        <v>44</v>
      </c>
      <c r="AS3" s="11">
        <v>45</v>
      </c>
      <c r="AT3" s="11">
        <v>46</v>
      </c>
      <c r="AU3" s="11">
        <v>47</v>
      </c>
      <c r="AV3" s="11">
        <v>48</v>
      </c>
      <c r="AW3" s="11">
        <v>49</v>
      </c>
      <c r="AX3" s="11">
        <v>50</v>
      </c>
      <c r="AY3" s="11">
        <v>51</v>
      </c>
      <c r="AZ3" s="11">
        <v>52</v>
      </c>
      <c r="BA3" s="11">
        <v>53</v>
      </c>
      <c r="BB3" s="11">
        <v>54</v>
      </c>
      <c r="BC3" s="11">
        <v>55</v>
      </c>
      <c r="BD3" s="11">
        <v>56</v>
      </c>
      <c r="BE3" s="11">
        <v>57</v>
      </c>
      <c r="BF3" s="11">
        <v>58</v>
      </c>
      <c r="BG3" s="11">
        <v>59</v>
      </c>
      <c r="BH3" s="11">
        <v>60</v>
      </c>
      <c r="BI3" s="11">
        <v>61</v>
      </c>
      <c r="BJ3" s="11">
        <v>62</v>
      </c>
      <c r="BK3" s="11">
        <v>63</v>
      </c>
      <c r="BL3" s="11">
        <v>64</v>
      </c>
      <c r="BM3" s="11">
        <v>65</v>
      </c>
    </row>
    <row r="4" spans="1:65" s="3" customFormat="1" ht="17.100000000000001" customHeight="1">
      <c r="A4" s="12">
        <v>1</v>
      </c>
      <c r="B4" s="13" t="s">
        <v>66</v>
      </c>
      <c r="C4" s="13">
        <v>65000</v>
      </c>
      <c r="D4" s="13">
        <v>0</v>
      </c>
      <c r="E4" s="14">
        <v>5412</v>
      </c>
      <c r="F4" s="14"/>
      <c r="G4" s="14">
        <v>5085</v>
      </c>
      <c r="H4" s="15">
        <f>G4*100/E4</f>
        <v>93.957871396895783</v>
      </c>
      <c r="I4" s="14"/>
      <c r="J4" s="187"/>
      <c r="K4" s="34">
        <f>G4+'Oct25'!K4</f>
        <v>18900</v>
      </c>
      <c r="L4" s="15">
        <f t="shared" ref="L4:L67" si="0">K4*100/C4</f>
        <v>29.076923076923077</v>
      </c>
      <c r="M4" s="34"/>
      <c r="N4" s="15"/>
      <c r="O4" s="14"/>
      <c r="P4" s="14"/>
      <c r="Q4" s="34">
        <f>O4+'Oct25'!Q4</f>
        <v>20</v>
      </c>
      <c r="R4" s="34">
        <f>P4+'Oct25'!R4</f>
        <v>0</v>
      </c>
      <c r="S4" s="14">
        <v>4636</v>
      </c>
      <c r="T4" s="14"/>
      <c r="U4" s="14">
        <v>1232</v>
      </c>
      <c r="V4" s="14"/>
      <c r="W4" s="14">
        <v>645</v>
      </c>
      <c r="X4" s="14"/>
      <c r="Y4" s="15">
        <f t="shared" ref="Y4:Y8" si="1">W4*100/U4</f>
        <v>52.353896103896105</v>
      </c>
      <c r="Z4" s="15"/>
      <c r="AA4" s="14">
        <v>4863</v>
      </c>
      <c r="AB4" s="14">
        <v>0</v>
      </c>
      <c r="AC4" s="14">
        <v>2471</v>
      </c>
      <c r="AD4" s="14"/>
      <c r="AE4" s="14">
        <v>2392</v>
      </c>
      <c r="AF4" s="14"/>
      <c r="AG4" s="14">
        <v>87</v>
      </c>
      <c r="AH4" s="14"/>
      <c r="AI4" s="14">
        <v>270</v>
      </c>
      <c r="AJ4" s="14"/>
      <c r="AK4" s="14">
        <v>74</v>
      </c>
      <c r="AL4" s="14"/>
      <c r="AM4" s="14">
        <v>237</v>
      </c>
      <c r="AN4" s="14"/>
      <c r="AO4" s="14">
        <v>995</v>
      </c>
      <c r="AP4" s="14"/>
      <c r="AQ4" s="14">
        <v>808</v>
      </c>
      <c r="AR4" s="14"/>
      <c r="AS4" s="34">
        <f>AO4+AQ4</f>
        <v>1803</v>
      </c>
      <c r="AT4" s="34">
        <f>AP4+AR4</f>
        <v>0</v>
      </c>
      <c r="AU4" s="34">
        <f>AS4+AT4</f>
        <v>1803</v>
      </c>
      <c r="AV4" s="34">
        <f>AO4+'Oct25'!AV4</f>
        <v>3936</v>
      </c>
      <c r="AW4" s="34">
        <f>AP4+'Oct25'!AW4</f>
        <v>0</v>
      </c>
      <c r="AX4" s="34">
        <f>AQ4+'Oct25'!AX4</f>
        <v>3094</v>
      </c>
      <c r="AY4" s="34">
        <f>AR4+'Oct25'!AY4</f>
        <v>0</v>
      </c>
      <c r="AZ4" s="34">
        <f>AV4+AX4</f>
        <v>7030</v>
      </c>
      <c r="BA4" s="34">
        <f>AW4+AY4</f>
        <v>0</v>
      </c>
      <c r="BB4" s="34">
        <f>AZ4+BA4</f>
        <v>7030</v>
      </c>
      <c r="BC4" s="14"/>
      <c r="BD4" s="14"/>
      <c r="BE4" s="34"/>
      <c r="BF4" s="34"/>
      <c r="BG4" s="14"/>
      <c r="BH4" s="14"/>
      <c r="BI4" s="14"/>
      <c r="BJ4" s="14"/>
      <c r="BK4" s="141">
        <v>0</v>
      </c>
      <c r="BL4" s="141">
        <v>0</v>
      </c>
      <c r="BM4" s="141">
        <v>0</v>
      </c>
    </row>
    <row r="5" spans="1:65" s="3" customFormat="1" ht="17.100000000000001" customHeight="1">
      <c r="A5" s="12">
        <v>2</v>
      </c>
      <c r="B5" s="13" t="s">
        <v>67</v>
      </c>
      <c r="C5" s="13">
        <v>76000</v>
      </c>
      <c r="D5" s="13">
        <v>0</v>
      </c>
      <c r="E5" s="14">
        <v>6333</v>
      </c>
      <c r="F5" s="14">
        <v>0</v>
      </c>
      <c r="G5" s="14">
        <v>5516</v>
      </c>
      <c r="H5" s="15">
        <f t="shared" ref="H5:H68" si="2">G5*100/E5</f>
        <v>87.09932101689563</v>
      </c>
      <c r="I5" s="14"/>
      <c r="J5" s="187"/>
      <c r="K5" s="34">
        <f>G5+'Oct25'!K5</f>
        <v>19826</v>
      </c>
      <c r="L5" s="15">
        <f t="shared" si="0"/>
        <v>26.086842105263159</v>
      </c>
      <c r="M5" s="34"/>
      <c r="N5" s="15"/>
      <c r="O5" s="14"/>
      <c r="P5" s="14"/>
      <c r="Q5" s="34">
        <f>O5+'Oct25'!Q5</f>
        <v>0</v>
      </c>
      <c r="R5" s="34">
        <f>P5+'Oct25'!R5</f>
        <v>0</v>
      </c>
      <c r="S5" s="14">
        <v>4930</v>
      </c>
      <c r="T5" s="14"/>
      <c r="U5" s="14">
        <v>1109</v>
      </c>
      <c r="V5" s="14"/>
      <c r="W5" s="14">
        <v>618</v>
      </c>
      <c r="X5" s="14"/>
      <c r="Y5" s="15">
        <f t="shared" si="1"/>
        <v>55.725879170423802</v>
      </c>
      <c r="Z5" s="15"/>
      <c r="AA5" s="14">
        <v>5260</v>
      </c>
      <c r="AB5" s="14"/>
      <c r="AC5" s="14">
        <v>2887</v>
      </c>
      <c r="AD5" s="14"/>
      <c r="AE5" s="14">
        <v>2373</v>
      </c>
      <c r="AF5" s="14"/>
      <c r="AG5" s="14">
        <v>175</v>
      </c>
      <c r="AH5" s="14"/>
      <c r="AI5" s="14">
        <v>241</v>
      </c>
      <c r="AJ5" s="14"/>
      <c r="AK5" s="14">
        <v>91</v>
      </c>
      <c r="AL5" s="14"/>
      <c r="AM5" s="14">
        <v>128</v>
      </c>
      <c r="AN5" s="14"/>
      <c r="AO5" s="14">
        <v>1240</v>
      </c>
      <c r="AP5" s="14"/>
      <c r="AQ5" s="14">
        <v>1012</v>
      </c>
      <c r="AR5" s="14"/>
      <c r="AS5" s="34">
        <f t="shared" ref="AS5:AT68" si="3">AO5+AQ5</f>
        <v>2252</v>
      </c>
      <c r="AT5" s="34">
        <f t="shared" si="3"/>
        <v>0</v>
      </c>
      <c r="AU5" s="34">
        <f t="shared" ref="AU5:AU68" si="4">AS5+AT5</f>
        <v>2252</v>
      </c>
      <c r="AV5" s="34">
        <f>AO5+'Oct25'!AV5</f>
        <v>5130</v>
      </c>
      <c r="AW5" s="34">
        <f>AP5+'Oct25'!AW5</f>
        <v>0</v>
      </c>
      <c r="AX5" s="34">
        <f>AQ5+'Oct25'!AX5</f>
        <v>4245</v>
      </c>
      <c r="AY5" s="34">
        <f>AR5+'Oct25'!AY5</f>
        <v>0</v>
      </c>
      <c r="AZ5" s="34">
        <f t="shared" ref="AZ5:BA68" si="5">AV5+AX5</f>
        <v>9375</v>
      </c>
      <c r="BA5" s="34">
        <f t="shared" si="5"/>
        <v>0</v>
      </c>
      <c r="BB5" s="34">
        <f t="shared" ref="BB5:BB68" si="6">AZ5+BA5</f>
        <v>9375</v>
      </c>
      <c r="BC5" s="14"/>
      <c r="BD5" s="14"/>
      <c r="BE5" s="34"/>
      <c r="BF5" s="34"/>
      <c r="BG5" s="14"/>
      <c r="BH5" s="14"/>
      <c r="BI5" s="14"/>
      <c r="BJ5" s="14"/>
      <c r="BK5" s="141">
        <v>0</v>
      </c>
      <c r="BL5" s="141">
        <v>0</v>
      </c>
      <c r="BM5" s="141">
        <v>0</v>
      </c>
    </row>
    <row r="6" spans="1:65" s="3" customFormat="1" ht="17.100000000000001" customHeight="1">
      <c r="A6" s="12">
        <v>3</v>
      </c>
      <c r="B6" s="13" t="s">
        <v>68</v>
      </c>
      <c r="C6" s="13">
        <v>63000</v>
      </c>
      <c r="D6" s="13">
        <v>0</v>
      </c>
      <c r="E6" s="14">
        <v>5251</v>
      </c>
      <c r="F6" s="14"/>
      <c r="G6" s="14">
        <v>3824</v>
      </c>
      <c r="H6" s="15">
        <f t="shared" si="2"/>
        <v>72.824223957341459</v>
      </c>
      <c r="I6" s="14"/>
      <c r="J6" s="187"/>
      <c r="K6" s="34">
        <f>G6+'Oct25'!K6</f>
        <v>14485</v>
      </c>
      <c r="L6" s="15">
        <f t="shared" si="0"/>
        <v>22.99206349206349</v>
      </c>
      <c r="M6" s="34"/>
      <c r="N6" s="15"/>
      <c r="O6" s="14"/>
      <c r="P6" s="14"/>
      <c r="Q6" s="34">
        <f>O6+'Oct25'!Q6</f>
        <v>0</v>
      </c>
      <c r="R6" s="34">
        <f>P6+'Oct25'!R6</f>
        <v>0</v>
      </c>
      <c r="S6" s="14">
        <v>3437</v>
      </c>
      <c r="T6" s="14"/>
      <c r="U6" s="14">
        <v>929</v>
      </c>
      <c r="V6" s="14"/>
      <c r="W6" s="14">
        <v>487</v>
      </c>
      <c r="X6" s="14"/>
      <c r="Y6" s="15">
        <f t="shared" si="1"/>
        <v>52.421959095801938</v>
      </c>
      <c r="Z6" s="15"/>
      <c r="AA6" s="14">
        <v>3852</v>
      </c>
      <c r="AB6" s="14"/>
      <c r="AC6" s="14">
        <v>2091</v>
      </c>
      <c r="AD6" s="14"/>
      <c r="AE6" s="14">
        <v>1761</v>
      </c>
      <c r="AF6" s="14"/>
      <c r="AG6" s="14">
        <v>49</v>
      </c>
      <c r="AH6" s="14"/>
      <c r="AI6" s="14">
        <v>201</v>
      </c>
      <c r="AJ6" s="14"/>
      <c r="AK6" s="14">
        <v>64</v>
      </c>
      <c r="AL6" s="14"/>
      <c r="AM6" s="14">
        <v>136</v>
      </c>
      <c r="AN6" s="14"/>
      <c r="AO6" s="14">
        <v>913</v>
      </c>
      <c r="AP6" s="14"/>
      <c r="AQ6" s="14">
        <v>728</v>
      </c>
      <c r="AR6" s="14"/>
      <c r="AS6" s="34">
        <f t="shared" si="3"/>
        <v>1641</v>
      </c>
      <c r="AT6" s="34">
        <f t="shared" si="3"/>
        <v>0</v>
      </c>
      <c r="AU6" s="34">
        <f t="shared" si="4"/>
        <v>1641</v>
      </c>
      <c r="AV6" s="34">
        <f>AO6+'Oct25'!AV6</f>
        <v>3439</v>
      </c>
      <c r="AW6" s="34">
        <f>AP6+'Oct25'!AW6</f>
        <v>0</v>
      </c>
      <c r="AX6" s="34">
        <f>AQ6+'Oct25'!AX6</f>
        <v>2822</v>
      </c>
      <c r="AY6" s="34">
        <f>AR6+'Oct25'!AY6</f>
        <v>0</v>
      </c>
      <c r="AZ6" s="34">
        <f t="shared" si="5"/>
        <v>6261</v>
      </c>
      <c r="BA6" s="34">
        <f t="shared" si="5"/>
        <v>0</v>
      </c>
      <c r="BB6" s="34">
        <f t="shared" si="6"/>
        <v>6261</v>
      </c>
      <c r="BC6" s="14"/>
      <c r="BD6" s="14"/>
      <c r="BE6" s="34"/>
      <c r="BF6" s="34"/>
      <c r="BG6" s="14"/>
      <c r="BH6" s="14"/>
      <c r="BI6" s="14"/>
      <c r="BJ6" s="14"/>
      <c r="BK6" s="141">
        <v>0</v>
      </c>
      <c r="BL6" s="141">
        <v>0</v>
      </c>
      <c r="BM6" s="141">
        <v>0</v>
      </c>
    </row>
    <row r="7" spans="1:65" s="3" customFormat="1" ht="17.100000000000001" customHeight="1">
      <c r="A7" s="12">
        <v>4</v>
      </c>
      <c r="B7" s="13" t="s">
        <v>69</v>
      </c>
      <c r="C7" s="13">
        <v>67000</v>
      </c>
      <c r="D7" s="13">
        <v>0</v>
      </c>
      <c r="E7" s="14">
        <v>5583</v>
      </c>
      <c r="F7" s="14"/>
      <c r="G7" s="14">
        <v>5080</v>
      </c>
      <c r="H7" s="15">
        <f t="shared" si="2"/>
        <v>90.990506895934089</v>
      </c>
      <c r="I7" s="14"/>
      <c r="J7" s="187"/>
      <c r="K7" s="34">
        <f>G7+'Oct25'!K7</f>
        <v>18680</v>
      </c>
      <c r="L7" s="15">
        <f t="shared" si="0"/>
        <v>27.880597014925375</v>
      </c>
      <c r="M7" s="34"/>
      <c r="N7" s="15"/>
      <c r="O7" s="14">
        <v>5</v>
      </c>
      <c r="P7" s="14"/>
      <c r="Q7" s="34">
        <f>O7+'Oct25'!Q7</f>
        <v>34</v>
      </c>
      <c r="R7" s="34">
        <f>P7+'Oct25'!R7</f>
        <v>0</v>
      </c>
      <c r="S7" s="14">
        <v>4630</v>
      </c>
      <c r="T7" s="14"/>
      <c r="U7" s="14">
        <v>1200</v>
      </c>
      <c r="V7" s="14"/>
      <c r="W7" s="14">
        <v>642</v>
      </c>
      <c r="X7" s="14"/>
      <c r="Y7" s="15">
        <f t="shared" si="1"/>
        <v>53.5</v>
      </c>
      <c r="Z7" s="15"/>
      <c r="AA7" s="14">
        <v>5052</v>
      </c>
      <c r="AB7" s="14"/>
      <c r="AC7" s="14">
        <v>2566</v>
      </c>
      <c r="AD7" s="14"/>
      <c r="AE7" s="14">
        <v>2486</v>
      </c>
      <c r="AF7" s="14"/>
      <c r="AG7" s="14">
        <v>75</v>
      </c>
      <c r="AH7" s="14"/>
      <c r="AI7" s="14">
        <v>240</v>
      </c>
      <c r="AJ7" s="14"/>
      <c r="AK7" s="14">
        <v>43</v>
      </c>
      <c r="AL7" s="14"/>
      <c r="AM7" s="14">
        <v>121</v>
      </c>
      <c r="AN7" s="14"/>
      <c r="AO7" s="14">
        <v>1160</v>
      </c>
      <c r="AP7" s="14"/>
      <c r="AQ7" s="14">
        <v>927</v>
      </c>
      <c r="AR7" s="14"/>
      <c r="AS7" s="34">
        <f t="shared" si="3"/>
        <v>2087</v>
      </c>
      <c r="AT7" s="34">
        <f t="shared" si="3"/>
        <v>0</v>
      </c>
      <c r="AU7" s="34">
        <f t="shared" si="4"/>
        <v>2087</v>
      </c>
      <c r="AV7" s="34">
        <f>AO7+'Oct25'!AV7</f>
        <v>4678</v>
      </c>
      <c r="AW7" s="34">
        <f>AP7+'Oct25'!AW7</f>
        <v>0</v>
      </c>
      <c r="AX7" s="34">
        <f>AQ7+'Oct25'!AX7</f>
        <v>3765</v>
      </c>
      <c r="AY7" s="34">
        <f>AR7+'Oct25'!AY7</f>
        <v>0</v>
      </c>
      <c r="AZ7" s="34">
        <f t="shared" si="5"/>
        <v>8443</v>
      </c>
      <c r="BA7" s="34">
        <f t="shared" si="5"/>
        <v>0</v>
      </c>
      <c r="BB7" s="34">
        <f t="shared" si="6"/>
        <v>8443</v>
      </c>
      <c r="BC7" s="14"/>
      <c r="BD7" s="14"/>
      <c r="BE7" s="34"/>
      <c r="BF7" s="34"/>
      <c r="BG7" s="14"/>
      <c r="BH7" s="14"/>
      <c r="BI7" s="14"/>
      <c r="BJ7" s="14"/>
      <c r="BK7" s="141">
        <v>0</v>
      </c>
      <c r="BL7" s="141">
        <v>0</v>
      </c>
      <c r="BM7" s="141">
        <v>0</v>
      </c>
    </row>
    <row r="8" spans="1:65" s="3" customFormat="1" ht="17.100000000000001" customHeight="1">
      <c r="A8" s="16">
        <v>5</v>
      </c>
      <c r="B8" s="17" t="s">
        <v>70</v>
      </c>
      <c r="C8" s="13">
        <v>60000</v>
      </c>
      <c r="D8" s="13">
        <v>0</v>
      </c>
      <c r="E8" s="14">
        <v>5005</v>
      </c>
      <c r="F8" s="14"/>
      <c r="G8" s="14">
        <v>4454</v>
      </c>
      <c r="H8" s="15">
        <f t="shared" si="2"/>
        <v>88.991008991008997</v>
      </c>
      <c r="I8" s="14"/>
      <c r="J8" s="187"/>
      <c r="K8" s="34">
        <f>G8+'Oct25'!K8</f>
        <v>16686</v>
      </c>
      <c r="L8" s="15">
        <f t="shared" si="0"/>
        <v>27.81</v>
      </c>
      <c r="M8" s="34"/>
      <c r="N8" s="15"/>
      <c r="O8" s="14"/>
      <c r="P8" s="14"/>
      <c r="Q8" s="34">
        <f>O8+'Oct25'!Q8</f>
        <v>0</v>
      </c>
      <c r="R8" s="34">
        <f>P8+'Oct25'!R8</f>
        <v>0</v>
      </c>
      <c r="S8" s="14">
        <v>4530</v>
      </c>
      <c r="T8" s="14"/>
      <c r="U8" s="14">
        <v>926</v>
      </c>
      <c r="V8" s="14"/>
      <c r="W8" s="14">
        <v>479</v>
      </c>
      <c r="X8" s="14"/>
      <c r="Y8" s="15">
        <f t="shared" si="1"/>
        <v>51.727861771058315</v>
      </c>
      <c r="Z8" s="15"/>
      <c r="AA8" s="14">
        <v>4498</v>
      </c>
      <c r="AB8" s="14"/>
      <c r="AC8" s="14">
        <v>2382</v>
      </c>
      <c r="AD8" s="14"/>
      <c r="AE8" s="14">
        <v>2116</v>
      </c>
      <c r="AF8" s="14"/>
      <c r="AG8" s="14">
        <v>71</v>
      </c>
      <c r="AH8" s="14"/>
      <c r="AI8" s="14">
        <v>263</v>
      </c>
      <c r="AJ8" s="14"/>
      <c r="AK8" s="14">
        <v>63</v>
      </c>
      <c r="AL8" s="14"/>
      <c r="AM8" s="14">
        <v>183</v>
      </c>
      <c r="AN8" s="14"/>
      <c r="AO8" s="14">
        <v>1014</v>
      </c>
      <c r="AP8" s="14"/>
      <c r="AQ8" s="14">
        <v>788</v>
      </c>
      <c r="AR8" s="14"/>
      <c r="AS8" s="34">
        <f t="shared" si="3"/>
        <v>1802</v>
      </c>
      <c r="AT8" s="34">
        <f t="shared" si="3"/>
        <v>0</v>
      </c>
      <c r="AU8" s="34">
        <f t="shared" si="4"/>
        <v>1802</v>
      </c>
      <c r="AV8" s="34">
        <f>AO8+'Oct25'!AV8</f>
        <v>4041</v>
      </c>
      <c r="AW8" s="34">
        <f>AP8+'Oct25'!AW8</f>
        <v>0</v>
      </c>
      <c r="AX8" s="34">
        <f>AQ8+'Oct25'!AX8</f>
        <v>3141</v>
      </c>
      <c r="AY8" s="34">
        <f>AR8+'Oct25'!AY8</f>
        <v>0</v>
      </c>
      <c r="AZ8" s="34">
        <f t="shared" si="5"/>
        <v>7182</v>
      </c>
      <c r="BA8" s="34">
        <f t="shared" si="5"/>
        <v>0</v>
      </c>
      <c r="BB8" s="34">
        <f t="shared" si="6"/>
        <v>7182</v>
      </c>
      <c r="BC8" s="14"/>
      <c r="BD8" s="14"/>
      <c r="BE8" s="34"/>
      <c r="BF8" s="34"/>
      <c r="BG8" s="14"/>
      <c r="BH8" s="14"/>
      <c r="BI8" s="14"/>
      <c r="BJ8" s="14"/>
      <c r="BK8" s="141">
        <v>0</v>
      </c>
      <c r="BL8" s="141">
        <v>0</v>
      </c>
      <c r="BM8" s="141">
        <v>0</v>
      </c>
    </row>
    <row r="9" spans="1:65" s="138" customFormat="1" ht="17.100000000000001" customHeight="1">
      <c r="A9" s="18"/>
      <c r="B9" s="19" t="s">
        <v>71</v>
      </c>
      <c r="C9" s="19">
        <f>SUM(C4:C8)</f>
        <v>331000</v>
      </c>
      <c r="D9" s="19">
        <f t="shared" ref="D9:BM9" si="7">SUM(D4:D8)</f>
        <v>0</v>
      </c>
      <c r="E9" s="35">
        <f t="shared" si="7"/>
        <v>27584</v>
      </c>
      <c r="F9" s="35">
        <f t="shared" si="7"/>
        <v>0</v>
      </c>
      <c r="G9" s="35">
        <f t="shared" si="7"/>
        <v>23959</v>
      </c>
      <c r="H9" s="21">
        <f t="shared" si="2"/>
        <v>86.858323665893266</v>
      </c>
      <c r="I9" s="35">
        <f t="shared" si="7"/>
        <v>0</v>
      </c>
      <c r="J9" s="35">
        <f t="shared" si="7"/>
        <v>0</v>
      </c>
      <c r="K9" s="35">
        <f t="shared" si="7"/>
        <v>88577</v>
      </c>
      <c r="L9" s="21">
        <f t="shared" si="0"/>
        <v>26.760422960725077</v>
      </c>
      <c r="M9" s="35">
        <f t="shared" si="7"/>
        <v>0</v>
      </c>
      <c r="N9" s="35">
        <f t="shared" si="7"/>
        <v>0</v>
      </c>
      <c r="O9" s="35">
        <f t="shared" si="7"/>
        <v>5</v>
      </c>
      <c r="P9" s="35">
        <f t="shared" si="7"/>
        <v>0</v>
      </c>
      <c r="Q9" s="35">
        <f t="shared" si="7"/>
        <v>54</v>
      </c>
      <c r="R9" s="35">
        <f t="shared" si="7"/>
        <v>0</v>
      </c>
      <c r="S9" s="35">
        <f t="shared" si="7"/>
        <v>22163</v>
      </c>
      <c r="T9" s="35">
        <f t="shared" si="7"/>
        <v>0</v>
      </c>
      <c r="U9" s="35">
        <f t="shared" si="7"/>
        <v>5396</v>
      </c>
      <c r="V9" s="35">
        <f t="shared" si="7"/>
        <v>0</v>
      </c>
      <c r="W9" s="35">
        <f t="shared" si="7"/>
        <v>2871</v>
      </c>
      <c r="X9" s="35">
        <f t="shared" si="7"/>
        <v>0</v>
      </c>
      <c r="Y9" s="21">
        <f t="shared" ref="Y9:Z67" si="8">W9*100/U9</f>
        <v>53.206078576723499</v>
      </c>
      <c r="Z9" s="35">
        <f t="shared" si="7"/>
        <v>0</v>
      </c>
      <c r="AA9" s="35">
        <f t="shared" si="7"/>
        <v>23525</v>
      </c>
      <c r="AB9" s="35">
        <f t="shared" si="7"/>
        <v>0</v>
      </c>
      <c r="AC9" s="35">
        <f t="shared" si="7"/>
        <v>12397</v>
      </c>
      <c r="AD9" s="35">
        <f t="shared" si="7"/>
        <v>0</v>
      </c>
      <c r="AE9" s="35">
        <f t="shared" si="7"/>
        <v>11128</v>
      </c>
      <c r="AF9" s="35">
        <f t="shared" si="7"/>
        <v>0</v>
      </c>
      <c r="AG9" s="35">
        <f t="shared" si="7"/>
        <v>457</v>
      </c>
      <c r="AH9" s="35">
        <f t="shared" si="7"/>
        <v>0</v>
      </c>
      <c r="AI9" s="35">
        <f t="shared" si="7"/>
        <v>1215</v>
      </c>
      <c r="AJ9" s="35">
        <f t="shared" si="7"/>
        <v>0</v>
      </c>
      <c r="AK9" s="35">
        <f t="shared" si="7"/>
        <v>335</v>
      </c>
      <c r="AL9" s="35">
        <f t="shared" si="7"/>
        <v>0</v>
      </c>
      <c r="AM9" s="35">
        <f t="shared" si="7"/>
        <v>805</v>
      </c>
      <c r="AN9" s="35">
        <f t="shared" si="7"/>
        <v>0</v>
      </c>
      <c r="AO9" s="35">
        <f t="shared" si="7"/>
        <v>5322</v>
      </c>
      <c r="AP9" s="35">
        <f t="shared" si="7"/>
        <v>0</v>
      </c>
      <c r="AQ9" s="35">
        <f t="shared" si="7"/>
        <v>4263</v>
      </c>
      <c r="AR9" s="35">
        <f t="shared" si="7"/>
        <v>0</v>
      </c>
      <c r="AS9" s="35">
        <f t="shared" si="7"/>
        <v>9585</v>
      </c>
      <c r="AT9" s="35">
        <f t="shared" si="7"/>
        <v>0</v>
      </c>
      <c r="AU9" s="35">
        <f t="shared" si="7"/>
        <v>9585</v>
      </c>
      <c r="AV9" s="35">
        <f t="shared" si="7"/>
        <v>21224</v>
      </c>
      <c r="AW9" s="35">
        <f t="shared" si="7"/>
        <v>0</v>
      </c>
      <c r="AX9" s="35">
        <f t="shared" si="7"/>
        <v>17067</v>
      </c>
      <c r="AY9" s="35">
        <f t="shared" si="7"/>
        <v>0</v>
      </c>
      <c r="AZ9" s="35">
        <f t="shared" si="7"/>
        <v>38291</v>
      </c>
      <c r="BA9" s="35">
        <f t="shared" si="7"/>
        <v>0</v>
      </c>
      <c r="BB9" s="35">
        <f t="shared" si="7"/>
        <v>38291</v>
      </c>
      <c r="BC9" s="35">
        <f t="shared" si="7"/>
        <v>0</v>
      </c>
      <c r="BD9" s="35">
        <f t="shared" si="7"/>
        <v>0</v>
      </c>
      <c r="BE9" s="35">
        <f t="shared" si="7"/>
        <v>0</v>
      </c>
      <c r="BF9" s="35">
        <f t="shared" si="7"/>
        <v>0</v>
      </c>
      <c r="BG9" s="35">
        <f t="shared" si="7"/>
        <v>0</v>
      </c>
      <c r="BH9" s="35">
        <f t="shared" si="7"/>
        <v>0</v>
      </c>
      <c r="BI9" s="35">
        <f t="shared" si="7"/>
        <v>0</v>
      </c>
      <c r="BJ9" s="35">
        <f t="shared" si="7"/>
        <v>0</v>
      </c>
      <c r="BK9" s="35">
        <f t="shared" si="7"/>
        <v>0</v>
      </c>
      <c r="BL9" s="35">
        <f t="shared" si="7"/>
        <v>0</v>
      </c>
      <c r="BM9" s="35">
        <f t="shared" si="7"/>
        <v>0</v>
      </c>
    </row>
    <row r="10" spans="1:65" s="3" customFormat="1" ht="17.100000000000001" customHeight="1">
      <c r="A10" s="22">
        <v>6</v>
      </c>
      <c r="B10" s="23" t="s">
        <v>72</v>
      </c>
      <c r="C10" s="13">
        <v>35000</v>
      </c>
      <c r="D10" s="13">
        <v>38000</v>
      </c>
      <c r="E10" s="14">
        <v>2935</v>
      </c>
      <c r="F10" s="14">
        <v>3060</v>
      </c>
      <c r="G10" s="14">
        <v>2222</v>
      </c>
      <c r="H10" s="15">
        <f t="shared" si="2"/>
        <v>75.706984667802388</v>
      </c>
      <c r="I10" s="14">
        <v>2849</v>
      </c>
      <c r="J10" s="187">
        <f t="shared" ref="J10:J67" si="9">I10*100/F10</f>
        <v>93.104575163398692</v>
      </c>
      <c r="K10" s="34">
        <f>G10+'Oct25'!K10</f>
        <v>8362</v>
      </c>
      <c r="L10" s="15">
        <f t="shared" si="0"/>
        <v>23.89142857142857</v>
      </c>
      <c r="M10" s="34">
        <f>I10+'Oct25'!M10</f>
        <v>10753</v>
      </c>
      <c r="N10" s="15">
        <f t="shared" ref="N10:N67" si="10">M10*100/D10</f>
        <v>28.297368421052632</v>
      </c>
      <c r="O10" s="14">
        <v>23</v>
      </c>
      <c r="P10" s="14">
        <v>111</v>
      </c>
      <c r="Q10" s="34">
        <f>O10+'Oct25'!Q10</f>
        <v>134</v>
      </c>
      <c r="R10" s="34">
        <f>P10+'Oct25'!R10</f>
        <v>434</v>
      </c>
      <c r="S10" s="14">
        <v>2125</v>
      </c>
      <c r="T10" s="14">
        <v>2844</v>
      </c>
      <c r="U10" s="14">
        <v>511</v>
      </c>
      <c r="V10" s="14">
        <v>619</v>
      </c>
      <c r="W10" s="14">
        <v>268</v>
      </c>
      <c r="X10" s="14">
        <v>312</v>
      </c>
      <c r="Y10" s="15">
        <f t="shared" si="8"/>
        <v>52.44618395303327</v>
      </c>
      <c r="Z10" s="15">
        <f t="shared" ref="Z10:Z11" si="11">X10*100/V10</f>
        <v>50.40387722132472</v>
      </c>
      <c r="AA10" s="14">
        <v>2337</v>
      </c>
      <c r="AB10" s="14">
        <v>2722</v>
      </c>
      <c r="AC10" s="14">
        <v>1361</v>
      </c>
      <c r="AD10" s="14">
        <v>1466</v>
      </c>
      <c r="AE10" s="14">
        <v>976</v>
      </c>
      <c r="AF10" s="14">
        <v>1175</v>
      </c>
      <c r="AG10" s="14">
        <v>23</v>
      </c>
      <c r="AH10" s="14">
        <v>34</v>
      </c>
      <c r="AI10" s="14">
        <v>198</v>
      </c>
      <c r="AJ10" s="14">
        <v>165</v>
      </c>
      <c r="AK10" s="14">
        <v>21</v>
      </c>
      <c r="AL10" s="14">
        <v>26</v>
      </c>
      <c r="AM10" s="14">
        <v>90</v>
      </c>
      <c r="AN10" s="14">
        <v>266</v>
      </c>
      <c r="AO10" s="14">
        <v>551</v>
      </c>
      <c r="AP10" s="14">
        <v>624</v>
      </c>
      <c r="AQ10" s="14">
        <v>434</v>
      </c>
      <c r="AR10" s="14">
        <v>520</v>
      </c>
      <c r="AS10" s="34">
        <f t="shared" si="3"/>
        <v>985</v>
      </c>
      <c r="AT10" s="34">
        <f t="shared" si="3"/>
        <v>1144</v>
      </c>
      <c r="AU10" s="34">
        <f t="shared" si="4"/>
        <v>2129</v>
      </c>
      <c r="AV10" s="34">
        <f>AO10+'Oct25'!AV10</f>
        <v>2192</v>
      </c>
      <c r="AW10" s="34">
        <f>AP10+'Oct25'!AW10</f>
        <v>2453</v>
      </c>
      <c r="AX10" s="34">
        <f>AQ10+'Oct25'!AX10</f>
        <v>1745</v>
      </c>
      <c r="AY10" s="34">
        <f>AR10+'Oct25'!AY10</f>
        <v>2041</v>
      </c>
      <c r="AZ10" s="34">
        <f t="shared" si="5"/>
        <v>3937</v>
      </c>
      <c r="BA10" s="34">
        <f t="shared" si="5"/>
        <v>4494</v>
      </c>
      <c r="BB10" s="34">
        <f t="shared" si="6"/>
        <v>8431</v>
      </c>
      <c r="BC10" s="14"/>
      <c r="BD10" s="14"/>
      <c r="BE10" s="34"/>
      <c r="BF10" s="34"/>
      <c r="BG10" s="14">
        <v>146</v>
      </c>
      <c r="BH10" s="14">
        <v>5322</v>
      </c>
      <c r="BI10" s="14">
        <v>237200</v>
      </c>
      <c r="BJ10" s="14">
        <f>BH10+BI10</f>
        <v>242522</v>
      </c>
      <c r="BK10" s="34">
        <f>'Oct25'!BK10+BH10</f>
        <v>19545</v>
      </c>
      <c r="BL10" s="34">
        <f>'Oct25'!BL10+BI10</f>
        <v>902300</v>
      </c>
      <c r="BM10" s="34">
        <f>SUM(BK10:BL10)</f>
        <v>921845</v>
      </c>
    </row>
    <row r="11" spans="1:65" s="3" customFormat="1" ht="17.100000000000001" customHeight="1">
      <c r="A11" s="16">
        <v>8</v>
      </c>
      <c r="B11" s="17" t="s">
        <v>73</v>
      </c>
      <c r="C11" s="13">
        <v>80000</v>
      </c>
      <c r="D11" s="13">
        <v>25000</v>
      </c>
      <c r="E11" s="14">
        <v>6625</v>
      </c>
      <c r="F11" s="14">
        <v>2060</v>
      </c>
      <c r="G11" s="14">
        <v>6316</v>
      </c>
      <c r="H11" s="15">
        <f t="shared" si="2"/>
        <v>95.335849056603777</v>
      </c>
      <c r="I11" s="14">
        <v>1480</v>
      </c>
      <c r="J11" s="187">
        <f t="shared" si="9"/>
        <v>71.84466019417475</v>
      </c>
      <c r="K11" s="34">
        <f>G11+'Oct25'!K11</f>
        <v>24448</v>
      </c>
      <c r="L11" s="15">
        <f t="shared" si="0"/>
        <v>30.56</v>
      </c>
      <c r="M11" s="34">
        <f>I11+'Oct25'!M11</f>
        <v>5404</v>
      </c>
      <c r="N11" s="15">
        <f t="shared" si="10"/>
        <v>21.616</v>
      </c>
      <c r="O11" s="14">
        <v>93</v>
      </c>
      <c r="P11" s="14">
        <v>22</v>
      </c>
      <c r="Q11" s="34">
        <f>O11+'Oct25'!Q11</f>
        <v>398</v>
      </c>
      <c r="R11" s="34">
        <f>P11+'Oct25'!R11</f>
        <v>90</v>
      </c>
      <c r="S11" s="14">
        <v>6449</v>
      </c>
      <c r="T11" s="14">
        <v>1638</v>
      </c>
      <c r="U11" s="14">
        <v>1467</v>
      </c>
      <c r="V11" s="14">
        <v>380</v>
      </c>
      <c r="W11" s="14">
        <v>760</v>
      </c>
      <c r="X11" s="14">
        <v>188</v>
      </c>
      <c r="Y11" s="15">
        <f t="shared" si="8"/>
        <v>51.806407634628492</v>
      </c>
      <c r="Z11" s="15">
        <f t="shared" si="11"/>
        <v>49.473684210526315</v>
      </c>
      <c r="AA11" s="14">
        <v>6058</v>
      </c>
      <c r="AB11" s="14">
        <v>1655</v>
      </c>
      <c r="AC11" s="14">
        <v>2762</v>
      </c>
      <c r="AD11" s="14">
        <v>717</v>
      </c>
      <c r="AE11" s="14">
        <v>2085</v>
      </c>
      <c r="AF11" s="14">
        <v>648</v>
      </c>
      <c r="AG11" s="14">
        <v>62</v>
      </c>
      <c r="AH11" s="14">
        <v>9</v>
      </c>
      <c r="AI11" s="14">
        <v>470</v>
      </c>
      <c r="AJ11" s="14">
        <v>76</v>
      </c>
      <c r="AK11" s="14">
        <v>50</v>
      </c>
      <c r="AL11" s="14">
        <v>4</v>
      </c>
      <c r="AM11" s="14">
        <v>377</v>
      </c>
      <c r="AN11" s="14">
        <v>70</v>
      </c>
      <c r="AO11" s="14">
        <v>1426</v>
      </c>
      <c r="AP11" s="14">
        <v>376</v>
      </c>
      <c r="AQ11" s="14">
        <v>1126</v>
      </c>
      <c r="AR11" s="14">
        <v>311</v>
      </c>
      <c r="AS11" s="34">
        <f t="shared" si="3"/>
        <v>2552</v>
      </c>
      <c r="AT11" s="34">
        <f t="shared" si="3"/>
        <v>687</v>
      </c>
      <c r="AU11" s="34">
        <f t="shared" si="4"/>
        <v>3239</v>
      </c>
      <c r="AV11" s="34">
        <f>AO11+'Oct25'!AV11</f>
        <v>5884</v>
      </c>
      <c r="AW11" s="34">
        <f>AP11+'Oct25'!AW11</f>
        <v>1420</v>
      </c>
      <c r="AX11" s="34">
        <f>AQ11+'Oct25'!AX11</f>
        <v>4607</v>
      </c>
      <c r="AY11" s="34">
        <f>AR11+'Oct25'!AY11</f>
        <v>1181</v>
      </c>
      <c r="AZ11" s="34">
        <f t="shared" si="5"/>
        <v>10491</v>
      </c>
      <c r="BA11" s="34">
        <f t="shared" si="5"/>
        <v>2601</v>
      </c>
      <c r="BB11" s="34">
        <f t="shared" si="6"/>
        <v>13092</v>
      </c>
      <c r="BC11" s="14"/>
      <c r="BD11" s="14"/>
      <c r="BE11" s="34"/>
      <c r="BF11" s="34"/>
      <c r="BG11" s="14"/>
      <c r="BH11" s="14"/>
      <c r="BI11" s="14"/>
      <c r="BJ11" s="14"/>
      <c r="BK11" s="40"/>
      <c r="BL11" s="40"/>
      <c r="BM11" s="40"/>
    </row>
    <row r="12" spans="1:65" s="138" customFormat="1" ht="17.100000000000001" customHeight="1">
      <c r="A12" s="18"/>
      <c r="B12" s="19" t="s">
        <v>74</v>
      </c>
      <c r="C12" s="19">
        <f>SUM(C10:C11)</f>
        <v>115000</v>
      </c>
      <c r="D12" s="19">
        <f t="shared" ref="D12:BM12" si="12">SUM(D10:D11)</f>
        <v>63000</v>
      </c>
      <c r="E12" s="35">
        <f t="shared" si="12"/>
        <v>9560</v>
      </c>
      <c r="F12" s="35">
        <f t="shared" si="12"/>
        <v>5120</v>
      </c>
      <c r="G12" s="35">
        <f t="shared" si="12"/>
        <v>8538</v>
      </c>
      <c r="H12" s="21">
        <f t="shared" si="2"/>
        <v>89.309623430962347</v>
      </c>
      <c r="I12" s="35">
        <f t="shared" si="12"/>
        <v>4329</v>
      </c>
      <c r="J12" s="21">
        <f t="shared" si="9"/>
        <v>84.55078125</v>
      </c>
      <c r="K12" s="35">
        <f t="shared" si="12"/>
        <v>32810</v>
      </c>
      <c r="L12" s="21">
        <f t="shared" si="0"/>
        <v>28.530434782608694</v>
      </c>
      <c r="M12" s="35">
        <f t="shared" si="12"/>
        <v>16157</v>
      </c>
      <c r="N12" s="21">
        <f t="shared" si="10"/>
        <v>25.646031746031746</v>
      </c>
      <c r="O12" s="35">
        <f t="shared" si="12"/>
        <v>116</v>
      </c>
      <c r="P12" s="35">
        <f t="shared" si="12"/>
        <v>133</v>
      </c>
      <c r="Q12" s="35">
        <f t="shared" si="12"/>
        <v>532</v>
      </c>
      <c r="R12" s="35">
        <f t="shared" si="12"/>
        <v>524</v>
      </c>
      <c r="S12" s="35">
        <f t="shared" si="12"/>
        <v>8574</v>
      </c>
      <c r="T12" s="35">
        <f t="shared" si="12"/>
        <v>4482</v>
      </c>
      <c r="U12" s="35">
        <f t="shared" si="12"/>
        <v>1978</v>
      </c>
      <c r="V12" s="35">
        <f t="shared" si="12"/>
        <v>999</v>
      </c>
      <c r="W12" s="35">
        <f t="shared" si="12"/>
        <v>1028</v>
      </c>
      <c r="X12" s="35">
        <f t="shared" si="12"/>
        <v>500</v>
      </c>
      <c r="Y12" s="21">
        <f t="shared" si="8"/>
        <v>51.97168857431749</v>
      </c>
      <c r="Z12" s="21">
        <f t="shared" si="8"/>
        <v>50.050050050050054</v>
      </c>
      <c r="AA12" s="35">
        <f t="shared" si="12"/>
        <v>8395</v>
      </c>
      <c r="AB12" s="35">
        <f t="shared" si="12"/>
        <v>4377</v>
      </c>
      <c r="AC12" s="35">
        <f t="shared" si="12"/>
        <v>4123</v>
      </c>
      <c r="AD12" s="35">
        <f t="shared" si="12"/>
        <v>2183</v>
      </c>
      <c r="AE12" s="35">
        <f t="shared" si="12"/>
        <v>3061</v>
      </c>
      <c r="AF12" s="35">
        <f t="shared" si="12"/>
        <v>1823</v>
      </c>
      <c r="AG12" s="35">
        <f t="shared" si="12"/>
        <v>85</v>
      </c>
      <c r="AH12" s="35">
        <f t="shared" si="12"/>
        <v>43</v>
      </c>
      <c r="AI12" s="35">
        <f t="shared" si="12"/>
        <v>668</v>
      </c>
      <c r="AJ12" s="35">
        <f t="shared" si="12"/>
        <v>241</v>
      </c>
      <c r="AK12" s="35">
        <f t="shared" si="12"/>
        <v>71</v>
      </c>
      <c r="AL12" s="35">
        <f t="shared" si="12"/>
        <v>30</v>
      </c>
      <c r="AM12" s="35">
        <f t="shared" si="12"/>
        <v>467</v>
      </c>
      <c r="AN12" s="35">
        <f t="shared" si="12"/>
        <v>336</v>
      </c>
      <c r="AO12" s="35">
        <f t="shared" si="12"/>
        <v>1977</v>
      </c>
      <c r="AP12" s="35">
        <f t="shared" si="12"/>
        <v>1000</v>
      </c>
      <c r="AQ12" s="35">
        <f t="shared" si="12"/>
        <v>1560</v>
      </c>
      <c r="AR12" s="35">
        <f t="shared" si="12"/>
        <v>831</v>
      </c>
      <c r="AS12" s="35">
        <f t="shared" si="12"/>
        <v>3537</v>
      </c>
      <c r="AT12" s="35">
        <f t="shared" si="12"/>
        <v>1831</v>
      </c>
      <c r="AU12" s="35">
        <f t="shared" si="12"/>
        <v>5368</v>
      </c>
      <c r="AV12" s="35">
        <f t="shared" si="12"/>
        <v>8076</v>
      </c>
      <c r="AW12" s="35">
        <f t="shared" si="12"/>
        <v>3873</v>
      </c>
      <c r="AX12" s="35">
        <f t="shared" si="12"/>
        <v>6352</v>
      </c>
      <c r="AY12" s="35">
        <f t="shared" si="12"/>
        <v>3222</v>
      </c>
      <c r="AZ12" s="35">
        <f t="shared" si="12"/>
        <v>14428</v>
      </c>
      <c r="BA12" s="35">
        <f t="shared" si="12"/>
        <v>7095</v>
      </c>
      <c r="BB12" s="35">
        <f t="shared" si="12"/>
        <v>21523</v>
      </c>
      <c r="BC12" s="35">
        <f t="shared" si="12"/>
        <v>0</v>
      </c>
      <c r="BD12" s="35">
        <f t="shared" si="12"/>
        <v>0</v>
      </c>
      <c r="BE12" s="35">
        <f t="shared" si="12"/>
        <v>0</v>
      </c>
      <c r="BF12" s="35">
        <f t="shared" si="12"/>
        <v>0</v>
      </c>
      <c r="BG12" s="35">
        <f t="shared" si="12"/>
        <v>146</v>
      </c>
      <c r="BH12" s="35">
        <f t="shared" si="12"/>
        <v>5322</v>
      </c>
      <c r="BI12" s="35">
        <f t="shared" si="12"/>
        <v>237200</v>
      </c>
      <c r="BJ12" s="35">
        <f t="shared" si="12"/>
        <v>242522</v>
      </c>
      <c r="BK12" s="35">
        <f t="shared" si="12"/>
        <v>19545</v>
      </c>
      <c r="BL12" s="35">
        <f t="shared" si="12"/>
        <v>902300</v>
      </c>
      <c r="BM12" s="35">
        <f t="shared" si="12"/>
        <v>921845</v>
      </c>
    </row>
    <row r="13" spans="1:65" s="4" customFormat="1" ht="17.100000000000001" customHeight="1">
      <c r="A13" s="24">
        <v>9</v>
      </c>
      <c r="B13" s="25" t="s">
        <v>75</v>
      </c>
      <c r="C13" s="26">
        <v>170000</v>
      </c>
      <c r="D13" s="26">
        <v>0</v>
      </c>
      <c r="E13" s="27">
        <v>14190</v>
      </c>
      <c r="F13" s="27"/>
      <c r="G13" s="27">
        <v>12255</v>
      </c>
      <c r="H13" s="28">
        <f t="shared" si="2"/>
        <v>86.36363636363636</v>
      </c>
      <c r="I13" s="27"/>
      <c r="J13" s="187"/>
      <c r="K13" s="34">
        <f>G13+'Oct25'!K13</f>
        <v>46793</v>
      </c>
      <c r="L13" s="15">
        <f t="shared" si="0"/>
        <v>27.525294117647057</v>
      </c>
      <c r="M13" s="34">
        <f>I13+'Sep25'!M13</f>
        <v>0</v>
      </c>
      <c r="N13" s="28"/>
      <c r="O13" s="27">
        <v>188</v>
      </c>
      <c r="P13" s="27"/>
      <c r="Q13" s="34">
        <f>O13+'Oct25'!Q13</f>
        <v>749</v>
      </c>
      <c r="R13" s="34">
        <f>P13+'Oct25'!R13</f>
        <v>0</v>
      </c>
      <c r="S13" s="27">
        <v>11694</v>
      </c>
      <c r="T13" s="27"/>
      <c r="U13" s="27">
        <v>2902</v>
      </c>
      <c r="V13" s="27"/>
      <c r="W13" s="27">
        <v>1427</v>
      </c>
      <c r="X13" s="27"/>
      <c r="Y13" s="15">
        <f t="shared" si="8"/>
        <v>49.172984148862852</v>
      </c>
      <c r="Z13" s="15"/>
      <c r="AA13" s="27">
        <v>11644</v>
      </c>
      <c r="AB13" s="27"/>
      <c r="AC13" s="27">
        <v>5692</v>
      </c>
      <c r="AD13" s="27"/>
      <c r="AE13" s="27">
        <v>5565</v>
      </c>
      <c r="AF13" s="27"/>
      <c r="AG13" s="27">
        <v>252</v>
      </c>
      <c r="AH13" s="27"/>
      <c r="AI13" s="27">
        <v>566</v>
      </c>
      <c r="AJ13" s="27"/>
      <c r="AK13" s="27">
        <v>377</v>
      </c>
      <c r="AL13" s="27"/>
      <c r="AM13" s="27">
        <v>450</v>
      </c>
      <c r="AN13" s="27"/>
      <c r="AO13" s="27">
        <v>2667</v>
      </c>
      <c r="AP13" s="27"/>
      <c r="AQ13" s="27">
        <v>2146</v>
      </c>
      <c r="AR13" s="27"/>
      <c r="AS13" s="34">
        <f t="shared" si="3"/>
        <v>4813</v>
      </c>
      <c r="AT13" s="34">
        <f t="shared" si="3"/>
        <v>0</v>
      </c>
      <c r="AU13" s="34">
        <f t="shared" si="4"/>
        <v>4813</v>
      </c>
      <c r="AV13" s="34">
        <f>AO13+'Oct25'!AV13</f>
        <v>10757</v>
      </c>
      <c r="AW13" s="34">
        <f>AP13+'Oct25'!AW13</f>
        <v>0</v>
      </c>
      <c r="AX13" s="34">
        <f>AQ13+'Oct25'!AX13</f>
        <v>8740</v>
      </c>
      <c r="AY13" s="34">
        <f>AR13+'Oct25'!AY13</f>
        <v>0</v>
      </c>
      <c r="AZ13" s="34">
        <f t="shared" si="5"/>
        <v>19497</v>
      </c>
      <c r="BA13" s="34">
        <f t="shared" si="5"/>
        <v>0</v>
      </c>
      <c r="BB13" s="34">
        <f t="shared" si="6"/>
        <v>19497</v>
      </c>
      <c r="BC13" s="27"/>
      <c r="BD13" s="27"/>
      <c r="BE13" s="38"/>
      <c r="BF13" s="38"/>
      <c r="BG13" s="27"/>
      <c r="BH13" s="27"/>
      <c r="BI13" s="27"/>
      <c r="BJ13" s="27"/>
      <c r="BK13" s="42">
        <v>0</v>
      </c>
      <c r="BL13" s="42">
        <v>0</v>
      </c>
      <c r="BM13" s="42">
        <v>0</v>
      </c>
    </row>
    <row r="14" spans="1:65" s="3" customFormat="1" ht="17.100000000000001" customHeight="1">
      <c r="A14" s="12">
        <v>10</v>
      </c>
      <c r="B14" s="13" t="s">
        <v>76</v>
      </c>
      <c r="C14" s="13">
        <v>71000</v>
      </c>
      <c r="D14" s="13">
        <v>0</v>
      </c>
      <c r="E14" s="14">
        <v>5850</v>
      </c>
      <c r="F14" s="14"/>
      <c r="G14" s="14">
        <v>4266</v>
      </c>
      <c r="H14" s="15">
        <f t="shared" si="2"/>
        <v>72.92307692307692</v>
      </c>
      <c r="I14" s="14"/>
      <c r="J14" s="187"/>
      <c r="K14" s="34">
        <f>G14+'Oct25'!K14</f>
        <v>16966</v>
      </c>
      <c r="L14" s="15">
        <f t="shared" si="0"/>
        <v>23.895774647887325</v>
      </c>
      <c r="M14" s="34">
        <f>I14+'Sep25'!M14</f>
        <v>0</v>
      </c>
      <c r="N14" s="15"/>
      <c r="O14" s="14">
        <v>293</v>
      </c>
      <c r="P14" s="14"/>
      <c r="Q14" s="34">
        <f>O14+'Oct25'!Q14</f>
        <v>1369</v>
      </c>
      <c r="R14" s="34">
        <f>P14+'Oct25'!R14</f>
        <v>0</v>
      </c>
      <c r="S14" s="14">
        <v>4481</v>
      </c>
      <c r="T14" s="14"/>
      <c r="U14" s="14">
        <v>1339</v>
      </c>
      <c r="V14" s="14"/>
      <c r="W14" s="14">
        <v>798</v>
      </c>
      <c r="X14" s="14"/>
      <c r="Y14" s="15">
        <f t="shared" si="8"/>
        <v>59.596713965646003</v>
      </c>
      <c r="Z14" s="15"/>
      <c r="AA14" s="14">
        <v>4251</v>
      </c>
      <c r="AB14" s="14"/>
      <c r="AC14" s="14">
        <v>2476</v>
      </c>
      <c r="AD14" s="14"/>
      <c r="AE14" s="14">
        <v>1775</v>
      </c>
      <c r="AF14" s="14"/>
      <c r="AG14" s="14">
        <v>104</v>
      </c>
      <c r="AH14" s="14"/>
      <c r="AI14" s="14">
        <v>206</v>
      </c>
      <c r="AJ14" s="14"/>
      <c r="AK14" s="14">
        <v>84</v>
      </c>
      <c r="AL14" s="14"/>
      <c r="AM14" s="14">
        <v>137</v>
      </c>
      <c r="AN14" s="14"/>
      <c r="AO14" s="14">
        <v>1047</v>
      </c>
      <c r="AP14" s="14"/>
      <c r="AQ14" s="14">
        <v>898</v>
      </c>
      <c r="AR14" s="14"/>
      <c r="AS14" s="34">
        <f t="shared" si="3"/>
        <v>1945</v>
      </c>
      <c r="AT14" s="34">
        <f t="shared" si="3"/>
        <v>0</v>
      </c>
      <c r="AU14" s="34">
        <f t="shared" si="4"/>
        <v>1945</v>
      </c>
      <c r="AV14" s="34">
        <f>AO14+'Oct25'!AV14</f>
        <v>4461</v>
      </c>
      <c r="AW14" s="34">
        <f>AP14+'Oct25'!AW14</f>
        <v>0</v>
      </c>
      <c r="AX14" s="34">
        <f>AQ14+'Oct25'!AX14</f>
        <v>3733</v>
      </c>
      <c r="AY14" s="34">
        <f>AR14+'Oct25'!AY14</f>
        <v>0</v>
      </c>
      <c r="AZ14" s="34">
        <f t="shared" si="5"/>
        <v>8194</v>
      </c>
      <c r="BA14" s="34">
        <f t="shared" si="5"/>
        <v>0</v>
      </c>
      <c r="BB14" s="34">
        <f t="shared" si="6"/>
        <v>8194</v>
      </c>
      <c r="BC14" s="14">
        <v>30</v>
      </c>
      <c r="BD14" s="14">
        <v>150</v>
      </c>
      <c r="BE14" s="34">
        <f>BC14+'Oct25'!BE14</f>
        <v>120</v>
      </c>
      <c r="BF14" s="34">
        <f>BD14+'Oct25'!BF14</f>
        <v>600</v>
      </c>
      <c r="BG14" s="14"/>
      <c r="BH14" s="14"/>
      <c r="BI14" s="14"/>
      <c r="BJ14" s="14"/>
      <c r="BK14" s="39"/>
      <c r="BL14" s="39"/>
      <c r="BM14" s="39"/>
    </row>
    <row r="15" spans="1:65" s="3" customFormat="1" ht="17.100000000000001" customHeight="1">
      <c r="A15" s="12">
        <v>11</v>
      </c>
      <c r="B15" s="13" t="s">
        <v>77</v>
      </c>
      <c r="C15" s="13">
        <v>58000</v>
      </c>
      <c r="D15" s="13">
        <v>0</v>
      </c>
      <c r="E15" s="14">
        <v>4834</v>
      </c>
      <c r="F15" s="14"/>
      <c r="G15" s="14">
        <v>3394</v>
      </c>
      <c r="H15" s="15">
        <f t="shared" si="2"/>
        <v>70.211005378568473</v>
      </c>
      <c r="I15" s="14"/>
      <c r="J15" s="187"/>
      <c r="K15" s="34">
        <f>G15+'Oct25'!K15</f>
        <v>12353</v>
      </c>
      <c r="L15" s="15">
        <f t="shared" si="0"/>
        <v>21.298275862068966</v>
      </c>
      <c r="M15" s="34">
        <f>I15+'Sep25'!M15</f>
        <v>0</v>
      </c>
      <c r="N15" s="15"/>
      <c r="O15" s="14">
        <v>209</v>
      </c>
      <c r="P15" s="14"/>
      <c r="Q15" s="34">
        <f>O15+'Oct25'!Q15</f>
        <v>710</v>
      </c>
      <c r="R15" s="34">
        <f>P15+'Oct25'!R15</f>
        <v>0</v>
      </c>
      <c r="S15" s="14">
        <v>3373</v>
      </c>
      <c r="T15" s="14"/>
      <c r="U15" s="14">
        <v>811</v>
      </c>
      <c r="V15" s="14"/>
      <c r="W15" s="14">
        <v>427</v>
      </c>
      <c r="X15" s="14"/>
      <c r="Y15" s="15">
        <f t="shared" si="8"/>
        <v>52.651048088779284</v>
      </c>
      <c r="Z15" s="15"/>
      <c r="AA15" s="14">
        <v>3683</v>
      </c>
      <c r="AB15" s="14"/>
      <c r="AC15" s="14">
        <v>2040</v>
      </c>
      <c r="AD15" s="14"/>
      <c r="AE15" s="14">
        <v>1642</v>
      </c>
      <c r="AF15" s="14"/>
      <c r="AG15" s="14">
        <v>80</v>
      </c>
      <c r="AH15" s="14"/>
      <c r="AI15" s="14">
        <v>257</v>
      </c>
      <c r="AJ15" s="14"/>
      <c r="AK15" s="14">
        <v>50</v>
      </c>
      <c r="AL15" s="14"/>
      <c r="AM15" s="14">
        <v>61</v>
      </c>
      <c r="AN15" s="14"/>
      <c r="AO15" s="14">
        <v>879</v>
      </c>
      <c r="AP15" s="14"/>
      <c r="AQ15" s="14">
        <v>713</v>
      </c>
      <c r="AR15" s="14"/>
      <c r="AS15" s="34">
        <f t="shared" si="3"/>
        <v>1592</v>
      </c>
      <c r="AT15" s="34">
        <f t="shared" si="3"/>
        <v>0</v>
      </c>
      <c r="AU15" s="34">
        <f t="shared" si="4"/>
        <v>1592</v>
      </c>
      <c r="AV15" s="34">
        <f>AO15+'Oct25'!AV15</f>
        <v>3416</v>
      </c>
      <c r="AW15" s="34">
        <f>AP15+'Oct25'!AW15</f>
        <v>0</v>
      </c>
      <c r="AX15" s="34">
        <f>AQ15+'Oct25'!AX15</f>
        <v>2806</v>
      </c>
      <c r="AY15" s="34">
        <f>AR15+'Oct25'!AY15</f>
        <v>0</v>
      </c>
      <c r="AZ15" s="34">
        <f t="shared" si="5"/>
        <v>6222</v>
      </c>
      <c r="BA15" s="34">
        <f t="shared" si="5"/>
        <v>0</v>
      </c>
      <c r="BB15" s="34">
        <f t="shared" si="6"/>
        <v>6222</v>
      </c>
      <c r="BC15" s="14"/>
      <c r="BD15" s="14"/>
      <c r="BE15" s="34"/>
      <c r="BF15" s="34"/>
      <c r="BG15" s="14"/>
      <c r="BH15" s="14"/>
      <c r="BI15" s="14"/>
      <c r="BJ15" s="14"/>
      <c r="BK15" s="39"/>
      <c r="BL15" s="39"/>
      <c r="BM15" s="39"/>
    </row>
    <row r="16" spans="1:65" s="3" customFormat="1" ht="17.100000000000001" customHeight="1">
      <c r="A16" s="12">
        <v>12</v>
      </c>
      <c r="B16" s="13" t="s">
        <v>78</v>
      </c>
      <c r="C16" s="13">
        <v>48000</v>
      </c>
      <c r="D16" s="13">
        <v>0</v>
      </c>
      <c r="E16" s="14">
        <v>3975</v>
      </c>
      <c r="F16" s="14"/>
      <c r="G16" s="14">
        <v>2587</v>
      </c>
      <c r="H16" s="15">
        <f t="shared" si="2"/>
        <v>65.081761006289312</v>
      </c>
      <c r="I16" s="14"/>
      <c r="J16" s="187"/>
      <c r="K16" s="34">
        <f>G16+'Oct25'!K16</f>
        <v>10619</v>
      </c>
      <c r="L16" s="15">
        <f t="shared" si="0"/>
        <v>22.122916666666665</v>
      </c>
      <c r="M16" s="34">
        <f>I16+'Sep25'!M16</f>
        <v>0</v>
      </c>
      <c r="N16" s="15"/>
      <c r="O16" s="14">
        <v>175</v>
      </c>
      <c r="P16" s="14"/>
      <c r="Q16" s="34">
        <f>O16+'Oct25'!Q16</f>
        <v>663</v>
      </c>
      <c r="R16" s="34">
        <f>P16+'Oct25'!R16</f>
        <v>0</v>
      </c>
      <c r="S16" s="14">
        <v>2909</v>
      </c>
      <c r="T16" s="14"/>
      <c r="U16" s="14">
        <v>719</v>
      </c>
      <c r="V16" s="14"/>
      <c r="W16" s="14">
        <v>396</v>
      </c>
      <c r="X16" s="14"/>
      <c r="Y16" s="15">
        <f t="shared" si="8"/>
        <v>55.076495132127953</v>
      </c>
      <c r="Z16" s="15"/>
      <c r="AA16" s="14">
        <v>2951</v>
      </c>
      <c r="AB16" s="14"/>
      <c r="AC16" s="14">
        <v>1684</v>
      </c>
      <c r="AD16" s="14"/>
      <c r="AE16" s="14">
        <v>1262</v>
      </c>
      <c r="AF16" s="14"/>
      <c r="AG16" s="14">
        <v>98</v>
      </c>
      <c r="AH16" s="14"/>
      <c r="AI16" s="14">
        <v>153</v>
      </c>
      <c r="AJ16" s="14"/>
      <c r="AK16" s="14">
        <v>77</v>
      </c>
      <c r="AL16" s="14"/>
      <c r="AM16" s="14">
        <v>72</v>
      </c>
      <c r="AN16" s="14"/>
      <c r="AO16" s="14">
        <v>685</v>
      </c>
      <c r="AP16" s="14"/>
      <c r="AQ16" s="14">
        <v>639</v>
      </c>
      <c r="AR16" s="14"/>
      <c r="AS16" s="34">
        <f t="shared" si="3"/>
        <v>1324</v>
      </c>
      <c r="AT16" s="34">
        <f t="shared" si="3"/>
        <v>0</v>
      </c>
      <c r="AU16" s="34">
        <f t="shared" si="4"/>
        <v>1324</v>
      </c>
      <c r="AV16" s="34">
        <f>AO16+'Oct25'!AV16</f>
        <v>2716</v>
      </c>
      <c r="AW16" s="34">
        <f>AP16+'Oct25'!AW16</f>
        <v>0</v>
      </c>
      <c r="AX16" s="34">
        <f>AQ16+'Oct25'!AX16</f>
        <v>2547</v>
      </c>
      <c r="AY16" s="34">
        <f>AR16+'Oct25'!AY16</f>
        <v>0</v>
      </c>
      <c r="AZ16" s="34">
        <f t="shared" si="5"/>
        <v>5263</v>
      </c>
      <c r="BA16" s="34">
        <f t="shared" si="5"/>
        <v>0</v>
      </c>
      <c r="BB16" s="34">
        <f t="shared" si="6"/>
        <v>5263</v>
      </c>
      <c r="BC16" s="14"/>
      <c r="BD16" s="14"/>
      <c r="BE16" s="34"/>
      <c r="BF16" s="34"/>
      <c r="BG16" s="14"/>
      <c r="BH16" s="14"/>
      <c r="BI16" s="14"/>
      <c r="BJ16" s="14"/>
      <c r="BK16" s="39"/>
      <c r="BL16" s="39"/>
      <c r="BM16" s="39"/>
    </row>
    <row r="17" spans="1:65" s="3" customFormat="1" ht="17.100000000000001" customHeight="1">
      <c r="A17" s="12">
        <v>13</v>
      </c>
      <c r="B17" s="13" t="s">
        <v>79</v>
      </c>
      <c r="C17" s="13">
        <v>50000</v>
      </c>
      <c r="D17" s="13">
        <v>0</v>
      </c>
      <c r="E17" s="14">
        <v>3825</v>
      </c>
      <c r="F17" s="14"/>
      <c r="G17" s="14">
        <v>2600</v>
      </c>
      <c r="H17" s="15">
        <f t="shared" si="2"/>
        <v>67.973856209150327</v>
      </c>
      <c r="I17" s="14"/>
      <c r="J17" s="187"/>
      <c r="K17" s="34">
        <f>G17+'Oct25'!K17</f>
        <v>10871</v>
      </c>
      <c r="L17" s="15">
        <f t="shared" si="0"/>
        <v>21.742000000000001</v>
      </c>
      <c r="M17" s="34">
        <f>I17+'Sep25'!M17</f>
        <v>0</v>
      </c>
      <c r="N17" s="15"/>
      <c r="O17" s="14">
        <v>81</v>
      </c>
      <c r="P17" s="14"/>
      <c r="Q17" s="34">
        <f>O17+'Oct25'!Q17</f>
        <v>358</v>
      </c>
      <c r="R17" s="34">
        <f>P17+'Oct25'!R17</f>
        <v>0</v>
      </c>
      <c r="S17" s="14">
        <v>3146</v>
      </c>
      <c r="T17" s="14"/>
      <c r="U17" s="14">
        <v>778</v>
      </c>
      <c r="V17" s="14"/>
      <c r="W17" s="14">
        <v>415</v>
      </c>
      <c r="X17" s="14"/>
      <c r="Y17" s="15">
        <f t="shared" si="8"/>
        <v>53.341902313624679</v>
      </c>
      <c r="Z17" s="15"/>
      <c r="AA17" s="14">
        <v>3051</v>
      </c>
      <c r="AB17" s="14"/>
      <c r="AC17" s="14">
        <v>1730</v>
      </c>
      <c r="AD17" s="14"/>
      <c r="AE17" s="14">
        <v>1331</v>
      </c>
      <c r="AF17" s="14"/>
      <c r="AG17" s="14">
        <v>33</v>
      </c>
      <c r="AH17" s="14"/>
      <c r="AI17" s="14">
        <v>187</v>
      </c>
      <c r="AJ17" s="14"/>
      <c r="AK17" s="14">
        <v>35</v>
      </c>
      <c r="AL17" s="14"/>
      <c r="AM17" s="14">
        <v>214</v>
      </c>
      <c r="AN17" s="14"/>
      <c r="AO17" s="14">
        <v>658</v>
      </c>
      <c r="AP17" s="14"/>
      <c r="AQ17" s="14">
        <v>590</v>
      </c>
      <c r="AR17" s="14"/>
      <c r="AS17" s="34">
        <f t="shared" si="3"/>
        <v>1248</v>
      </c>
      <c r="AT17" s="34">
        <f t="shared" si="3"/>
        <v>0</v>
      </c>
      <c r="AU17" s="34">
        <f t="shared" si="4"/>
        <v>1248</v>
      </c>
      <c r="AV17" s="34">
        <f>AO17+'Oct25'!AV17</f>
        <v>2507</v>
      </c>
      <c r="AW17" s="34">
        <f>AP17+'Oct25'!AW17</f>
        <v>0</v>
      </c>
      <c r="AX17" s="34">
        <f>AQ17+'Oct25'!AX17</f>
        <v>2283</v>
      </c>
      <c r="AY17" s="34">
        <f>AR17+'Oct25'!AY17</f>
        <v>0</v>
      </c>
      <c r="AZ17" s="34">
        <f t="shared" si="5"/>
        <v>4790</v>
      </c>
      <c r="BA17" s="34">
        <f t="shared" si="5"/>
        <v>0</v>
      </c>
      <c r="BB17" s="34">
        <f t="shared" si="6"/>
        <v>4790</v>
      </c>
      <c r="BC17" s="14"/>
      <c r="BD17" s="14"/>
      <c r="BE17" s="34"/>
      <c r="BF17" s="34"/>
      <c r="BG17" s="14"/>
      <c r="BH17" s="14"/>
      <c r="BI17" s="14"/>
      <c r="BJ17" s="14"/>
      <c r="BK17" s="39"/>
      <c r="BL17" s="39"/>
      <c r="BM17" s="39"/>
    </row>
    <row r="18" spans="1:65" s="3" customFormat="1" ht="17.100000000000001" customHeight="1">
      <c r="A18" s="16">
        <v>14</v>
      </c>
      <c r="B18" s="17" t="s">
        <v>80</v>
      </c>
      <c r="C18" s="13">
        <v>56000</v>
      </c>
      <c r="D18" s="13">
        <v>0</v>
      </c>
      <c r="E18" s="14">
        <v>4425</v>
      </c>
      <c r="F18" s="14"/>
      <c r="G18" s="14">
        <v>3705</v>
      </c>
      <c r="H18" s="15">
        <f t="shared" si="2"/>
        <v>83.728813559322035</v>
      </c>
      <c r="I18" s="14"/>
      <c r="J18" s="187"/>
      <c r="K18" s="34">
        <f>G18+'Oct25'!K18</f>
        <v>14185</v>
      </c>
      <c r="L18" s="15">
        <f t="shared" si="0"/>
        <v>25.330357142857142</v>
      </c>
      <c r="M18" s="34">
        <f>I18+'Sep25'!M18</f>
        <v>0</v>
      </c>
      <c r="N18" s="15"/>
      <c r="O18" s="14">
        <v>125</v>
      </c>
      <c r="P18" s="14"/>
      <c r="Q18" s="34">
        <f>O18+'Oct25'!Q18</f>
        <v>443</v>
      </c>
      <c r="R18" s="34">
        <f>P18+'Oct25'!R18</f>
        <v>0</v>
      </c>
      <c r="S18" s="14">
        <v>4210</v>
      </c>
      <c r="T18" s="14"/>
      <c r="U18" s="14">
        <v>1365</v>
      </c>
      <c r="V18" s="14"/>
      <c r="W18" s="14">
        <v>697</v>
      </c>
      <c r="X18" s="14"/>
      <c r="Y18" s="15">
        <f t="shared" si="8"/>
        <v>51.062271062271066</v>
      </c>
      <c r="Z18" s="15"/>
      <c r="AA18" s="14">
        <v>3730</v>
      </c>
      <c r="AB18" s="14"/>
      <c r="AC18" s="14">
        <v>1918</v>
      </c>
      <c r="AD18" s="14"/>
      <c r="AE18" s="14">
        <v>1812</v>
      </c>
      <c r="AF18" s="14"/>
      <c r="AG18" s="14">
        <v>35</v>
      </c>
      <c r="AH18" s="14"/>
      <c r="AI18" s="14">
        <v>312</v>
      </c>
      <c r="AJ18" s="14"/>
      <c r="AK18" s="14">
        <v>30</v>
      </c>
      <c r="AL18" s="14"/>
      <c r="AM18" s="14">
        <v>95</v>
      </c>
      <c r="AN18" s="14"/>
      <c r="AO18" s="14">
        <v>808</v>
      </c>
      <c r="AP18" s="14"/>
      <c r="AQ18" s="14">
        <v>638</v>
      </c>
      <c r="AR18" s="14"/>
      <c r="AS18" s="34">
        <f t="shared" si="3"/>
        <v>1446</v>
      </c>
      <c r="AT18" s="34">
        <f t="shared" si="3"/>
        <v>0</v>
      </c>
      <c r="AU18" s="34">
        <f t="shared" si="4"/>
        <v>1446</v>
      </c>
      <c r="AV18" s="34">
        <f>AO18+'Oct25'!AV18</f>
        <v>3394</v>
      </c>
      <c r="AW18" s="34">
        <f>AP18+'Oct25'!AW18</f>
        <v>0</v>
      </c>
      <c r="AX18" s="34">
        <f>AQ18+'Oct25'!AX18</f>
        <v>2615</v>
      </c>
      <c r="AY18" s="34">
        <f>AR18+'Oct25'!AY18</f>
        <v>0</v>
      </c>
      <c r="AZ18" s="34">
        <f t="shared" si="5"/>
        <v>6009</v>
      </c>
      <c r="BA18" s="34">
        <f t="shared" si="5"/>
        <v>0</v>
      </c>
      <c r="BB18" s="34">
        <f t="shared" si="6"/>
        <v>6009</v>
      </c>
      <c r="BC18" s="14"/>
      <c r="BD18" s="14"/>
      <c r="BE18" s="34"/>
      <c r="BF18" s="34"/>
      <c r="BG18" s="14"/>
      <c r="BH18" s="14"/>
      <c r="BI18" s="14"/>
      <c r="BJ18" s="14"/>
      <c r="BK18" s="39"/>
      <c r="BL18" s="39"/>
      <c r="BM18" s="39"/>
    </row>
    <row r="19" spans="1:65" s="138" customFormat="1" ht="17.100000000000001" customHeight="1">
      <c r="A19" s="18"/>
      <c r="B19" s="19" t="s">
        <v>74</v>
      </c>
      <c r="C19" s="19">
        <f>SUM(C14:C18)</f>
        <v>283000</v>
      </c>
      <c r="D19" s="19">
        <f t="shared" ref="D19:BM19" si="13">SUM(D14:D18)</f>
        <v>0</v>
      </c>
      <c r="E19" s="35">
        <f t="shared" si="13"/>
        <v>22909</v>
      </c>
      <c r="F19" s="35">
        <f t="shared" si="13"/>
        <v>0</v>
      </c>
      <c r="G19" s="35">
        <f t="shared" si="13"/>
        <v>16552</v>
      </c>
      <c r="H19" s="21">
        <f t="shared" si="2"/>
        <v>72.251080361429999</v>
      </c>
      <c r="I19" s="35">
        <f t="shared" si="13"/>
        <v>0</v>
      </c>
      <c r="J19" s="35">
        <f t="shared" si="13"/>
        <v>0</v>
      </c>
      <c r="K19" s="35">
        <f t="shared" si="13"/>
        <v>64994</v>
      </c>
      <c r="L19" s="21">
        <f t="shared" si="0"/>
        <v>22.966077738515899</v>
      </c>
      <c r="M19" s="35">
        <f t="shared" si="13"/>
        <v>0</v>
      </c>
      <c r="N19" s="35">
        <f t="shared" si="13"/>
        <v>0</v>
      </c>
      <c r="O19" s="35">
        <f t="shared" si="13"/>
        <v>883</v>
      </c>
      <c r="P19" s="35">
        <f t="shared" si="13"/>
        <v>0</v>
      </c>
      <c r="Q19" s="35">
        <f t="shared" si="13"/>
        <v>3543</v>
      </c>
      <c r="R19" s="35">
        <f t="shared" si="13"/>
        <v>0</v>
      </c>
      <c r="S19" s="35">
        <f t="shared" si="13"/>
        <v>18119</v>
      </c>
      <c r="T19" s="35">
        <f t="shared" si="13"/>
        <v>0</v>
      </c>
      <c r="U19" s="35">
        <f t="shared" si="13"/>
        <v>5012</v>
      </c>
      <c r="V19" s="35">
        <f t="shared" si="13"/>
        <v>0</v>
      </c>
      <c r="W19" s="35">
        <f t="shared" si="13"/>
        <v>2733</v>
      </c>
      <c r="X19" s="35">
        <f t="shared" si="13"/>
        <v>0</v>
      </c>
      <c r="Y19" s="35">
        <f t="shared" si="13"/>
        <v>271.72843056244898</v>
      </c>
      <c r="Z19" s="35">
        <f t="shared" si="13"/>
        <v>0</v>
      </c>
      <c r="AA19" s="35">
        <f t="shared" si="13"/>
        <v>17666</v>
      </c>
      <c r="AB19" s="35">
        <f t="shared" si="13"/>
        <v>0</v>
      </c>
      <c r="AC19" s="35">
        <f t="shared" si="13"/>
        <v>9848</v>
      </c>
      <c r="AD19" s="35">
        <f t="shared" si="13"/>
        <v>0</v>
      </c>
      <c r="AE19" s="35">
        <f t="shared" si="13"/>
        <v>7822</v>
      </c>
      <c r="AF19" s="35">
        <f t="shared" si="13"/>
        <v>0</v>
      </c>
      <c r="AG19" s="35">
        <f t="shared" si="13"/>
        <v>350</v>
      </c>
      <c r="AH19" s="35">
        <f t="shared" si="13"/>
        <v>0</v>
      </c>
      <c r="AI19" s="35">
        <f t="shared" si="13"/>
        <v>1115</v>
      </c>
      <c r="AJ19" s="35">
        <f t="shared" si="13"/>
        <v>0</v>
      </c>
      <c r="AK19" s="35">
        <f t="shared" si="13"/>
        <v>276</v>
      </c>
      <c r="AL19" s="35">
        <f t="shared" si="13"/>
        <v>0</v>
      </c>
      <c r="AM19" s="35">
        <f t="shared" si="13"/>
        <v>579</v>
      </c>
      <c r="AN19" s="35">
        <f t="shared" si="13"/>
        <v>0</v>
      </c>
      <c r="AO19" s="35">
        <f t="shared" si="13"/>
        <v>4077</v>
      </c>
      <c r="AP19" s="35">
        <f t="shared" si="13"/>
        <v>0</v>
      </c>
      <c r="AQ19" s="35">
        <f t="shared" si="13"/>
        <v>3478</v>
      </c>
      <c r="AR19" s="35">
        <f t="shared" si="13"/>
        <v>0</v>
      </c>
      <c r="AS19" s="35">
        <f t="shared" si="13"/>
        <v>7555</v>
      </c>
      <c r="AT19" s="35">
        <f t="shared" si="13"/>
        <v>0</v>
      </c>
      <c r="AU19" s="35">
        <f t="shared" si="13"/>
        <v>7555</v>
      </c>
      <c r="AV19" s="35">
        <f t="shared" si="13"/>
        <v>16494</v>
      </c>
      <c r="AW19" s="35">
        <f t="shared" si="13"/>
        <v>0</v>
      </c>
      <c r="AX19" s="35">
        <f t="shared" si="13"/>
        <v>13984</v>
      </c>
      <c r="AY19" s="35">
        <f t="shared" si="13"/>
        <v>0</v>
      </c>
      <c r="AZ19" s="35">
        <f t="shared" si="13"/>
        <v>30478</v>
      </c>
      <c r="BA19" s="35">
        <f t="shared" si="13"/>
        <v>0</v>
      </c>
      <c r="BB19" s="35">
        <f t="shared" si="13"/>
        <v>30478</v>
      </c>
      <c r="BC19" s="35">
        <f t="shared" si="13"/>
        <v>30</v>
      </c>
      <c r="BD19" s="35">
        <f t="shared" si="13"/>
        <v>150</v>
      </c>
      <c r="BE19" s="35">
        <f t="shared" si="13"/>
        <v>120</v>
      </c>
      <c r="BF19" s="35">
        <f t="shared" si="13"/>
        <v>600</v>
      </c>
      <c r="BG19" s="35">
        <f t="shared" si="13"/>
        <v>0</v>
      </c>
      <c r="BH19" s="35">
        <f t="shared" si="13"/>
        <v>0</v>
      </c>
      <c r="BI19" s="35">
        <f t="shared" si="13"/>
        <v>0</v>
      </c>
      <c r="BJ19" s="35">
        <f t="shared" si="13"/>
        <v>0</v>
      </c>
      <c r="BK19" s="35">
        <f t="shared" si="13"/>
        <v>0</v>
      </c>
      <c r="BL19" s="35">
        <f t="shared" si="13"/>
        <v>0</v>
      </c>
      <c r="BM19" s="35">
        <f t="shared" si="13"/>
        <v>0</v>
      </c>
    </row>
    <row r="20" spans="1:65" s="5" customFormat="1" ht="16.5" customHeight="1">
      <c r="A20" s="22">
        <v>15</v>
      </c>
      <c r="B20" s="29" t="s">
        <v>81</v>
      </c>
      <c r="C20" s="13">
        <v>120000</v>
      </c>
      <c r="D20" s="13">
        <v>0</v>
      </c>
      <c r="E20" s="14">
        <v>10120</v>
      </c>
      <c r="F20" s="14"/>
      <c r="G20" s="14">
        <v>9118</v>
      </c>
      <c r="H20" s="15">
        <f t="shared" si="2"/>
        <v>90.098814229249015</v>
      </c>
      <c r="I20" s="14"/>
      <c r="J20" s="187"/>
      <c r="K20" s="34">
        <f>G20+'Oct25'!K20</f>
        <v>35714</v>
      </c>
      <c r="L20" s="15">
        <f t="shared" si="0"/>
        <v>29.761666666666667</v>
      </c>
      <c r="M20" s="34">
        <f>I20+'Sep25'!M20</f>
        <v>0</v>
      </c>
      <c r="N20" s="15"/>
      <c r="O20" s="14">
        <v>39</v>
      </c>
      <c r="P20" s="14"/>
      <c r="Q20" s="34">
        <f>O20+'Oct25'!Q20</f>
        <v>111</v>
      </c>
      <c r="R20" s="34">
        <f>P20+'Oct25'!R20</f>
        <v>0</v>
      </c>
      <c r="S20" s="14">
        <v>9481</v>
      </c>
      <c r="T20" s="14"/>
      <c r="U20" s="14">
        <v>2277</v>
      </c>
      <c r="V20" s="14"/>
      <c r="W20" s="14">
        <v>1158</v>
      </c>
      <c r="X20" s="14"/>
      <c r="Y20" s="15">
        <f t="shared" ref="Y20:Y22" si="14">W20*100/U20</f>
        <v>50.856389986824766</v>
      </c>
      <c r="Z20" s="15"/>
      <c r="AA20" s="14">
        <v>11604</v>
      </c>
      <c r="AB20" s="14"/>
      <c r="AC20" s="14">
        <v>6001</v>
      </c>
      <c r="AD20" s="14"/>
      <c r="AE20" s="14">
        <v>5602</v>
      </c>
      <c r="AF20" s="14"/>
      <c r="AG20" s="14">
        <v>153</v>
      </c>
      <c r="AH20" s="14"/>
      <c r="AI20" s="14">
        <v>550</v>
      </c>
      <c r="AJ20" s="14"/>
      <c r="AK20" s="14">
        <v>125</v>
      </c>
      <c r="AL20" s="14"/>
      <c r="AM20" s="14">
        <v>325</v>
      </c>
      <c r="AN20" s="14"/>
      <c r="AO20" s="14">
        <v>2485</v>
      </c>
      <c r="AP20" s="14"/>
      <c r="AQ20" s="14">
        <v>2087</v>
      </c>
      <c r="AR20" s="14"/>
      <c r="AS20" s="34">
        <f t="shared" si="3"/>
        <v>4572</v>
      </c>
      <c r="AT20" s="34">
        <f t="shared" si="3"/>
        <v>0</v>
      </c>
      <c r="AU20" s="34">
        <f t="shared" si="4"/>
        <v>4572</v>
      </c>
      <c r="AV20" s="34">
        <f>AO20+'Oct25'!AV20</f>
        <v>8659</v>
      </c>
      <c r="AW20" s="34">
        <f>AP20+'Oct25'!AW20</f>
        <v>0</v>
      </c>
      <c r="AX20" s="34">
        <f>AQ20+'Oct25'!AX20</f>
        <v>6936</v>
      </c>
      <c r="AY20" s="34">
        <f>AR20+'Oct25'!AY20</f>
        <v>0</v>
      </c>
      <c r="AZ20" s="34">
        <f t="shared" si="5"/>
        <v>15595</v>
      </c>
      <c r="BA20" s="34">
        <f t="shared" si="5"/>
        <v>0</v>
      </c>
      <c r="BB20" s="34">
        <f t="shared" si="6"/>
        <v>15595</v>
      </c>
      <c r="BC20" s="14"/>
      <c r="BD20" s="14"/>
      <c r="BE20" s="34"/>
      <c r="BF20" s="34"/>
      <c r="BG20" s="14"/>
      <c r="BH20" s="14"/>
      <c r="BI20" s="14"/>
      <c r="BJ20" s="14"/>
      <c r="BK20" s="40"/>
      <c r="BL20" s="40"/>
      <c r="BM20" s="40"/>
    </row>
    <row r="21" spans="1:65" s="5" customFormat="1" ht="17.100000000000001" customHeight="1">
      <c r="A21" s="12">
        <v>16</v>
      </c>
      <c r="B21" s="13" t="s">
        <v>82</v>
      </c>
      <c r="C21" s="13">
        <v>76000</v>
      </c>
      <c r="D21" s="13">
        <v>0</v>
      </c>
      <c r="E21" s="14">
        <v>6395</v>
      </c>
      <c r="F21" s="14"/>
      <c r="G21" s="14">
        <v>5167</v>
      </c>
      <c r="H21" s="15">
        <f t="shared" si="2"/>
        <v>80.797498045347922</v>
      </c>
      <c r="I21" s="14"/>
      <c r="J21" s="187"/>
      <c r="K21" s="34">
        <f>G21+'Oct25'!K21</f>
        <v>19215</v>
      </c>
      <c r="L21" s="15">
        <f t="shared" si="0"/>
        <v>25.282894736842106</v>
      </c>
      <c r="M21" s="34">
        <f>I21+'Sep25'!M21</f>
        <v>0</v>
      </c>
      <c r="N21" s="15"/>
      <c r="O21" s="14">
        <v>27</v>
      </c>
      <c r="P21" s="14"/>
      <c r="Q21" s="34">
        <f>O21+'Oct25'!Q21</f>
        <v>101</v>
      </c>
      <c r="R21" s="34">
        <f>P21+'Oct25'!R21</f>
        <v>0</v>
      </c>
      <c r="S21" s="14">
        <v>4847</v>
      </c>
      <c r="T21" s="14"/>
      <c r="U21" s="14">
        <v>1125</v>
      </c>
      <c r="V21" s="14"/>
      <c r="W21" s="14">
        <v>536</v>
      </c>
      <c r="X21" s="14"/>
      <c r="Y21" s="15">
        <f t="shared" si="14"/>
        <v>47.644444444444446</v>
      </c>
      <c r="Z21" s="15"/>
      <c r="AA21" s="14">
        <v>8095</v>
      </c>
      <c r="AB21" s="14"/>
      <c r="AC21" s="14">
        <v>4086</v>
      </c>
      <c r="AD21" s="14"/>
      <c r="AE21" s="14">
        <v>3122</v>
      </c>
      <c r="AF21" s="14"/>
      <c r="AG21" s="14">
        <v>101</v>
      </c>
      <c r="AH21" s="14"/>
      <c r="AI21" s="14">
        <v>791</v>
      </c>
      <c r="AJ21" s="14"/>
      <c r="AK21" s="14">
        <v>76</v>
      </c>
      <c r="AL21" s="14"/>
      <c r="AM21" s="14">
        <v>497</v>
      </c>
      <c r="AN21" s="14"/>
      <c r="AO21" s="14">
        <v>1885</v>
      </c>
      <c r="AP21" s="14"/>
      <c r="AQ21" s="14">
        <v>1538</v>
      </c>
      <c r="AR21" s="14"/>
      <c r="AS21" s="34">
        <f t="shared" si="3"/>
        <v>3423</v>
      </c>
      <c r="AT21" s="34">
        <f t="shared" si="3"/>
        <v>0</v>
      </c>
      <c r="AU21" s="34">
        <f t="shared" si="4"/>
        <v>3423</v>
      </c>
      <c r="AV21" s="34">
        <f>AO21+'Oct25'!AV21</f>
        <v>5747</v>
      </c>
      <c r="AW21" s="34">
        <f>AP21+'Oct25'!AW21</f>
        <v>0</v>
      </c>
      <c r="AX21" s="34">
        <f>AQ21+'Oct25'!AX21</f>
        <v>4545</v>
      </c>
      <c r="AY21" s="34">
        <f>AR21+'Oct25'!AY21</f>
        <v>0</v>
      </c>
      <c r="AZ21" s="34">
        <f t="shared" si="5"/>
        <v>10292</v>
      </c>
      <c r="BA21" s="34">
        <f t="shared" si="5"/>
        <v>0</v>
      </c>
      <c r="BB21" s="34">
        <f t="shared" si="6"/>
        <v>10292</v>
      </c>
      <c r="BC21" s="14"/>
      <c r="BD21" s="14"/>
      <c r="BE21" s="34"/>
      <c r="BF21" s="34"/>
      <c r="BG21" s="14"/>
      <c r="BH21" s="14"/>
      <c r="BI21" s="14"/>
      <c r="BJ21" s="14"/>
      <c r="BK21" s="40"/>
      <c r="BL21" s="40"/>
      <c r="BM21" s="40"/>
    </row>
    <row r="22" spans="1:65" s="5" customFormat="1" ht="17.100000000000001" customHeight="1">
      <c r="A22" s="16">
        <v>17</v>
      </c>
      <c r="B22" s="17" t="s">
        <v>83</v>
      </c>
      <c r="C22" s="13">
        <v>98000</v>
      </c>
      <c r="D22" s="13">
        <v>0</v>
      </c>
      <c r="E22" s="14">
        <v>8201</v>
      </c>
      <c r="F22" s="14"/>
      <c r="G22" s="14">
        <v>6818</v>
      </c>
      <c r="H22" s="15">
        <f t="shared" si="2"/>
        <v>83.136202902085117</v>
      </c>
      <c r="I22" s="14"/>
      <c r="J22" s="187"/>
      <c r="K22" s="34">
        <f>G22+'Oct25'!K22</f>
        <v>24693</v>
      </c>
      <c r="L22" s="15">
        <f t="shared" si="0"/>
        <v>25.196938775510205</v>
      </c>
      <c r="M22" s="34">
        <f>I22+'Sep25'!M22</f>
        <v>0</v>
      </c>
      <c r="N22" s="15"/>
      <c r="O22" s="14">
        <v>34</v>
      </c>
      <c r="P22" s="14"/>
      <c r="Q22" s="34">
        <f>O22+'Oct25'!Q22</f>
        <v>125</v>
      </c>
      <c r="R22" s="34">
        <f>P22+'Oct25'!R22</f>
        <v>0</v>
      </c>
      <c r="S22" s="14">
        <v>6501</v>
      </c>
      <c r="T22" s="14"/>
      <c r="U22" s="14">
        <v>1548</v>
      </c>
      <c r="V22" s="14"/>
      <c r="W22" s="14">
        <v>783</v>
      </c>
      <c r="X22" s="14"/>
      <c r="Y22" s="15">
        <f t="shared" si="14"/>
        <v>50.581395348837212</v>
      </c>
      <c r="Z22" s="15"/>
      <c r="AA22" s="14">
        <v>9526</v>
      </c>
      <c r="AB22" s="14"/>
      <c r="AC22" s="14">
        <v>5071</v>
      </c>
      <c r="AD22" s="14"/>
      <c r="AE22" s="14">
        <v>3886</v>
      </c>
      <c r="AF22" s="14"/>
      <c r="AG22" s="14">
        <v>106</v>
      </c>
      <c r="AH22" s="14"/>
      <c r="AI22" s="14">
        <v>615</v>
      </c>
      <c r="AJ22" s="14"/>
      <c r="AK22" s="14">
        <v>96</v>
      </c>
      <c r="AL22" s="14"/>
      <c r="AM22" s="14">
        <v>273</v>
      </c>
      <c r="AN22" s="14"/>
      <c r="AO22" s="14">
        <v>2122</v>
      </c>
      <c r="AP22" s="14"/>
      <c r="AQ22" s="14">
        <v>1818</v>
      </c>
      <c r="AR22" s="14"/>
      <c r="AS22" s="34">
        <f t="shared" si="3"/>
        <v>3940</v>
      </c>
      <c r="AT22" s="34">
        <f t="shared" si="3"/>
        <v>0</v>
      </c>
      <c r="AU22" s="34">
        <f t="shared" si="4"/>
        <v>3940</v>
      </c>
      <c r="AV22" s="34">
        <f>AO22+'Oct25'!AV22</f>
        <v>6801</v>
      </c>
      <c r="AW22" s="34">
        <f>AP22+'Oct25'!AW22</f>
        <v>0</v>
      </c>
      <c r="AX22" s="34">
        <f>AQ22+'Oct25'!AX22</f>
        <v>5827</v>
      </c>
      <c r="AY22" s="34">
        <f>AR22+'Oct25'!AY22</f>
        <v>0</v>
      </c>
      <c r="AZ22" s="34">
        <f t="shared" si="5"/>
        <v>12628</v>
      </c>
      <c r="BA22" s="34">
        <f t="shared" si="5"/>
        <v>0</v>
      </c>
      <c r="BB22" s="34">
        <f t="shared" si="6"/>
        <v>12628</v>
      </c>
      <c r="BC22" s="14"/>
      <c r="BD22" s="14"/>
      <c r="BE22" s="34"/>
      <c r="BF22" s="34"/>
      <c r="BG22" s="14"/>
      <c r="BH22" s="14"/>
      <c r="BI22" s="14"/>
      <c r="BJ22" s="14"/>
      <c r="BK22" s="40"/>
      <c r="BL22" s="40"/>
      <c r="BM22" s="40"/>
    </row>
    <row r="23" spans="1:65" s="140" customFormat="1" ht="17.100000000000001" customHeight="1">
      <c r="A23" s="18"/>
      <c r="B23" s="19" t="s">
        <v>74</v>
      </c>
      <c r="C23" s="19">
        <f>SUM(C20:C22)</f>
        <v>294000</v>
      </c>
      <c r="D23" s="19">
        <f t="shared" ref="D23:BM23" si="15">SUM(D20:D22)</f>
        <v>0</v>
      </c>
      <c r="E23" s="35">
        <f t="shared" si="15"/>
        <v>24716</v>
      </c>
      <c r="F23" s="35">
        <f t="shared" si="15"/>
        <v>0</v>
      </c>
      <c r="G23" s="35">
        <f t="shared" si="15"/>
        <v>21103</v>
      </c>
      <c r="H23" s="30">
        <f t="shared" si="2"/>
        <v>85.3819388250526</v>
      </c>
      <c r="I23" s="35">
        <f t="shared" si="15"/>
        <v>0</v>
      </c>
      <c r="J23" s="35">
        <f t="shared" si="15"/>
        <v>0</v>
      </c>
      <c r="K23" s="35">
        <f t="shared" si="15"/>
        <v>79622</v>
      </c>
      <c r="L23" s="21">
        <f t="shared" si="0"/>
        <v>27.082312925170068</v>
      </c>
      <c r="M23" s="35">
        <f t="shared" si="15"/>
        <v>0</v>
      </c>
      <c r="N23" s="35">
        <f t="shared" si="15"/>
        <v>0</v>
      </c>
      <c r="O23" s="35">
        <f t="shared" si="15"/>
        <v>100</v>
      </c>
      <c r="P23" s="35">
        <f t="shared" si="15"/>
        <v>0</v>
      </c>
      <c r="Q23" s="35">
        <f t="shared" si="15"/>
        <v>337</v>
      </c>
      <c r="R23" s="35">
        <f t="shared" si="15"/>
        <v>0</v>
      </c>
      <c r="S23" s="35">
        <f t="shared" si="15"/>
        <v>20829</v>
      </c>
      <c r="T23" s="35">
        <f t="shared" si="15"/>
        <v>0</v>
      </c>
      <c r="U23" s="35">
        <f t="shared" si="15"/>
        <v>4950</v>
      </c>
      <c r="V23" s="35">
        <f t="shared" si="15"/>
        <v>0</v>
      </c>
      <c r="W23" s="35">
        <f t="shared" si="15"/>
        <v>2477</v>
      </c>
      <c r="X23" s="35">
        <f t="shared" si="15"/>
        <v>0</v>
      </c>
      <c r="Y23" s="21">
        <f t="shared" si="8"/>
        <v>50.040404040404042</v>
      </c>
      <c r="Z23" s="35">
        <f t="shared" si="15"/>
        <v>0</v>
      </c>
      <c r="AA23" s="35">
        <f t="shared" si="15"/>
        <v>29225</v>
      </c>
      <c r="AB23" s="35">
        <f t="shared" si="15"/>
        <v>0</v>
      </c>
      <c r="AC23" s="35">
        <f t="shared" si="15"/>
        <v>15158</v>
      </c>
      <c r="AD23" s="35">
        <f t="shared" si="15"/>
        <v>0</v>
      </c>
      <c r="AE23" s="35">
        <f t="shared" si="15"/>
        <v>12610</v>
      </c>
      <c r="AF23" s="35">
        <f t="shared" si="15"/>
        <v>0</v>
      </c>
      <c r="AG23" s="35">
        <f t="shared" si="15"/>
        <v>360</v>
      </c>
      <c r="AH23" s="35">
        <f t="shared" si="15"/>
        <v>0</v>
      </c>
      <c r="AI23" s="35">
        <f t="shared" si="15"/>
        <v>1956</v>
      </c>
      <c r="AJ23" s="35">
        <f t="shared" si="15"/>
        <v>0</v>
      </c>
      <c r="AK23" s="35">
        <f t="shared" si="15"/>
        <v>297</v>
      </c>
      <c r="AL23" s="35">
        <f t="shared" si="15"/>
        <v>0</v>
      </c>
      <c r="AM23" s="35">
        <f t="shared" si="15"/>
        <v>1095</v>
      </c>
      <c r="AN23" s="35">
        <f t="shared" si="15"/>
        <v>0</v>
      </c>
      <c r="AO23" s="35">
        <f t="shared" si="15"/>
        <v>6492</v>
      </c>
      <c r="AP23" s="35">
        <f t="shared" si="15"/>
        <v>0</v>
      </c>
      <c r="AQ23" s="35">
        <f t="shared" si="15"/>
        <v>5443</v>
      </c>
      <c r="AR23" s="35">
        <f t="shared" si="15"/>
        <v>0</v>
      </c>
      <c r="AS23" s="35">
        <f t="shared" si="15"/>
        <v>11935</v>
      </c>
      <c r="AT23" s="35">
        <f t="shared" si="15"/>
        <v>0</v>
      </c>
      <c r="AU23" s="35">
        <f t="shared" si="15"/>
        <v>11935</v>
      </c>
      <c r="AV23" s="35">
        <f t="shared" si="15"/>
        <v>21207</v>
      </c>
      <c r="AW23" s="35">
        <f t="shared" si="15"/>
        <v>0</v>
      </c>
      <c r="AX23" s="35">
        <f t="shared" si="15"/>
        <v>17308</v>
      </c>
      <c r="AY23" s="35">
        <f t="shared" si="15"/>
        <v>0</v>
      </c>
      <c r="AZ23" s="35">
        <f t="shared" si="15"/>
        <v>38515</v>
      </c>
      <c r="BA23" s="35">
        <f t="shared" si="15"/>
        <v>0</v>
      </c>
      <c r="BB23" s="35">
        <f t="shared" si="15"/>
        <v>38515</v>
      </c>
      <c r="BC23" s="35">
        <f t="shared" si="15"/>
        <v>0</v>
      </c>
      <c r="BD23" s="35">
        <f t="shared" si="15"/>
        <v>0</v>
      </c>
      <c r="BE23" s="35">
        <f t="shared" si="15"/>
        <v>0</v>
      </c>
      <c r="BF23" s="35">
        <f t="shared" si="15"/>
        <v>0</v>
      </c>
      <c r="BG23" s="35">
        <f t="shared" si="15"/>
        <v>0</v>
      </c>
      <c r="BH23" s="35">
        <f t="shared" si="15"/>
        <v>0</v>
      </c>
      <c r="BI23" s="35">
        <f t="shared" si="15"/>
        <v>0</v>
      </c>
      <c r="BJ23" s="35">
        <f t="shared" si="15"/>
        <v>0</v>
      </c>
      <c r="BK23" s="35">
        <f t="shared" si="15"/>
        <v>0</v>
      </c>
      <c r="BL23" s="35">
        <f t="shared" si="15"/>
        <v>0</v>
      </c>
      <c r="BM23" s="35">
        <f t="shared" si="15"/>
        <v>0</v>
      </c>
    </row>
    <row r="24" spans="1:65" s="5" customFormat="1" ht="17.100000000000001" customHeight="1">
      <c r="A24" s="22">
        <v>18</v>
      </c>
      <c r="B24" s="29" t="s">
        <v>84</v>
      </c>
      <c r="C24" s="13">
        <v>75000</v>
      </c>
      <c r="D24" s="13">
        <v>0</v>
      </c>
      <c r="E24" s="14">
        <v>6480</v>
      </c>
      <c r="F24" s="14"/>
      <c r="G24" s="14">
        <v>5421</v>
      </c>
      <c r="H24" s="15">
        <f t="shared" si="2"/>
        <v>83.657407407407405</v>
      </c>
      <c r="I24" s="14"/>
      <c r="J24" s="187"/>
      <c r="K24" s="34">
        <f>G24+'Oct25'!K24</f>
        <v>21017</v>
      </c>
      <c r="L24" s="15">
        <f t="shared" si="0"/>
        <v>28.022666666666666</v>
      </c>
      <c r="M24" s="34">
        <f>I24+'Sep25'!M24</f>
        <v>0</v>
      </c>
      <c r="N24" s="15"/>
      <c r="O24" s="14">
        <v>9</v>
      </c>
      <c r="P24" s="14"/>
      <c r="Q24" s="34">
        <f>O24+'Oct25'!Q24</f>
        <v>14</v>
      </c>
      <c r="R24" s="34">
        <f>P24+'Oct25'!R24</f>
        <v>0</v>
      </c>
      <c r="S24" s="14">
        <v>3890</v>
      </c>
      <c r="T24" s="14"/>
      <c r="U24" s="14">
        <v>1611</v>
      </c>
      <c r="V24" s="14"/>
      <c r="W24" s="14">
        <v>846</v>
      </c>
      <c r="X24" s="14"/>
      <c r="Y24" s="15">
        <f t="shared" si="8"/>
        <v>52.513966480446925</v>
      </c>
      <c r="Z24" s="15"/>
      <c r="AA24" s="14">
        <v>5746</v>
      </c>
      <c r="AB24" s="14"/>
      <c r="AC24" s="14">
        <v>3059</v>
      </c>
      <c r="AD24" s="14"/>
      <c r="AE24" s="14">
        <v>2687</v>
      </c>
      <c r="AF24" s="14"/>
      <c r="AG24" s="14">
        <v>100</v>
      </c>
      <c r="AH24" s="14"/>
      <c r="AI24" s="14">
        <v>235</v>
      </c>
      <c r="AJ24" s="14"/>
      <c r="AK24" s="14">
        <v>92</v>
      </c>
      <c r="AL24" s="14"/>
      <c r="AM24" s="14">
        <v>157</v>
      </c>
      <c r="AN24" s="14"/>
      <c r="AO24" s="14">
        <v>1396</v>
      </c>
      <c r="AP24" s="14"/>
      <c r="AQ24" s="14">
        <v>1079</v>
      </c>
      <c r="AR24" s="14"/>
      <c r="AS24" s="34">
        <f t="shared" si="3"/>
        <v>2475</v>
      </c>
      <c r="AT24" s="34">
        <f t="shared" si="3"/>
        <v>0</v>
      </c>
      <c r="AU24" s="34">
        <f t="shared" si="4"/>
        <v>2475</v>
      </c>
      <c r="AV24" s="34">
        <f>AO24+'Oct25'!AV24</f>
        <v>5242</v>
      </c>
      <c r="AW24" s="34">
        <f>AP24+'Oct25'!AW24</f>
        <v>0</v>
      </c>
      <c r="AX24" s="34">
        <f>AQ24+'Oct25'!AX24</f>
        <v>4190</v>
      </c>
      <c r="AY24" s="34">
        <f>AR24+'Oct25'!AY24</f>
        <v>0</v>
      </c>
      <c r="AZ24" s="34">
        <f t="shared" si="5"/>
        <v>9432</v>
      </c>
      <c r="BA24" s="34">
        <f t="shared" si="5"/>
        <v>0</v>
      </c>
      <c r="BB24" s="34">
        <f t="shared" si="6"/>
        <v>9432</v>
      </c>
      <c r="BC24" s="14"/>
      <c r="BD24" s="14"/>
      <c r="BE24" s="34"/>
      <c r="BF24" s="34"/>
      <c r="BG24" s="14"/>
      <c r="BH24" s="14"/>
      <c r="BI24" s="14"/>
      <c r="BJ24" s="14"/>
      <c r="BK24" s="40"/>
      <c r="BL24" s="40"/>
      <c r="BM24" s="40"/>
    </row>
    <row r="25" spans="1:65" s="5" customFormat="1" ht="17.100000000000001" customHeight="1">
      <c r="A25" s="16">
        <v>19</v>
      </c>
      <c r="B25" s="17" t="s">
        <v>85</v>
      </c>
      <c r="C25" s="13">
        <v>70000</v>
      </c>
      <c r="D25" s="13">
        <v>0</v>
      </c>
      <c r="E25" s="14">
        <v>6330</v>
      </c>
      <c r="F25" s="14"/>
      <c r="G25" s="14">
        <v>4560</v>
      </c>
      <c r="H25" s="15">
        <f t="shared" si="2"/>
        <v>72.037914691943129</v>
      </c>
      <c r="I25" s="14"/>
      <c r="J25" s="187"/>
      <c r="K25" s="34">
        <f>G25+'Oct25'!K25</f>
        <v>17976</v>
      </c>
      <c r="L25" s="15">
        <f t="shared" si="0"/>
        <v>25.68</v>
      </c>
      <c r="M25" s="34">
        <f>I25+'Sep25'!M25</f>
        <v>0</v>
      </c>
      <c r="N25" s="15"/>
      <c r="O25" s="14">
        <v>40</v>
      </c>
      <c r="P25" s="14"/>
      <c r="Q25" s="34">
        <f>O25+'Oct25'!Q25</f>
        <v>142</v>
      </c>
      <c r="R25" s="34">
        <f>P25+'Oct25'!R25</f>
        <v>0</v>
      </c>
      <c r="S25" s="14">
        <v>4735</v>
      </c>
      <c r="T25" s="14"/>
      <c r="U25" s="14">
        <v>1224</v>
      </c>
      <c r="V25" s="14"/>
      <c r="W25" s="14">
        <v>644</v>
      </c>
      <c r="X25" s="14"/>
      <c r="Y25" s="15">
        <f t="shared" si="8"/>
        <v>52.614379084967318</v>
      </c>
      <c r="Z25" s="15"/>
      <c r="AA25" s="14">
        <v>5147</v>
      </c>
      <c r="AB25" s="14"/>
      <c r="AC25" s="14">
        <v>2782</v>
      </c>
      <c r="AD25" s="14"/>
      <c r="AE25" s="14">
        <v>2365</v>
      </c>
      <c r="AF25" s="14"/>
      <c r="AG25" s="14">
        <v>79</v>
      </c>
      <c r="AH25" s="14"/>
      <c r="AI25" s="14">
        <v>395</v>
      </c>
      <c r="AJ25" s="14"/>
      <c r="AK25" s="14">
        <v>48</v>
      </c>
      <c r="AL25" s="14"/>
      <c r="AM25" s="14">
        <v>148</v>
      </c>
      <c r="AN25" s="14"/>
      <c r="AO25" s="14">
        <v>1185</v>
      </c>
      <c r="AP25" s="14"/>
      <c r="AQ25" s="14">
        <v>927</v>
      </c>
      <c r="AR25" s="14"/>
      <c r="AS25" s="34">
        <f t="shared" si="3"/>
        <v>2112</v>
      </c>
      <c r="AT25" s="34">
        <f t="shared" si="3"/>
        <v>0</v>
      </c>
      <c r="AU25" s="34">
        <f t="shared" si="4"/>
        <v>2112</v>
      </c>
      <c r="AV25" s="34">
        <f>AO25+'Oct25'!AV25</f>
        <v>4817</v>
      </c>
      <c r="AW25" s="34">
        <f>AP25+'Oct25'!AW25</f>
        <v>0</v>
      </c>
      <c r="AX25" s="34">
        <f>AQ25+'Oct25'!AX25</f>
        <v>3701</v>
      </c>
      <c r="AY25" s="34">
        <f>AR25+'Oct25'!AY25</f>
        <v>0</v>
      </c>
      <c r="AZ25" s="34">
        <f t="shared" si="5"/>
        <v>8518</v>
      </c>
      <c r="BA25" s="34">
        <f t="shared" si="5"/>
        <v>0</v>
      </c>
      <c r="BB25" s="34">
        <f t="shared" si="6"/>
        <v>8518</v>
      </c>
      <c r="BC25" s="14"/>
      <c r="BD25" s="14"/>
      <c r="BE25" s="34"/>
      <c r="BF25" s="34"/>
      <c r="BG25" s="14"/>
      <c r="BH25" s="14"/>
      <c r="BI25" s="14"/>
      <c r="BJ25" s="14"/>
      <c r="BK25" s="40"/>
      <c r="BL25" s="40"/>
      <c r="BM25" s="40"/>
    </row>
    <row r="26" spans="1:65" s="140" customFormat="1" ht="17.100000000000001" customHeight="1">
      <c r="A26" s="18"/>
      <c r="B26" s="19" t="s">
        <v>74</v>
      </c>
      <c r="C26" s="19">
        <f>SUM(C24:C25)</f>
        <v>145000</v>
      </c>
      <c r="D26" s="19">
        <f t="shared" ref="D26:BM26" si="16">SUM(D24:D25)</f>
        <v>0</v>
      </c>
      <c r="E26" s="35">
        <f t="shared" si="16"/>
        <v>12810</v>
      </c>
      <c r="F26" s="35">
        <f t="shared" si="16"/>
        <v>0</v>
      </c>
      <c r="G26" s="35">
        <f t="shared" si="16"/>
        <v>9981</v>
      </c>
      <c r="H26" s="21">
        <f t="shared" si="2"/>
        <v>77.915690866510545</v>
      </c>
      <c r="I26" s="35">
        <f t="shared" si="16"/>
        <v>0</v>
      </c>
      <c r="J26" s="35">
        <f t="shared" si="16"/>
        <v>0</v>
      </c>
      <c r="K26" s="35">
        <f t="shared" si="16"/>
        <v>38993</v>
      </c>
      <c r="L26" s="21">
        <f t="shared" si="0"/>
        <v>26.891724137931035</v>
      </c>
      <c r="M26" s="35">
        <f t="shared" si="16"/>
        <v>0</v>
      </c>
      <c r="N26" s="35">
        <f t="shared" si="16"/>
        <v>0</v>
      </c>
      <c r="O26" s="35">
        <f t="shared" si="16"/>
        <v>49</v>
      </c>
      <c r="P26" s="35">
        <f t="shared" si="16"/>
        <v>0</v>
      </c>
      <c r="Q26" s="35">
        <f t="shared" si="16"/>
        <v>156</v>
      </c>
      <c r="R26" s="35">
        <f t="shared" si="16"/>
        <v>0</v>
      </c>
      <c r="S26" s="35">
        <f t="shared" si="16"/>
        <v>8625</v>
      </c>
      <c r="T26" s="35">
        <f t="shared" si="16"/>
        <v>0</v>
      </c>
      <c r="U26" s="35">
        <f t="shared" si="16"/>
        <v>2835</v>
      </c>
      <c r="V26" s="35">
        <f t="shared" si="16"/>
        <v>0</v>
      </c>
      <c r="W26" s="35">
        <f t="shared" si="16"/>
        <v>1490</v>
      </c>
      <c r="X26" s="35">
        <f t="shared" si="16"/>
        <v>0</v>
      </c>
      <c r="Y26" s="21">
        <f t="shared" si="8"/>
        <v>52.557319223985893</v>
      </c>
      <c r="Z26" s="35">
        <f t="shared" si="16"/>
        <v>0</v>
      </c>
      <c r="AA26" s="35">
        <f t="shared" si="16"/>
        <v>10893</v>
      </c>
      <c r="AB26" s="35">
        <f t="shared" si="16"/>
        <v>0</v>
      </c>
      <c r="AC26" s="35">
        <f t="shared" si="16"/>
        <v>5841</v>
      </c>
      <c r="AD26" s="35">
        <f t="shared" si="16"/>
        <v>0</v>
      </c>
      <c r="AE26" s="35">
        <f t="shared" si="16"/>
        <v>5052</v>
      </c>
      <c r="AF26" s="35">
        <f t="shared" si="16"/>
        <v>0</v>
      </c>
      <c r="AG26" s="35">
        <f t="shared" si="16"/>
        <v>179</v>
      </c>
      <c r="AH26" s="35">
        <f t="shared" si="16"/>
        <v>0</v>
      </c>
      <c r="AI26" s="35">
        <f t="shared" si="16"/>
        <v>630</v>
      </c>
      <c r="AJ26" s="35">
        <f t="shared" si="16"/>
        <v>0</v>
      </c>
      <c r="AK26" s="35">
        <f t="shared" si="16"/>
        <v>140</v>
      </c>
      <c r="AL26" s="35">
        <f t="shared" si="16"/>
        <v>0</v>
      </c>
      <c r="AM26" s="35">
        <f t="shared" si="16"/>
        <v>305</v>
      </c>
      <c r="AN26" s="35">
        <f t="shared" si="16"/>
        <v>0</v>
      </c>
      <c r="AO26" s="35">
        <f t="shared" si="16"/>
        <v>2581</v>
      </c>
      <c r="AP26" s="35">
        <f t="shared" si="16"/>
        <v>0</v>
      </c>
      <c r="AQ26" s="35">
        <f t="shared" si="16"/>
        <v>2006</v>
      </c>
      <c r="AR26" s="35">
        <f t="shared" si="16"/>
        <v>0</v>
      </c>
      <c r="AS26" s="35">
        <f t="shared" si="16"/>
        <v>4587</v>
      </c>
      <c r="AT26" s="35">
        <f t="shared" si="16"/>
        <v>0</v>
      </c>
      <c r="AU26" s="35">
        <f t="shared" si="16"/>
        <v>4587</v>
      </c>
      <c r="AV26" s="35">
        <f t="shared" si="16"/>
        <v>10059</v>
      </c>
      <c r="AW26" s="35">
        <f t="shared" si="16"/>
        <v>0</v>
      </c>
      <c r="AX26" s="35">
        <f t="shared" si="16"/>
        <v>7891</v>
      </c>
      <c r="AY26" s="35">
        <f t="shared" si="16"/>
        <v>0</v>
      </c>
      <c r="AZ26" s="35">
        <f t="shared" si="16"/>
        <v>17950</v>
      </c>
      <c r="BA26" s="35">
        <f t="shared" si="16"/>
        <v>0</v>
      </c>
      <c r="BB26" s="35">
        <f t="shared" si="16"/>
        <v>17950</v>
      </c>
      <c r="BC26" s="35">
        <f t="shared" si="16"/>
        <v>0</v>
      </c>
      <c r="BD26" s="35">
        <f t="shared" si="16"/>
        <v>0</v>
      </c>
      <c r="BE26" s="35">
        <f t="shared" si="16"/>
        <v>0</v>
      </c>
      <c r="BF26" s="35">
        <f t="shared" si="16"/>
        <v>0</v>
      </c>
      <c r="BG26" s="35">
        <f t="shared" si="16"/>
        <v>0</v>
      </c>
      <c r="BH26" s="35">
        <f t="shared" si="16"/>
        <v>0</v>
      </c>
      <c r="BI26" s="35">
        <f t="shared" si="16"/>
        <v>0</v>
      </c>
      <c r="BJ26" s="35">
        <f t="shared" si="16"/>
        <v>0</v>
      </c>
      <c r="BK26" s="35">
        <f t="shared" si="16"/>
        <v>0</v>
      </c>
      <c r="BL26" s="35">
        <f t="shared" si="16"/>
        <v>0</v>
      </c>
      <c r="BM26" s="35">
        <f t="shared" si="16"/>
        <v>0</v>
      </c>
    </row>
    <row r="27" spans="1:65" s="5" customFormat="1" ht="17.100000000000001" customHeight="1">
      <c r="A27" s="22">
        <v>20</v>
      </c>
      <c r="B27" s="29" t="s">
        <v>86</v>
      </c>
      <c r="C27" s="13">
        <v>107500</v>
      </c>
      <c r="D27" s="13">
        <v>0</v>
      </c>
      <c r="E27" s="14">
        <v>8885</v>
      </c>
      <c r="F27" s="14"/>
      <c r="G27" s="14">
        <v>8537</v>
      </c>
      <c r="H27" s="15">
        <f t="shared" si="2"/>
        <v>96.08328643781654</v>
      </c>
      <c r="I27" s="14">
        <v>0</v>
      </c>
      <c r="J27" s="187"/>
      <c r="K27" s="34">
        <f>G27+'Oct25'!K27</f>
        <v>29412</v>
      </c>
      <c r="L27" s="15">
        <f t="shared" si="0"/>
        <v>27.36</v>
      </c>
      <c r="M27" s="34">
        <f>I27+'Sep25'!M27</f>
        <v>0</v>
      </c>
      <c r="N27" s="15"/>
      <c r="O27" s="14">
        <v>261</v>
      </c>
      <c r="P27" s="14"/>
      <c r="Q27" s="34">
        <f>O27+'Oct25'!Q27</f>
        <v>810</v>
      </c>
      <c r="R27" s="34">
        <f>P27+'Oct25'!R27</f>
        <v>0</v>
      </c>
      <c r="S27" s="14">
        <v>7329</v>
      </c>
      <c r="T27" s="14"/>
      <c r="U27" s="14">
        <v>2206</v>
      </c>
      <c r="V27" s="14"/>
      <c r="W27" s="14">
        <v>1145</v>
      </c>
      <c r="X27" s="14"/>
      <c r="Y27" s="15">
        <f t="shared" ref="Y27:Y28" si="17">W27*100/U27</f>
        <v>51.90389845874887</v>
      </c>
      <c r="Z27" s="15"/>
      <c r="AA27" s="14">
        <v>8214</v>
      </c>
      <c r="AB27" s="14"/>
      <c r="AC27" s="14">
        <v>4278</v>
      </c>
      <c r="AD27" s="14"/>
      <c r="AE27" s="14">
        <v>3936</v>
      </c>
      <c r="AF27" s="14"/>
      <c r="AG27" s="14">
        <v>187</v>
      </c>
      <c r="AH27" s="14"/>
      <c r="AI27" s="14">
        <v>476</v>
      </c>
      <c r="AJ27" s="14"/>
      <c r="AK27" s="14">
        <v>143</v>
      </c>
      <c r="AL27" s="14"/>
      <c r="AM27" s="14">
        <v>304</v>
      </c>
      <c r="AN27" s="14"/>
      <c r="AO27" s="14">
        <v>1931</v>
      </c>
      <c r="AP27" s="14"/>
      <c r="AQ27" s="14">
        <v>1490</v>
      </c>
      <c r="AR27" s="14"/>
      <c r="AS27" s="34">
        <f t="shared" si="3"/>
        <v>3421</v>
      </c>
      <c r="AT27" s="34">
        <f t="shared" si="3"/>
        <v>0</v>
      </c>
      <c r="AU27" s="34">
        <f t="shared" si="4"/>
        <v>3421</v>
      </c>
      <c r="AV27" s="34">
        <f>AO27+'Oct25'!AV27</f>
        <v>7290</v>
      </c>
      <c r="AW27" s="34">
        <f>AP27+'Oct25'!AW27</f>
        <v>0</v>
      </c>
      <c r="AX27" s="34">
        <f>AQ27+'Oct25'!AX27</f>
        <v>5745</v>
      </c>
      <c r="AY27" s="34">
        <f>AR27+'Oct25'!AY27</f>
        <v>0</v>
      </c>
      <c r="AZ27" s="34">
        <f t="shared" si="5"/>
        <v>13035</v>
      </c>
      <c r="BA27" s="34">
        <f t="shared" si="5"/>
        <v>0</v>
      </c>
      <c r="BB27" s="34">
        <f t="shared" si="6"/>
        <v>13035</v>
      </c>
      <c r="BC27" s="14"/>
      <c r="BD27" s="14"/>
      <c r="BE27" s="34"/>
      <c r="BF27" s="34"/>
      <c r="BG27" s="14"/>
      <c r="BH27" s="14"/>
      <c r="BI27" s="14"/>
      <c r="BJ27" s="14"/>
      <c r="BK27" s="40"/>
      <c r="BL27" s="40"/>
      <c r="BM27" s="40"/>
    </row>
    <row r="28" spans="1:65" s="5" customFormat="1" ht="17.100000000000001" customHeight="1">
      <c r="A28" s="16">
        <v>21</v>
      </c>
      <c r="B28" s="17" t="s">
        <v>87</v>
      </c>
      <c r="C28" s="13">
        <v>25000</v>
      </c>
      <c r="D28" s="13">
        <v>0</v>
      </c>
      <c r="E28" s="14">
        <v>1803</v>
      </c>
      <c r="F28" s="14"/>
      <c r="G28" s="14">
        <v>1968</v>
      </c>
      <c r="H28" s="15">
        <f t="shared" si="2"/>
        <v>109.1514143094842</v>
      </c>
      <c r="I28" s="14">
        <v>0</v>
      </c>
      <c r="J28" s="187"/>
      <c r="K28" s="34">
        <f>G28+'Oct25'!K28</f>
        <v>7029</v>
      </c>
      <c r="L28" s="15">
        <f t="shared" si="0"/>
        <v>28.116</v>
      </c>
      <c r="M28" s="34">
        <f>I28+'Sep25'!M28</f>
        <v>0</v>
      </c>
      <c r="N28" s="15"/>
      <c r="O28" s="14">
        <v>129</v>
      </c>
      <c r="P28" s="14"/>
      <c r="Q28" s="34">
        <f>O28+'Oct25'!Q28</f>
        <v>496</v>
      </c>
      <c r="R28" s="34">
        <f>P28+'Oct25'!R28</f>
        <v>0</v>
      </c>
      <c r="S28" s="14">
        <v>1806</v>
      </c>
      <c r="T28" s="14"/>
      <c r="U28" s="14">
        <v>555</v>
      </c>
      <c r="V28" s="14"/>
      <c r="W28" s="14">
        <v>310</v>
      </c>
      <c r="X28" s="14"/>
      <c r="Y28" s="15">
        <f t="shared" si="17"/>
        <v>55.855855855855857</v>
      </c>
      <c r="Z28" s="15"/>
      <c r="AA28" s="14">
        <v>1967</v>
      </c>
      <c r="AB28" s="14"/>
      <c r="AC28" s="14">
        <v>978</v>
      </c>
      <c r="AD28" s="14"/>
      <c r="AE28" s="14">
        <v>924</v>
      </c>
      <c r="AF28" s="14"/>
      <c r="AG28" s="14">
        <v>54</v>
      </c>
      <c r="AH28" s="14"/>
      <c r="AI28" s="14">
        <v>116</v>
      </c>
      <c r="AJ28" s="14"/>
      <c r="AK28" s="14">
        <v>29</v>
      </c>
      <c r="AL28" s="14"/>
      <c r="AM28" s="14">
        <v>26</v>
      </c>
      <c r="AN28" s="14"/>
      <c r="AO28" s="14">
        <v>451</v>
      </c>
      <c r="AP28" s="14"/>
      <c r="AQ28" s="14">
        <v>354</v>
      </c>
      <c r="AR28" s="14"/>
      <c r="AS28" s="34">
        <f t="shared" si="3"/>
        <v>805</v>
      </c>
      <c r="AT28" s="34">
        <f t="shared" si="3"/>
        <v>0</v>
      </c>
      <c r="AU28" s="34">
        <f t="shared" si="4"/>
        <v>805</v>
      </c>
      <c r="AV28" s="34">
        <f>AO28+'Oct25'!AV28</f>
        <v>1890</v>
      </c>
      <c r="AW28" s="34">
        <f>AP28+'Oct25'!AW28</f>
        <v>0</v>
      </c>
      <c r="AX28" s="34">
        <f>AQ28+'Oct25'!AX28</f>
        <v>1448</v>
      </c>
      <c r="AY28" s="34">
        <f>AR28+'Oct25'!AY28</f>
        <v>0</v>
      </c>
      <c r="AZ28" s="34">
        <f t="shared" si="5"/>
        <v>3338</v>
      </c>
      <c r="BA28" s="34">
        <f t="shared" si="5"/>
        <v>0</v>
      </c>
      <c r="BB28" s="34">
        <f t="shared" si="6"/>
        <v>3338</v>
      </c>
      <c r="BC28" s="14"/>
      <c r="BD28" s="14"/>
      <c r="BE28" s="34"/>
      <c r="BF28" s="34"/>
      <c r="BG28" s="14"/>
      <c r="BH28" s="14"/>
      <c r="BI28" s="14"/>
      <c r="BJ28" s="14"/>
      <c r="BK28" s="40"/>
      <c r="BL28" s="40"/>
      <c r="BM28" s="40"/>
    </row>
    <row r="29" spans="1:65" s="140" customFormat="1" ht="17.100000000000001" customHeight="1">
      <c r="A29" s="18"/>
      <c r="B29" s="19" t="s">
        <v>74</v>
      </c>
      <c r="C29" s="19">
        <f>SUM(C27:C28)</f>
        <v>132500</v>
      </c>
      <c r="D29" s="19">
        <f t="shared" ref="D29:BM29" si="18">SUM(D27:D28)</f>
        <v>0</v>
      </c>
      <c r="E29" s="35">
        <f t="shared" si="18"/>
        <v>10688</v>
      </c>
      <c r="F29" s="35">
        <f t="shared" si="18"/>
        <v>0</v>
      </c>
      <c r="G29" s="35">
        <f t="shared" si="18"/>
        <v>10505</v>
      </c>
      <c r="H29" s="30">
        <f t="shared" si="2"/>
        <v>98.287799401197603</v>
      </c>
      <c r="I29" s="35"/>
      <c r="J29" s="35"/>
      <c r="K29" s="35">
        <f t="shared" si="18"/>
        <v>36441</v>
      </c>
      <c r="L29" s="21">
        <f t="shared" si="0"/>
        <v>27.502641509433964</v>
      </c>
      <c r="M29" s="35">
        <f t="shared" si="18"/>
        <v>0</v>
      </c>
      <c r="N29" s="35">
        <f t="shared" si="18"/>
        <v>0</v>
      </c>
      <c r="O29" s="35">
        <f t="shared" si="18"/>
        <v>390</v>
      </c>
      <c r="P29" s="35">
        <f t="shared" si="18"/>
        <v>0</v>
      </c>
      <c r="Q29" s="35">
        <f t="shared" si="18"/>
        <v>1306</v>
      </c>
      <c r="R29" s="35">
        <f t="shared" si="18"/>
        <v>0</v>
      </c>
      <c r="S29" s="35">
        <f t="shared" si="18"/>
        <v>9135</v>
      </c>
      <c r="T29" s="35">
        <f t="shared" si="18"/>
        <v>0</v>
      </c>
      <c r="U29" s="35">
        <f t="shared" si="18"/>
        <v>2761</v>
      </c>
      <c r="V29" s="35">
        <f t="shared" si="18"/>
        <v>0</v>
      </c>
      <c r="W29" s="35">
        <f t="shared" si="18"/>
        <v>1455</v>
      </c>
      <c r="X29" s="35">
        <f t="shared" si="18"/>
        <v>0</v>
      </c>
      <c r="Y29" s="21">
        <f t="shared" si="8"/>
        <v>52.698297718218036</v>
      </c>
      <c r="Z29" s="35">
        <f t="shared" si="18"/>
        <v>0</v>
      </c>
      <c r="AA29" s="35">
        <f t="shared" si="18"/>
        <v>10181</v>
      </c>
      <c r="AB29" s="35">
        <f t="shared" si="18"/>
        <v>0</v>
      </c>
      <c r="AC29" s="35">
        <f t="shared" si="18"/>
        <v>5256</v>
      </c>
      <c r="AD29" s="35">
        <f t="shared" si="18"/>
        <v>0</v>
      </c>
      <c r="AE29" s="35">
        <f t="shared" si="18"/>
        <v>4860</v>
      </c>
      <c r="AF29" s="35">
        <f t="shared" si="18"/>
        <v>0</v>
      </c>
      <c r="AG29" s="35">
        <f t="shared" si="18"/>
        <v>241</v>
      </c>
      <c r="AH29" s="35">
        <f t="shared" si="18"/>
        <v>0</v>
      </c>
      <c r="AI29" s="35">
        <f t="shared" si="18"/>
        <v>592</v>
      </c>
      <c r="AJ29" s="35">
        <f t="shared" si="18"/>
        <v>0</v>
      </c>
      <c r="AK29" s="35">
        <f t="shared" si="18"/>
        <v>172</v>
      </c>
      <c r="AL29" s="35">
        <f t="shared" si="18"/>
        <v>0</v>
      </c>
      <c r="AM29" s="35">
        <f t="shared" si="18"/>
        <v>330</v>
      </c>
      <c r="AN29" s="35">
        <f t="shared" si="18"/>
        <v>0</v>
      </c>
      <c r="AO29" s="35">
        <f t="shared" si="18"/>
        <v>2382</v>
      </c>
      <c r="AP29" s="35">
        <f t="shared" si="18"/>
        <v>0</v>
      </c>
      <c r="AQ29" s="35">
        <f t="shared" si="18"/>
        <v>1844</v>
      </c>
      <c r="AR29" s="35">
        <f t="shared" si="18"/>
        <v>0</v>
      </c>
      <c r="AS29" s="35">
        <f t="shared" si="18"/>
        <v>4226</v>
      </c>
      <c r="AT29" s="35">
        <f t="shared" si="18"/>
        <v>0</v>
      </c>
      <c r="AU29" s="35">
        <f t="shared" si="18"/>
        <v>4226</v>
      </c>
      <c r="AV29" s="35">
        <f t="shared" si="18"/>
        <v>9180</v>
      </c>
      <c r="AW29" s="35">
        <f t="shared" si="18"/>
        <v>0</v>
      </c>
      <c r="AX29" s="35">
        <f t="shared" si="18"/>
        <v>7193</v>
      </c>
      <c r="AY29" s="35">
        <f t="shared" si="18"/>
        <v>0</v>
      </c>
      <c r="AZ29" s="35">
        <f t="shared" si="18"/>
        <v>16373</v>
      </c>
      <c r="BA29" s="35">
        <f t="shared" si="18"/>
        <v>0</v>
      </c>
      <c r="BB29" s="35">
        <f t="shared" si="18"/>
        <v>16373</v>
      </c>
      <c r="BC29" s="35">
        <f t="shared" si="18"/>
        <v>0</v>
      </c>
      <c r="BD29" s="35">
        <f t="shared" si="18"/>
        <v>0</v>
      </c>
      <c r="BE29" s="35">
        <f t="shared" si="18"/>
        <v>0</v>
      </c>
      <c r="BF29" s="35">
        <f t="shared" si="18"/>
        <v>0</v>
      </c>
      <c r="BG29" s="35">
        <f t="shared" si="18"/>
        <v>0</v>
      </c>
      <c r="BH29" s="35">
        <f t="shared" si="18"/>
        <v>0</v>
      </c>
      <c r="BI29" s="35">
        <f t="shared" si="18"/>
        <v>0</v>
      </c>
      <c r="BJ29" s="35">
        <f t="shared" si="18"/>
        <v>0</v>
      </c>
      <c r="BK29" s="35">
        <f t="shared" si="18"/>
        <v>0</v>
      </c>
      <c r="BL29" s="35">
        <f t="shared" si="18"/>
        <v>0</v>
      </c>
      <c r="BM29" s="35">
        <f t="shared" si="18"/>
        <v>0</v>
      </c>
    </row>
    <row r="30" spans="1:65" s="5" customFormat="1" ht="17.100000000000001" customHeight="1">
      <c r="A30" s="22">
        <v>22</v>
      </c>
      <c r="B30" s="29" t="s">
        <v>88</v>
      </c>
      <c r="C30" s="13">
        <v>90000</v>
      </c>
      <c r="D30" s="13">
        <v>35000</v>
      </c>
      <c r="E30" s="14">
        <v>7765</v>
      </c>
      <c r="F30" s="14">
        <v>2810</v>
      </c>
      <c r="G30" s="14">
        <v>7355</v>
      </c>
      <c r="H30" s="15">
        <f t="shared" si="2"/>
        <v>94.719896973599489</v>
      </c>
      <c r="I30" s="14">
        <v>1923</v>
      </c>
      <c r="J30" s="187">
        <f t="shared" si="9"/>
        <v>68.434163701067618</v>
      </c>
      <c r="K30" s="34">
        <f>G30+'Oct25'!K30</f>
        <v>28353</v>
      </c>
      <c r="L30" s="15">
        <f t="shared" si="0"/>
        <v>31.503333333333334</v>
      </c>
      <c r="M30" s="34">
        <f>I30+'Oct25'!M30</f>
        <v>7950</v>
      </c>
      <c r="N30" s="15">
        <v>20.21</v>
      </c>
      <c r="O30" s="14">
        <v>399</v>
      </c>
      <c r="P30" s="14">
        <v>84</v>
      </c>
      <c r="Q30" s="34">
        <f>O30+'Oct25'!Q30</f>
        <v>1317</v>
      </c>
      <c r="R30" s="34">
        <f>P30+'Oct25'!R30</f>
        <v>261</v>
      </c>
      <c r="S30" s="14">
        <v>8114</v>
      </c>
      <c r="T30" s="14">
        <v>2073</v>
      </c>
      <c r="U30" s="14">
        <v>2176</v>
      </c>
      <c r="V30" s="14">
        <v>588</v>
      </c>
      <c r="W30" s="14">
        <v>1297</v>
      </c>
      <c r="X30" s="14">
        <v>351</v>
      </c>
      <c r="Y30" s="15">
        <f t="shared" ref="Y30:Y32" si="19">W30*100/U30</f>
        <v>59.604779411764703</v>
      </c>
      <c r="Z30" s="15">
        <f t="shared" ref="Z30" si="20">X30*100/V30</f>
        <v>59.693877551020407</v>
      </c>
      <c r="AA30" s="14">
        <v>7897</v>
      </c>
      <c r="AB30" s="14">
        <v>2128</v>
      </c>
      <c r="AC30" s="14">
        <v>3699</v>
      </c>
      <c r="AD30" s="14">
        <v>1064</v>
      </c>
      <c r="AE30" s="14">
        <v>2758</v>
      </c>
      <c r="AF30" s="14">
        <v>869</v>
      </c>
      <c r="AG30" s="14">
        <v>184</v>
      </c>
      <c r="AH30" s="14">
        <v>48</v>
      </c>
      <c r="AI30" s="14">
        <v>475</v>
      </c>
      <c r="AJ30" s="14">
        <v>166</v>
      </c>
      <c r="AK30" s="14">
        <v>136</v>
      </c>
      <c r="AL30" s="14">
        <v>68</v>
      </c>
      <c r="AM30" s="14">
        <v>386</v>
      </c>
      <c r="AN30" s="14">
        <v>130</v>
      </c>
      <c r="AO30" s="14">
        <v>1791</v>
      </c>
      <c r="AP30" s="14">
        <v>464</v>
      </c>
      <c r="AQ30" s="14">
        <v>1417</v>
      </c>
      <c r="AR30" s="14">
        <v>381</v>
      </c>
      <c r="AS30" s="34">
        <f t="shared" si="3"/>
        <v>3208</v>
      </c>
      <c r="AT30" s="34">
        <f t="shared" si="3"/>
        <v>845</v>
      </c>
      <c r="AU30" s="34">
        <f t="shared" si="4"/>
        <v>4053</v>
      </c>
      <c r="AV30" s="34">
        <f>AO30+'Oct25'!AV30</f>
        <v>7405</v>
      </c>
      <c r="AW30" s="34">
        <f>AP30+'Oct25'!AW30</f>
        <v>2291</v>
      </c>
      <c r="AX30" s="34">
        <f>AQ30+'Oct25'!AX30</f>
        <v>5854</v>
      </c>
      <c r="AY30" s="34">
        <f>AR30+'Oct25'!AY30</f>
        <v>1878</v>
      </c>
      <c r="AZ30" s="34">
        <f t="shared" si="5"/>
        <v>13259</v>
      </c>
      <c r="BA30" s="34">
        <f t="shared" si="5"/>
        <v>4169</v>
      </c>
      <c r="BB30" s="34">
        <f t="shared" si="6"/>
        <v>17428</v>
      </c>
      <c r="BC30" s="14">
        <v>60</v>
      </c>
      <c r="BD30" s="14">
        <v>300</v>
      </c>
      <c r="BE30" s="34">
        <f>BC30+'Oct25'!BE30</f>
        <v>225</v>
      </c>
      <c r="BF30" s="34">
        <f>BD30+'Oct25'!BF30</f>
        <v>1125</v>
      </c>
      <c r="BG30" s="14">
        <v>4</v>
      </c>
      <c r="BH30" s="14">
        <v>2444</v>
      </c>
      <c r="BI30" s="14"/>
      <c r="BJ30" s="14">
        <f>BH30+BI30</f>
        <v>2444</v>
      </c>
      <c r="BK30" s="34">
        <f>'Oct25'!BK30+BH30</f>
        <v>9900</v>
      </c>
      <c r="BL30" s="34">
        <f>'Oct25'!BL30+BI30</f>
        <v>0</v>
      </c>
      <c r="BM30" s="34">
        <f>SUM(BK30:BL30)</f>
        <v>9900</v>
      </c>
    </row>
    <row r="31" spans="1:65" s="5" customFormat="1" ht="17.100000000000001" customHeight="1">
      <c r="A31" s="12">
        <v>23</v>
      </c>
      <c r="B31" s="13" t="s">
        <v>89</v>
      </c>
      <c r="C31" s="13">
        <v>65500</v>
      </c>
      <c r="D31" s="13">
        <v>0</v>
      </c>
      <c r="E31" s="14">
        <v>5270</v>
      </c>
      <c r="F31" s="14">
        <v>0</v>
      </c>
      <c r="G31" s="14">
        <v>4848</v>
      </c>
      <c r="H31" s="15">
        <f t="shared" si="2"/>
        <v>91.992409867172682</v>
      </c>
      <c r="I31" s="14">
        <v>0</v>
      </c>
      <c r="J31" s="187"/>
      <c r="K31" s="34">
        <f>G31+'Oct25'!K31</f>
        <v>18984</v>
      </c>
      <c r="L31" s="15">
        <f t="shared" si="0"/>
        <v>28.983206106870227</v>
      </c>
      <c r="M31" s="34">
        <f>I31+'Oct25'!M31</f>
        <v>0</v>
      </c>
      <c r="N31" s="15"/>
      <c r="O31" s="14">
        <v>118</v>
      </c>
      <c r="P31" s="14">
        <v>0</v>
      </c>
      <c r="Q31" s="34">
        <f>O31+'Oct25'!Q31</f>
        <v>439</v>
      </c>
      <c r="R31" s="34">
        <f>P31+'Oct25'!R31</f>
        <v>0</v>
      </c>
      <c r="S31" s="14">
        <v>4933</v>
      </c>
      <c r="T31" s="14">
        <v>0</v>
      </c>
      <c r="U31" s="14">
        <v>1413</v>
      </c>
      <c r="V31" s="14">
        <v>0</v>
      </c>
      <c r="W31" s="14">
        <v>722</v>
      </c>
      <c r="X31" s="14">
        <v>0</v>
      </c>
      <c r="Y31" s="15">
        <f t="shared" si="19"/>
        <v>51.096956829440906</v>
      </c>
      <c r="Z31" s="15"/>
      <c r="AA31" s="14">
        <v>4769</v>
      </c>
      <c r="AB31" s="14">
        <v>0</v>
      </c>
      <c r="AC31" s="14">
        <v>2438</v>
      </c>
      <c r="AD31" s="14">
        <v>0</v>
      </c>
      <c r="AE31" s="14">
        <v>1992</v>
      </c>
      <c r="AF31" s="14">
        <v>0</v>
      </c>
      <c r="AG31" s="14">
        <v>90</v>
      </c>
      <c r="AH31" s="14">
        <v>0</v>
      </c>
      <c r="AI31" s="14">
        <v>314</v>
      </c>
      <c r="AJ31" s="14">
        <v>0</v>
      </c>
      <c r="AK31" s="14">
        <v>61</v>
      </c>
      <c r="AL31" s="14">
        <v>0</v>
      </c>
      <c r="AM31" s="14">
        <v>97</v>
      </c>
      <c r="AN31" s="14">
        <v>0</v>
      </c>
      <c r="AO31" s="14">
        <v>1138</v>
      </c>
      <c r="AP31" s="14">
        <v>0</v>
      </c>
      <c r="AQ31" s="14">
        <v>990</v>
      </c>
      <c r="AR31" s="14">
        <v>0</v>
      </c>
      <c r="AS31" s="34">
        <f t="shared" si="3"/>
        <v>2128</v>
      </c>
      <c r="AT31" s="34">
        <f t="shared" si="3"/>
        <v>0</v>
      </c>
      <c r="AU31" s="34">
        <f t="shared" si="4"/>
        <v>2128</v>
      </c>
      <c r="AV31" s="34">
        <f>AO31+'Oct25'!AV31</f>
        <v>4563</v>
      </c>
      <c r="AW31" s="34">
        <f>AP31+'Oct25'!AW31</f>
        <v>0</v>
      </c>
      <c r="AX31" s="34">
        <f>AQ31+'Oct25'!AX31</f>
        <v>3922</v>
      </c>
      <c r="AY31" s="34">
        <f>AR31+'Oct25'!AY31</f>
        <v>0</v>
      </c>
      <c r="AZ31" s="34">
        <f t="shared" si="5"/>
        <v>8485</v>
      </c>
      <c r="BA31" s="34">
        <f t="shared" si="5"/>
        <v>0</v>
      </c>
      <c r="BB31" s="34">
        <f t="shared" si="6"/>
        <v>8485</v>
      </c>
      <c r="BC31" s="14"/>
      <c r="BD31" s="14"/>
      <c r="BE31" s="34"/>
      <c r="BF31" s="34"/>
      <c r="BG31" s="14"/>
      <c r="BH31" s="14"/>
      <c r="BI31" s="14"/>
      <c r="BJ31" s="14"/>
      <c r="BK31" s="40"/>
      <c r="BL31" s="40"/>
      <c r="BM31" s="40"/>
    </row>
    <row r="32" spans="1:65" s="5" customFormat="1" ht="17.100000000000001" customHeight="1">
      <c r="A32" s="16">
        <v>24</v>
      </c>
      <c r="B32" s="17" t="s">
        <v>90</v>
      </c>
      <c r="C32" s="13">
        <v>55500</v>
      </c>
      <c r="D32" s="13">
        <v>0</v>
      </c>
      <c r="E32" s="14">
        <v>4408</v>
      </c>
      <c r="F32" s="14">
        <v>0</v>
      </c>
      <c r="G32" s="14">
        <v>3818</v>
      </c>
      <c r="H32" s="15">
        <f t="shared" si="2"/>
        <v>86.615245009074414</v>
      </c>
      <c r="I32" s="14">
        <v>0</v>
      </c>
      <c r="J32" s="187"/>
      <c r="K32" s="34">
        <f>G32+'Oct25'!K32</f>
        <v>15016</v>
      </c>
      <c r="L32" s="15">
        <f t="shared" si="0"/>
        <v>27.055855855855857</v>
      </c>
      <c r="M32" s="34">
        <f>I32+'Oct25'!M32</f>
        <v>0</v>
      </c>
      <c r="N32" s="15"/>
      <c r="O32" s="14">
        <v>5</v>
      </c>
      <c r="P32" s="14">
        <v>0</v>
      </c>
      <c r="Q32" s="34">
        <f>O32+'Oct25'!Q32</f>
        <v>89</v>
      </c>
      <c r="R32" s="34">
        <f>P32+'Oct25'!R32</f>
        <v>0</v>
      </c>
      <c r="S32" s="14">
        <v>4176</v>
      </c>
      <c r="T32" s="14">
        <v>0</v>
      </c>
      <c r="U32" s="14">
        <v>1495</v>
      </c>
      <c r="V32" s="14">
        <v>0</v>
      </c>
      <c r="W32" s="14">
        <v>936</v>
      </c>
      <c r="X32" s="14">
        <v>0</v>
      </c>
      <c r="Y32" s="15">
        <f t="shared" si="19"/>
        <v>62.608695652173914</v>
      </c>
      <c r="Z32" s="15"/>
      <c r="AA32" s="14">
        <v>3711</v>
      </c>
      <c r="AB32" s="14">
        <v>0</v>
      </c>
      <c r="AC32" s="14">
        <v>2159</v>
      </c>
      <c r="AD32" s="14">
        <v>0</v>
      </c>
      <c r="AE32" s="14">
        <v>1181</v>
      </c>
      <c r="AF32" s="14">
        <v>0</v>
      </c>
      <c r="AG32" s="14">
        <v>80</v>
      </c>
      <c r="AH32" s="14">
        <v>0</v>
      </c>
      <c r="AI32" s="14">
        <v>207</v>
      </c>
      <c r="AJ32" s="14">
        <v>0</v>
      </c>
      <c r="AK32" s="14">
        <v>65</v>
      </c>
      <c r="AL32" s="14">
        <v>0</v>
      </c>
      <c r="AM32" s="14">
        <v>207</v>
      </c>
      <c r="AN32" s="14">
        <v>0</v>
      </c>
      <c r="AO32" s="14">
        <v>1010</v>
      </c>
      <c r="AP32" s="14">
        <v>0</v>
      </c>
      <c r="AQ32" s="14">
        <v>862</v>
      </c>
      <c r="AR32" s="14">
        <v>0</v>
      </c>
      <c r="AS32" s="34">
        <f t="shared" si="3"/>
        <v>1872</v>
      </c>
      <c r="AT32" s="34">
        <f t="shared" si="3"/>
        <v>0</v>
      </c>
      <c r="AU32" s="34">
        <f t="shared" si="4"/>
        <v>1872</v>
      </c>
      <c r="AV32" s="34">
        <f>AO32+'Oct25'!AV32</f>
        <v>3841</v>
      </c>
      <c r="AW32" s="34">
        <f>AP32+'Oct25'!AW32</f>
        <v>0</v>
      </c>
      <c r="AX32" s="34">
        <f>AQ32+'Oct25'!AX32</f>
        <v>3194</v>
      </c>
      <c r="AY32" s="34">
        <f>AR32+'Oct25'!AY32</f>
        <v>0</v>
      </c>
      <c r="AZ32" s="34">
        <f t="shared" si="5"/>
        <v>7035</v>
      </c>
      <c r="BA32" s="34">
        <f t="shared" si="5"/>
        <v>0</v>
      </c>
      <c r="BB32" s="34">
        <f t="shared" si="6"/>
        <v>7035</v>
      </c>
      <c r="BC32" s="14"/>
      <c r="BD32" s="14"/>
      <c r="BE32" s="34"/>
      <c r="BF32" s="34"/>
      <c r="BG32" s="14"/>
      <c r="BH32" s="14"/>
      <c r="BI32" s="14"/>
      <c r="BJ32" s="14"/>
      <c r="BK32" s="40"/>
      <c r="BL32" s="40"/>
      <c r="BM32" s="40"/>
    </row>
    <row r="33" spans="1:65" s="140" customFormat="1" ht="17.100000000000001" customHeight="1">
      <c r="A33" s="18"/>
      <c r="B33" s="31" t="s">
        <v>74</v>
      </c>
      <c r="C33" s="19">
        <f>SUM(C30:C32)</f>
        <v>211000</v>
      </c>
      <c r="D33" s="19">
        <f t="shared" ref="D33:BM33" si="21">SUM(D30:D32)</f>
        <v>35000</v>
      </c>
      <c r="E33" s="35">
        <f t="shared" si="21"/>
        <v>17443</v>
      </c>
      <c r="F33" s="35">
        <f t="shared" si="21"/>
        <v>2810</v>
      </c>
      <c r="G33" s="35">
        <f t="shared" si="21"/>
        <v>16021</v>
      </c>
      <c r="H33" s="21">
        <f t="shared" si="2"/>
        <v>91.847732614802496</v>
      </c>
      <c r="I33" s="35">
        <f t="shared" si="21"/>
        <v>1923</v>
      </c>
      <c r="J33" s="21">
        <f t="shared" si="9"/>
        <v>68.434163701067618</v>
      </c>
      <c r="K33" s="35">
        <f t="shared" si="21"/>
        <v>62353</v>
      </c>
      <c r="L33" s="21">
        <f t="shared" si="0"/>
        <v>29.551184834123223</v>
      </c>
      <c r="M33" s="35">
        <f t="shared" si="21"/>
        <v>7950</v>
      </c>
      <c r="N33" s="21">
        <f t="shared" si="10"/>
        <v>22.714285714285715</v>
      </c>
      <c r="O33" s="35">
        <f t="shared" si="21"/>
        <v>522</v>
      </c>
      <c r="P33" s="35">
        <f t="shared" si="21"/>
        <v>84</v>
      </c>
      <c r="Q33" s="35">
        <f t="shared" si="21"/>
        <v>1845</v>
      </c>
      <c r="R33" s="35">
        <f t="shared" si="21"/>
        <v>261</v>
      </c>
      <c r="S33" s="35">
        <f t="shared" si="21"/>
        <v>17223</v>
      </c>
      <c r="T33" s="35">
        <f t="shared" si="21"/>
        <v>2073</v>
      </c>
      <c r="U33" s="35">
        <f t="shared" si="21"/>
        <v>5084</v>
      </c>
      <c r="V33" s="35">
        <f t="shared" si="21"/>
        <v>588</v>
      </c>
      <c r="W33" s="35">
        <f t="shared" si="21"/>
        <v>2955</v>
      </c>
      <c r="X33" s="35">
        <f t="shared" si="21"/>
        <v>351</v>
      </c>
      <c r="Y33" s="21">
        <f t="shared" si="8"/>
        <v>58.123524783634934</v>
      </c>
      <c r="Z33" s="21">
        <f t="shared" si="8"/>
        <v>59.693877551020407</v>
      </c>
      <c r="AA33" s="35">
        <f t="shared" si="21"/>
        <v>16377</v>
      </c>
      <c r="AB33" s="35">
        <f t="shared" si="21"/>
        <v>2128</v>
      </c>
      <c r="AC33" s="35">
        <f t="shared" si="21"/>
        <v>8296</v>
      </c>
      <c r="AD33" s="35">
        <f t="shared" si="21"/>
        <v>1064</v>
      </c>
      <c r="AE33" s="35">
        <f t="shared" si="21"/>
        <v>5931</v>
      </c>
      <c r="AF33" s="35">
        <f t="shared" si="21"/>
        <v>869</v>
      </c>
      <c r="AG33" s="35">
        <f t="shared" si="21"/>
        <v>354</v>
      </c>
      <c r="AH33" s="35">
        <f t="shared" si="21"/>
        <v>48</v>
      </c>
      <c r="AI33" s="35">
        <f t="shared" si="21"/>
        <v>996</v>
      </c>
      <c r="AJ33" s="35">
        <f t="shared" si="21"/>
        <v>166</v>
      </c>
      <c r="AK33" s="35">
        <f t="shared" si="21"/>
        <v>262</v>
      </c>
      <c r="AL33" s="35">
        <f t="shared" si="21"/>
        <v>68</v>
      </c>
      <c r="AM33" s="35">
        <f t="shared" si="21"/>
        <v>690</v>
      </c>
      <c r="AN33" s="35">
        <f t="shared" si="21"/>
        <v>130</v>
      </c>
      <c r="AO33" s="35">
        <f t="shared" si="21"/>
        <v>3939</v>
      </c>
      <c r="AP33" s="35">
        <f t="shared" si="21"/>
        <v>464</v>
      </c>
      <c r="AQ33" s="35">
        <f t="shared" si="21"/>
        <v>3269</v>
      </c>
      <c r="AR33" s="35">
        <f t="shared" si="21"/>
        <v>381</v>
      </c>
      <c r="AS33" s="35">
        <f t="shared" si="21"/>
        <v>7208</v>
      </c>
      <c r="AT33" s="35">
        <f t="shared" si="21"/>
        <v>845</v>
      </c>
      <c r="AU33" s="35">
        <f t="shared" si="21"/>
        <v>8053</v>
      </c>
      <c r="AV33" s="35">
        <f t="shared" si="21"/>
        <v>15809</v>
      </c>
      <c r="AW33" s="35">
        <f t="shared" si="21"/>
        <v>2291</v>
      </c>
      <c r="AX33" s="35">
        <f t="shared" si="21"/>
        <v>12970</v>
      </c>
      <c r="AY33" s="35">
        <f t="shared" si="21"/>
        <v>1878</v>
      </c>
      <c r="AZ33" s="35">
        <f t="shared" si="21"/>
        <v>28779</v>
      </c>
      <c r="BA33" s="35">
        <f t="shared" si="21"/>
        <v>4169</v>
      </c>
      <c r="BB33" s="35">
        <f t="shared" si="21"/>
        <v>32948</v>
      </c>
      <c r="BC33" s="35">
        <f t="shared" si="21"/>
        <v>60</v>
      </c>
      <c r="BD33" s="35">
        <f t="shared" si="21"/>
        <v>300</v>
      </c>
      <c r="BE33" s="35">
        <f t="shared" si="21"/>
        <v>225</v>
      </c>
      <c r="BF33" s="35">
        <f t="shared" si="21"/>
        <v>1125</v>
      </c>
      <c r="BG33" s="35">
        <f t="shared" si="21"/>
        <v>4</v>
      </c>
      <c r="BH33" s="35">
        <f t="shared" si="21"/>
        <v>2444</v>
      </c>
      <c r="BI33" s="35">
        <f t="shared" si="21"/>
        <v>0</v>
      </c>
      <c r="BJ33" s="35">
        <f t="shared" si="21"/>
        <v>2444</v>
      </c>
      <c r="BK33" s="35">
        <f t="shared" si="21"/>
        <v>9900</v>
      </c>
      <c r="BL33" s="35">
        <f t="shared" si="21"/>
        <v>0</v>
      </c>
      <c r="BM33" s="35">
        <f t="shared" si="21"/>
        <v>9900</v>
      </c>
    </row>
    <row r="34" spans="1:65" s="5" customFormat="1" ht="17.100000000000001" customHeight="1">
      <c r="A34" s="22">
        <v>25</v>
      </c>
      <c r="B34" s="29" t="s">
        <v>91</v>
      </c>
      <c r="C34" s="13">
        <v>38000</v>
      </c>
      <c r="D34" s="13">
        <v>4000</v>
      </c>
      <c r="E34" s="14">
        <v>3170</v>
      </c>
      <c r="F34" s="14">
        <v>335</v>
      </c>
      <c r="G34" s="14">
        <v>2668</v>
      </c>
      <c r="H34" s="15">
        <f t="shared" si="2"/>
        <v>84.164037854889585</v>
      </c>
      <c r="I34" s="14">
        <v>0</v>
      </c>
      <c r="J34" s="187"/>
      <c r="K34" s="34">
        <f>G34+'Oct25'!K34</f>
        <v>10044</v>
      </c>
      <c r="L34" s="15">
        <f t="shared" si="0"/>
        <v>26.431578947368422</v>
      </c>
      <c r="M34" s="34">
        <f>I34+'Oct25'!M34</f>
        <v>20</v>
      </c>
      <c r="N34" s="15">
        <v>13.55</v>
      </c>
      <c r="O34" s="14">
        <v>85</v>
      </c>
      <c r="P34" s="14">
        <v>0</v>
      </c>
      <c r="Q34" s="34">
        <f>O34+'Oct25'!Q34</f>
        <v>238</v>
      </c>
      <c r="R34" s="34">
        <f>P34+'Oct25'!R34</f>
        <v>0</v>
      </c>
      <c r="S34" s="14">
        <v>2878</v>
      </c>
      <c r="T34" s="14">
        <v>0</v>
      </c>
      <c r="U34" s="14">
        <v>782</v>
      </c>
      <c r="V34" s="14">
        <v>0</v>
      </c>
      <c r="W34" s="14">
        <v>438</v>
      </c>
      <c r="X34" s="14">
        <v>0</v>
      </c>
      <c r="Y34" s="15">
        <f t="shared" ref="Y34:Y36" si="22">W34*100/U34</f>
        <v>56.010230179028135</v>
      </c>
      <c r="Z34" s="15"/>
      <c r="AA34" s="14">
        <v>2623</v>
      </c>
      <c r="AB34" s="14">
        <v>145</v>
      </c>
      <c r="AC34" s="14">
        <v>1369</v>
      </c>
      <c r="AD34" s="14">
        <v>82</v>
      </c>
      <c r="AE34" s="14">
        <v>1254</v>
      </c>
      <c r="AF34" s="14">
        <v>63</v>
      </c>
      <c r="AG34" s="14">
        <v>60</v>
      </c>
      <c r="AH34" s="14">
        <v>11</v>
      </c>
      <c r="AI34" s="14">
        <v>115</v>
      </c>
      <c r="AJ34" s="14">
        <v>10</v>
      </c>
      <c r="AK34" s="14">
        <v>79</v>
      </c>
      <c r="AL34" s="14">
        <v>4</v>
      </c>
      <c r="AM34" s="14">
        <v>102</v>
      </c>
      <c r="AN34" s="14">
        <v>7</v>
      </c>
      <c r="AO34" s="14">
        <v>563</v>
      </c>
      <c r="AP34" s="14">
        <v>31</v>
      </c>
      <c r="AQ34" s="14">
        <v>450</v>
      </c>
      <c r="AR34" s="14">
        <v>19</v>
      </c>
      <c r="AS34" s="34">
        <f t="shared" si="3"/>
        <v>1013</v>
      </c>
      <c r="AT34" s="34">
        <f t="shared" si="3"/>
        <v>50</v>
      </c>
      <c r="AU34" s="34">
        <f t="shared" si="4"/>
        <v>1063</v>
      </c>
      <c r="AV34" s="34">
        <f>AO34+'Oct25'!AV34</f>
        <v>2348</v>
      </c>
      <c r="AW34" s="34">
        <f>AP34+'Oct25'!AW34</f>
        <v>106</v>
      </c>
      <c r="AX34" s="34">
        <f>AQ34+'Oct25'!AX34</f>
        <v>1883</v>
      </c>
      <c r="AY34" s="34">
        <f>AR34+'Oct25'!AY34</f>
        <v>65</v>
      </c>
      <c r="AZ34" s="34">
        <f t="shared" si="5"/>
        <v>4231</v>
      </c>
      <c r="BA34" s="34">
        <f t="shared" si="5"/>
        <v>171</v>
      </c>
      <c r="BB34" s="34">
        <f t="shared" si="6"/>
        <v>4402</v>
      </c>
      <c r="BC34" s="14"/>
      <c r="BD34" s="14"/>
      <c r="BE34" s="34"/>
      <c r="BF34" s="34"/>
      <c r="BG34" s="14"/>
      <c r="BH34" s="14"/>
      <c r="BI34" s="14"/>
      <c r="BJ34" s="14"/>
      <c r="BK34" s="34">
        <f>'Oct25'!BK34+BH34</f>
        <v>0</v>
      </c>
      <c r="BL34" s="34">
        <f>'Oct25'!BL34+BI34</f>
        <v>0</v>
      </c>
      <c r="BM34" s="34">
        <f>SUM(BK34:BL34)</f>
        <v>0</v>
      </c>
    </row>
    <row r="35" spans="1:65" s="5" customFormat="1" ht="17.100000000000001" customHeight="1">
      <c r="A35" s="12">
        <v>26</v>
      </c>
      <c r="B35" s="13" t="s">
        <v>92</v>
      </c>
      <c r="C35" s="13">
        <v>12000</v>
      </c>
      <c r="D35" s="13">
        <v>10000</v>
      </c>
      <c r="E35" s="14">
        <v>1010</v>
      </c>
      <c r="F35" s="14"/>
      <c r="G35" s="14">
        <v>700</v>
      </c>
      <c r="H35" s="15">
        <f t="shared" si="2"/>
        <v>69.306930693069305</v>
      </c>
      <c r="I35" s="14">
        <v>0</v>
      </c>
      <c r="J35" s="187"/>
      <c r="K35" s="34">
        <f>G35+'Oct25'!K35</f>
        <v>2909</v>
      </c>
      <c r="L35" s="15">
        <f t="shared" si="0"/>
        <v>24.241666666666667</v>
      </c>
      <c r="M35" s="34">
        <f>I35+'Oct25'!M35</f>
        <v>3</v>
      </c>
      <c r="N35" s="15">
        <v>11.71</v>
      </c>
      <c r="O35" s="14">
        <v>47</v>
      </c>
      <c r="P35" s="14">
        <v>0</v>
      </c>
      <c r="Q35" s="34">
        <f>O35+'Oct25'!Q35</f>
        <v>82</v>
      </c>
      <c r="R35" s="34">
        <f>P35+'Oct25'!R35</f>
        <v>0</v>
      </c>
      <c r="S35" s="14">
        <v>690</v>
      </c>
      <c r="T35" s="14"/>
      <c r="U35" s="14">
        <v>215</v>
      </c>
      <c r="V35" s="14"/>
      <c r="W35" s="14">
        <v>110</v>
      </c>
      <c r="X35" s="14"/>
      <c r="Y35" s="15">
        <f t="shared" si="22"/>
        <v>51.162790697674417</v>
      </c>
      <c r="Z35" s="15"/>
      <c r="AA35" s="14">
        <v>755</v>
      </c>
      <c r="AB35" s="14">
        <v>1010</v>
      </c>
      <c r="AC35" s="14">
        <v>373</v>
      </c>
      <c r="AD35" s="14">
        <v>532</v>
      </c>
      <c r="AE35" s="14">
        <v>382</v>
      </c>
      <c r="AF35" s="14">
        <v>478</v>
      </c>
      <c r="AG35" s="14">
        <v>20</v>
      </c>
      <c r="AH35" s="14">
        <v>36</v>
      </c>
      <c r="AI35" s="14">
        <v>34</v>
      </c>
      <c r="AJ35" s="14">
        <v>48</v>
      </c>
      <c r="AK35" s="14">
        <v>16</v>
      </c>
      <c r="AL35" s="14">
        <v>27</v>
      </c>
      <c r="AM35" s="14">
        <v>0</v>
      </c>
      <c r="AN35" s="14">
        <v>0</v>
      </c>
      <c r="AO35" s="14">
        <v>153</v>
      </c>
      <c r="AP35" s="14">
        <v>207</v>
      </c>
      <c r="AQ35" s="14">
        <v>150</v>
      </c>
      <c r="AR35" s="14">
        <v>214</v>
      </c>
      <c r="AS35" s="34">
        <f t="shared" si="3"/>
        <v>303</v>
      </c>
      <c r="AT35" s="34">
        <f t="shared" si="3"/>
        <v>421</v>
      </c>
      <c r="AU35" s="34">
        <f t="shared" si="4"/>
        <v>724</v>
      </c>
      <c r="AV35" s="34">
        <f>AO35+'Oct25'!AV35</f>
        <v>599</v>
      </c>
      <c r="AW35" s="34">
        <f>AP35+'Oct25'!AW35</f>
        <v>607</v>
      </c>
      <c r="AX35" s="34">
        <f>AQ35+'Oct25'!AX35</f>
        <v>587</v>
      </c>
      <c r="AY35" s="34">
        <f>AR35+'Oct25'!AY35</f>
        <v>625</v>
      </c>
      <c r="AZ35" s="34">
        <f t="shared" si="5"/>
        <v>1186</v>
      </c>
      <c r="BA35" s="34">
        <f t="shared" si="5"/>
        <v>1232</v>
      </c>
      <c r="BB35" s="34">
        <f t="shared" si="6"/>
        <v>2418</v>
      </c>
      <c r="BC35" s="14"/>
      <c r="BD35" s="14"/>
      <c r="BE35" s="34"/>
      <c r="BF35" s="34"/>
      <c r="BG35" s="14"/>
      <c r="BH35" s="14"/>
      <c r="BI35" s="14"/>
      <c r="BJ35" s="14"/>
      <c r="BK35" s="40"/>
      <c r="BL35" s="40"/>
      <c r="BM35" s="40"/>
    </row>
    <row r="36" spans="1:65" s="5" customFormat="1" ht="17.100000000000001" customHeight="1">
      <c r="A36" s="16">
        <v>27</v>
      </c>
      <c r="B36" s="17" t="s">
        <v>93</v>
      </c>
      <c r="C36" s="13">
        <v>29000</v>
      </c>
      <c r="D36" s="13">
        <v>0</v>
      </c>
      <c r="E36" s="14">
        <v>2410</v>
      </c>
      <c r="F36" s="14"/>
      <c r="G36" s="14">
        <v>1945</v>
      </c>
      <c r="H36" s="15">
        <f t="shared" si="2"/>
        <v>80.705394190871374</v>
      </c>
      <c r="I36" s="14">
        <v>0</v>
      </c>
      <c r="J36" s="187"/>
      <c r="K36" s="34">
        <f>G36+'Oct25'!K36</f>
        <v>7449</v>
      </c>
      <c r="L36" s="15">
        <f t="shared" si="0"/>
        <v>25.686206896551724</v>
      </c>
      <c r="M36" s="34">
        <f>I36+'Oct25'!M36</f>
        <v>0</v>
      </c>
      <c r="N36" s="15"/>
      <c r="O36" s="14">
        <v>111</v>
      </c>
      <c r="P36" s="14">
        <v>0</v>
      </c>
      <c r="Q36" s="34">
        <f>O36+'Oct25'!Q36</f>
        <v>333</v>
      </c>
      <c r="R36" s="34">
        <f>P36+'Oct25'!R36</f>
        <v>0</v>
      </c>
      <c r="S36" s="14">
        <v>2516</v>
      </c>
      <c r="T36" s="14"/>
      <c r="U36" s="14">
        <v>612</v>
      </c>
      <c r="V36" s="14"/>
      <c r="W36" s="14">
        <v>300</v>
      </c>
      <c r="X36" s="14"/>
      <c r="Y36" s="15">
        <f t="shared" si="22"/>
        <v>49.019607843137258</v>
      </c>
      <c r="Z36" s="15"/>
      <c r="AA36" s="14">
        <v>1918</v>
      </c>
      <c r="AB36" s="14"/>
      <c r="AC36" s="14">
        <v>1020</v>
      </c>
      <c r="AD36" s="14"/>
      <c r="AE36" s="14">
        <v>898</v>
      </c>
      <c r="AF36" s="14"/>
      <c r="AG36" s="14">
        <v>36</v>
      </c>
      <c r="AH36" s="14"/>
      <c r="AI36" s="14">
        <v>105</v>
      </c>
      <c r="AJ36" s="14"/>
      <c r="AK36" s="14">
        <v>29</v>
      </c>
      <c r="AL36" s="14"/>
      <c r="AM36" s="14">
        <v>8</v>
      </c>
      <c r="AN36" s="14"/>
      <c r="AO36" s="14">
        <v>478</v>
      </c>
      <c r="AP36" s="14"/>
      <c r="AQ36" s="14">
        <v>364</v>
      </c>
      <c r="AR36" s="14"/>
      <c r="AS36" s="34">
        <f t="shared" si="3"/>
        <v>842</v>
      </c>
      <c r="AT36" s="34">
        <f t="shared" si="3"/>
        <v>0</v>
      </c>
      <c r="AU36" s="34">
        <f t="shared" si="4"/>
        <v>842</v>
      </c>
      <c r="AV36" s="34">
        <f>AO36+'Oct25'!AV36</f>
        <v>1848</v>
      </c>
      <c r="AW36" s="34">
        <f>AP36+'Oct25'!AW36</f>
        <v>0</v>
      </c>
      <c r="AX36" s="34">
        <f>AQ36+'Oct25'!AX36</f>
        <v>1422</v>
      </c>
      <c r="AY36" s="34">
        <f>AR36+'Oct25'!AY36</f>
        <v>0</v>
      </c>
      <c r="AZ36" s="34">
        <f t="shared" si="5"/>
        <v>3270</v>
      </c>
      <c r="BA36" s="34">
        <f t="shared" si="5"/>
        <v>0</v>
      </c>
      <c r="BB36" s="34">
        <f t="shared" si="6"/>
        <v>3270</v>
      </c>
      <c r="BC36" s="14"/>
      <c r="BD36" s="14"/>
      <c r="BE36" s="34"/>
      <c r="BF36" s="34"/>
      <c r="BG36" s="14"/>
      <c r="BH36" s="14"/>
      <c r="BI36" s="14"/>
      <c r="BJ36" s="14"/>
      <c r="BK36" s="40"/>
      <c r="BL36" s="40"/>
      <c r="BM36" s="40"/>
    </row>
    <row r="37" spans="1:65" s="140" customFormat="1" ht="17.100000000000001" customHeight="1">
      <c r="A37" s="18"/>
      <c r="B37" s="19" t="s">
        <v>74</v>
      </c>
      <c r="C37" s="19">
        <f>SUM(C34:C36)</f>
        <v>79000</v>
      </c>
      <c r="D37" s="19">
        <f t="shared" ref="D37:BM37" si="23">SUM(D34:D36)</f>
        <v>14000</v>
      </c>
      <c r="E37" s="35">
        <f t="shared" si="23"/>
        <v>6590</v>
      </c>
      <c r="F37" s="35">
        <f t="shared" si="23"/>
        <v>335</v>
      </c>
      <c r="G37" s="35">
        <f t="shared" si="23"/>
        <v>5313</v>
      </c>
      <c r="H37" s="21">
        <f t="shared" si="2"/>
        <v>80.622154779969648</v>
      </c>
      <c r="I37" s="35">
        <f t="shared" si="23"/>
        <v>0</v>
      </c>
      <c r="J37" s="21">
        <f t="shared" si="9"/>
        <v>0</v>
      </c>
      <c r="K37" s="35">
        <f t="shared" si="23"/>
        <v>20402</v>
      </c>
      <c r="L37" s="21">
        <f t="shared" si="0"/>
        <v>25.825316455696203</v>
      </c>
      <c r="M37" s="35">
        <f t="shared" si="23"/>
        <v>23</v>
      </c>
      <c r="N37" s="21">
        <f t="shared" si="10"/>
        <v>0.16428571428571428</v>
      </c>
      <c r="O37" s="35">
        <f t="shared" si="23"/>
        <v>243</v>
      </c>
      <c r="P37" s="35">
        <f t="shared" si="23"/>
        <v>0</v>
      </c>
      <c r="Q37" s="35">
        <f t="shared" si="23"/>
        <v>653</v>
      </c>
      <c r="R37" s="35">
        <f t="shared" si="23"/>
        <v>0</v>
      </c>
      <c r="S37" s="35">
        <f t="shared" si="23"/>
        <v>6084</v>
      </c>
      <c r="T37" s="35">
        <f t="shared" si="23"/>
        <v>0</v>
      </c>
      <c r="U37" s="35">
        <f t="shared" si="23"/>
        <v>1609</v>
      </c>
      <c r="V37" s="35">
        <f t="shared" si="23"/>
        <v>0</v>
      </c>
      <c r="W37" s="35">
        <f t="shared" si="23"/>
        <v>848</v>
      </c>
      <c r="X37" s="35">
        <f t="shared" si="23"/>
        <v>0</v>
      </c>
      <c r="Y37" s="21">
        <f t="shared" si="8"/>
        <v>52.703542573026724</v>
      </c>
      <c r="Z37" s="21"/>
      <c r="AA37" s="35">
        <f t="shared" si="23"/>
        <v>5296</v>
      </c>
      <c r="AB37" s="35">
        <f t="shared" si="23"/>
        <v>1155</v>
      </c>
      <c r="AC37" s="35">
        <f t="shared" si="23"/>
        <v>2762</v>
      </c>
      <c r="AD37" s="35">
        <f t="shared" si="23"/>
        <v>614</v>
      </c>
      <c r="AE37" s="35">
        <f t="shared" si="23"/>
        <v>2534</v>
      </c>
      <c r="AF37" s="35">
        <f t="shared" si="23"/>
        <v>541</v>
      </c>
      <c r="AG37" s="35">
        <f t="shared" si="23"/>
        <v>116</v>
      </c>
      <c r="AH37" s="35">
        <f t="shared" si="23"/>
        <v>47</v>
      </c>
      <c r="AI37" s="35">
        <f t="shared" si="23"/>
        <v>254</v>
      </c>
      <c r="AJ37" s="35">
        <f t="shared" si="23"/>
        <v>58</v>
      </c>
      <c r="AK37" s="35">
        <f t="shared" si="23"/>
        <v>124</v>
      </c>
      <c r="AL37" s="35">
        <f t="shared" si="23"/>
        <v>31</v>
      </c>
      <c r="AM37" s="35">
        <f t="shared" si="23"/>
        <v>110</v>
      </c>
      <c r="AN37" s="35">
        <f t="shared" si="23"/>
        <v>7</v>
      </c>
      <c r="AO37" s="35">
        <f t="shared" si="23"/>
        <v>1194</v>
      </c>
      <c r="AP37" s="35">
        <f t="shared" si="23"/>
        <v>238</v>
      </c>
      <c r="AQ37" s="35">
        <f t="shared" si="23"/>
        <v>964</v>
      </c>
      <c r="AR37" s="35">
        <f t="shared" si="23"/>
        <v>233</v>
      </c>
      <c r="AS37" s="35">
        <f t="shared" si="23"/>
        <v>2158</v>
      </c>
      <c r="AT37" s="35">
        <f t="shared" si="23"/>
        <v>471</v>
      </c>
      <c r="AU37" s="35">
        <f t="shared" si="23"/>
        <v>2629</v>
      </c>
      <c r="AV37" s="35">
        <f t="shared" si="23"/>
        <v>4795</v>
      </c>
      <c r="AW37" s="35">
        <f t="shared" si="23"/>
        <v>713</v>
      </c>
      <c r="AX37" s="35">
        <f t="shared" si="23"/>
        <v>3892</v>
      </c>
      <c r="AY37" s="35">
        <f t="shared" si="23"/>
        <v>690</v>
      </c>
      <c r="AZ37" s="35">
        <f t="shared" si="23"/>
        <v>8687</v>
      </c>
      <c r="BA37" s="35">
        <f t="shared" si="23"/>
        <v>1403</v>
      </c>
      <c r="BB37" s="35">
        <f t="shared" si="23"/>
        <v>10090</v>
      </c>
      <c r="BC37" s="35">
        <f t="shared" si="23"/>
        <v>0</v>
      </c>
      <c r="BD37" s="35">
        <f t="shared" si="23"/>
        <v>0</v>
      </c>
      <c r="BE37" s="35">
        <f t="shared" si="23"/>
        <v>0</v>
      </c>
      <c r="BF37" s="35">
        <f t="shared" si="23"/>
        <v>0</v>
      </c>
      <c r="BG37" s="35">
        <f t="shared" si="23"/>
        <v>0</v>
      </c>
      <c r="BH37" s="35">
        <f t="shared" si="23"/>
        <v>0</v>
      </c>
      <c r="BI37" s="35">
        <f t="shared" si="23"/>
        <v>0</v>
      </c>
      <c r="BJ37" s="35">
        <f t="shared" si="23"/>
        <v>0</v>
      </c>
      <c r="BK37" s="35">
        <f t="shared" si="23"/>
        <v>0</v>
      </c>
      <c r="BL37" s="35">
        <f t="shared" si="23"/>
        <v>0</v>
      </c>
      <c r="BM37" s="35">
        <f t="shared" si="23"/>
        <v>0</v>
      </c>
    </row>
    <row r="38" spans="1:65" s="6" customFormat="1" ht="17.100000000000001" customHeight="1">
      <c r="A38" s="24">
        <v>28</v>
      </c>
      <c r="B38" s="25" t="s">
        <v>94</v>
      </c>
      <c r="C38" s="26">
        <v>14000</v>
      </c>
      <c r="D38" s="26">
        <v>0</v>
      </c>
      <c r="E38" s="27">
        <v>1167</v>
      </c>
      <c r="F38" s="27">
        <v>0</v>
      </c>
      <c r="G38" s="27">
        <v>693</v>
      </c>
      <c r="H38" s="15">
        <f t="shared" si="2"/>
        <v>59.383033419023135</v>
      </c>
      <c r="I38" s="27">
        <v>0</v>
      </c>
      <c r="J38" s="187"/>
      <c r="K38" s="34">
        <f>G38+'Oct25'!K38</f>
        <v>3074</v>
      </c>
      <c r="L38" s="15">
        <f t="shared" si="0"/>
        <v>21.957142857142856</v>
      </c>
      <c r="M38" s="34">
        <f>I38+'Oct25'!M38</f>
        <v>0</v>
      </c>
      <c r="N38" s="28"/>
      <c r="O38" s="27">
        <v>15</v>
      </c>
      <c r="P38" s="27"/>
      <c r="Q38" s="34">
        <f>O38+'Oct25'!Q38</f>
        <v>122</v>
      </c>
      <c r="R38" s="34">
        <f>P38+'Oct25'!R38</f>
        <v>0</v>
      </c>
      <c r="S38" s="27">
        <v>823</v>
      </c>
      <c r="T38" s="27">
        <v>0</v>
      </c>
      <c r="U38" s="27">
        <v>439</v>
      </c>
      <c r="V38" s="27">
        <v>0</v>
      </c>
      <c r="W38" s="27">
        <v>195</v>
      </c>
      <c r="X38" s="27">
        <v>0</v>
      </c>
      <c r="Y38" s="15">
        <f t="shared" ref="Y38:Y44" si="24">W38*100/U38</f>
        <v>44.419134396355354</v>
      </c>
      <c r="Z38" s="15"/>
      <c r="AA38" s="27">
        <v>883</v>
      </c>
      <c r="AB38" s="27"/>
      <c r="AC38" s="27">
        <v>293</v>
      </c>
      <c r="AD38" s="27"/>
      <c r="AE38" s="27">
        <v>229</v>
      </c>
      <c r="AF38" s="27"/>
      <c r="AG38" s="27">
        <v>85</v>
      </c>
      <c r="AH38" s="27"/>
      <c r="AI38" s="27">
        <v>193</v>
      </c>
      <c r="AJ38" s="27"/>
      <c r="AK38" s="27">
        <v>34</v>
      </c>
      <c r="AL38" s="27"/>
      <c r="AM38" s="27">
        <v>66</v>
      </c>
      <c r="AN38" s="27"/>
      <c r="AO38" s="27">
        <v>238</v>
      </c>
      <c r="AP38" s="27"/>
      <c r="AQ38" s="27">
        <v>181</v>
      </c>
      <c r="AR38" s="27"/>
      <c r="AS38" s="34">
        <f t="shared" si="3"/>
        <v>419</v>
      </c>
      <c r="AT38" s="34">
        <f t="shared" si="3"/>
        <v>0</v>
      </c>
      <c r="AU38" s="34">
        <f t="shared" si="4"/>
        <v>419</v>
      </c>
      <c r="AV38" s="34">
        <f>AO38+'Oct25'!AV38</f>
        <v>1039</v>
      </c>
      <c r="AW38" s="34">
        <f>AP38+'Oct25'!AW38</f>
        <v>0</v>
      </c>
      <c r="AX38" s="34">
        <f>AQ38+'Oct25'!AX38</f>
        <v>800</v>
      </c>
      <c r="AY38" s="34">
        <f>AR38+'Oct25'!AY38</f>
        <v>0</v>
      </c>
      <c r="AZ38" s="34">
        <f t="shared" si="5"/>
        <v>1839</v>
      </c>
      <c r="BA38" s="34">
        <f t="shared" si="5"/>
        <v>0</v>
      </c>
      <c r="BB38" s="34">
        <f t="shared" si="6"/>
        <v>1839</v>
      </c>
      <c r="BC38" s="27"/>
      <c r="BD38" s="27"/>
      <c r="BE38" s="38"/>
      <c r="BF38" s="38"/>
      <c r="BG38" s="27"/>
      <c r="BH38" s="27"/>
      <c r="BI38" s="27"/>
      <c r="BJ38" s="27"/>
      <c r="BK38" s="41"/>
      <c r="BL38" s="41"/>
      <c r="BM38" s="41"/>
    </row>
    <row r="39" spans="1:65" s="6" customFormat="1" ht="17.100000000000001" customHeight="1">
      <c r="A39" s="32">
        <v>29</v>
      </c>
      <c r="B39" s="26" t="s">
        <v>95</v>
      </c>
      <c r="C39" s="26">
        <v>6500</v>
      </c>
      <c r="D39" s="26">
        <v>0</v>
      </c>
      <c r="E39" s="27">
        <v>549</v>
      </c>
      <c r="F39" s="27"/>
      <c r="G39" s="27">
        <v>438</v>
      </c>
      <c r="H39" s="15">
        <f t="shared" si="2"/>
        <v>79.78142076502732</v>
      </c>
      <c r="I39" s="27"/>
      <c r="J39" s="187"/>
      <c r="K39" s="34">
        <f>G39+'Oct25'!K39</f>
        <v>1667</v>
      </c>
      <c r="L39" s="15">
        <f t="shared" si="0"/>
        <v>25.646153846153847</v>
      </c>
      <c r="M39" s="34">
        <f>I39+'Oct25'!M39</f>
        <v>0</v>
      </c>
      <c r="N39" s="28"/>
      <c r="O39" s="27">
        <v>1</v>
      </c>
      <c r="P39" s="27"/>
      <c r="Q39" s="34">
        <f>O39+'Oct25'!Q39</f>
        <v>3</v>
      </c>
      <c r="R39" s="34">
        <f>P39+'Oct25'!R39</f>
        <v>0</v>
      </c>
      <c r="S39" s="27">
        <v>463</v>
      </c>
      <c r="T39" s="27"/>
      <c r="U39" s="27">
        <v>179</v>
      </c>
      <c r="V39" s="27"/>
      <c r="W39" s="27">
        <v>125</v>
      </c>
      <c r="X39" s="27"/>
      <c r="Y39" s="15">
        <f t="shared" si="24"/>
        <v>69.832402234636874</v>
      </c>
      <c r="Z39" s="15"/>
      <c r="AA39" s="27">
        <v>431</v>
      </c>
      <c r="AB39" s="27"/>
      <c r="AC39" s="27">
        <v>187</v>
      </c>
      <c r="AD39" s="27"/>
      <c r="AE39" s="27">
        <v>118</v>
      </c>
      <c r="AF39" s="27"/>
      <c r="AG39" s="27">
        <v>4</v>
      </c>
      <c r="AH39" s="27"/>
      <c r="AI39" s="27">
        <v>11</v>
      </c>
      <c r="AJ39" s="27"/>
      <c r="AK39" s="27">
        <v>1</v>
      </c>
      <c r="AL39" s="27"/>
      <c r="AM39" s="27">
        <v>6</v>
      </c>
      <c r="AN39" s="27"/>
      <c r="AO39" s="27">
        <v>102</v>
      </c>
      <c r="AP39" s="27"/>
      <c r="AQ39" s="27">
        <v>88</v>
      </c>
      <c r="AR39" s="27"/>
      <c r="AS39" s="34">
        <f t="shared" si="3"/>
        <v>190</v>
      </c>
      <c r="AT39" s="34">
        <f t="shared" si="3"/>
        <v>0</v>
      </c>
      <c r="AU39" s="34">
        <f t="shared" si="4"/>
        <v>190</v>
      </c>
      <c r="AV39" s="34">
        <f>AO39+'Oct25'!AV39</f>
        <v>430</v>
      </c>
      <c r="AW39" s="34">
        <f>AP39+'Oct25'!AW39</f>
        <v>0</v>
      </c>
      <c r="AX39" s="34">
        <f>AQ39+'Oct25'!AX39</f>
        <v>368</v>
      </c>
      <c r="AY39" s="34">
        <f>AR39+'Oct25'!AY39</f>
        <v>0</v>
      </c>
      <c r="AZ39" s="34">
        <f t="shared" si="5"/>
        <v>798</v>
      </c>
      <c r="BA39" s="34">
        <f t="shared" si="5"/>
        <v>0</v>
      </c>
      <c r="BB39" s="34">
        <f t="shared" si="6"/>
        <v>798</v>
      </c>
      <c r="BC39" s="27"/>
      <c r="BD39" s="27"/>
      <c r="BE39" s="38">
        <v>0</v>
      </c>
      <c r="BF39" s="38">
        <v>0</v>
      </c>
      <c r="BG39" s="27"/>
      <c r="BH39" s="27"/>
      <c r="BI39" s="27"/>
      <c r="BJ39" s="27"/>
      <c r="BK39" s="42">
        <v>0</v>
      </c>
      <c r="BL39" s="42">
        <v>0</v>
      </c>
      <c r="BM39" s="42">
        <v>0</v>
      </c>
    </row>
    <row r="40" spans="1:65" s="6" customFormat="1" ht="17.100000000000001" customHeight="1">
      <c r="A40" s="32">
        <v>30</v>
      </c>
      <c r="B40" s="26" t="s">
        <v>96</v>
      </c>
      <c r="C40" s="26">
        <v>10000</v>
      </c>
      <c r="D40" s="26">
        <v>0</v>
      </c>
      <c r="E40" s="27">
        <v>839</v>
      </c>
      <c r="F40" s="27"/>
      <c r="G40" s="27">
        <v>736</v>
      </c>
      <c r="H40" s="15">
        <f t="shared" si="2"/>
        <v>87.723480333730635</v>
      </c>
      <c r="I40" s="27"/>
      <c r="J40" s="187"/>
      <c r="K40" s="34">
        <f>G40+'Oct25'!K40</f>
        <v>3150</v>
      </c>
      <c r="L40" s="15">
        <f t="shared" si="0"/>
        <v>31.5</v>
      </c>
      <c r="M40" s="34">
        <f>I40+'Oct25'!M40</f>
        <v>0</v>
      </c>
      <c r="N40" s="28"/>
      <c r="O40" s="27"/>
      <c r="P40" s="27"/>
      <c r="Q40" s="34">
        <f>O40+'Oct25'!Q40</f>
        <v>0</v>
      </c>
      <c r="R40" s="34">
        <f>P40+'Oct25'!R40</f>
        <v>0</v>
      </c>
      <c r="S40" s="27">
        <v>898</v>
      </c>
      <c r="T40" s="27"/>
      <c r="U40" s="27">
        <v>315</v>
      </c>
      <c r="V40" s="27"/>
      <c r="W40" s="27">
        <v>186</v>
      </c>
      <c r="X40" s="27"/>
      <c r="Y40" s="15">
        <f t="shared" si="24"/>
        <v>59.047619047619051</v>
      </c>
      <c r="Z40" s="15"/>
      <c r="AA40" s="27">
        <v>761</v>
      </c>
      <c r="AB40" s="27"/>
      <c r="AC40" s="27">
        <v>407</v>
      </c>
      <c r="AD40" s="27"/>
      <c r="AE40" s="27">
        <v>354</v>
      </c>
      <c r="AF40" s="27"/>
      <c r="AG40" s="27">
        <v>0</v>
      </c>
      <c r="AH40" s="27"/>
      <c r="AI40" s="27">
        <v>90</v>
      </c>
      <c r="AJ40" s="27"/>
      <c r="AK40" s="27">
        <v>0</v>
      </c>
      <c r="AL40" s="27"/>
      <c r="AM40" s="27">
        <v>0</v>
      </c>
      <c r="AN40" s="27"/>
      <c r="AO40" s="27">
        <v>198</v>
      </c>
      <c r="AP40" s="27"/>
      <c r="AQ40" s="27">
        <v>119</v>
      </c>
      <c r="AR40" s="27"/>
      <c r="AS40" s="34">
        <f t="shared" si="3"/>
        <v>317</v>
      </c>
      <c r="AT40" s="34">
        <f t="shared" si="3"/>
        <v>0</v>
      </c>
      <c r="AU40" s="34">
        <f t="shared" si="4"/>
        <v>317</v>
      </c>
      <c r="AV40" s="34">
        <f>AO40+'Oct25'!AV40</f>
        <v>828</v>
      </c>
      <c r="AW40" s="34">
        <f>AP40+'Oct25'!AW40</f>
        <v>0</v>
      </c>
      <c r="AX40" s="34">
        <f>AQ40+'Oct25'!AX40</f>
        <v>535</v>
      </c>
      <c r="AY40" s="34">
        <f>AR40+'Oct25'!AY40</f>
        <v>0</v>
      </c>
      <c r="AZ40" s="34">
        <f t="shared" si="5"/>
        <v>1363</v>
      </c>
      <c r="BA40" s="34">
        <f t="shared" si="5"/>
        <v>0</v>
      </c>
      <c r="BB40" s="34">
        <f t="shared" si="6"/>
        <v>1363</v>
      </c>
      <c r="BC40" s="27"/>
      <c r="BD40" s="27"/>
      <c r="BE40" s="38">
        <v>0</v>
      </c>
      <c r="BF40" s="38">
        <v>0</v>
      </c>
      <c r="BG40" s="27"/>
      <c r="BH40" s="27"/>
      <c r="BI40" s="27"/>
      <c r="BJ40" s="27"/>
      <c r="BK40" s="42">
        <v>0</v>
      </c>
      <c r="BL40" s="42">
        <v>0</v>
      </c>
      <c r="BM40" s="42">
        <v>0</v>
      </c>
    </row>
    <row r="41" spans="1:65" s="5" customFormat="1" ht="17.100000000000001" customHeight="1">
      <c r="A41" s="12">
        <v>31</v>
      </c>
      <c r="B41" s="13" t="s">
        <v>97</v>
      </c>
      <c r="C41" s="13">
        <v>24000</v>
      </c>
      <c r="D41" s="13">
        <v>0</v>
      </c>
      <c r="E41" s="14">
        <v>2270</v>
      </c>
      <c r="F41" s="14"/>
      <c r="G41" s="14">
        <v>1731</v>
      </c>
      <c r="H41" s="15">
        <f t="shared" si="2"/>
        <v>76.255506607929519</v>
      </c>
      <c r="I41" s="14"/>
      <c r="J41" s="187"/>
      <c r="K41" s="34">
        <f>G41+'Oct25'!K41</f>
        <v>6961</v>
      </c>
      <c r="L41" s="15">
        <f t="shared" si="0"/>
        <v>29.004166666666666</v>
      </c>
      <c r="M41" s="34">
        <f>I41+'Oct25'!M41</f>
        <v>0</v>
      </c>
      <c r="N41" s="15"/>
      <c r="O41" s="14">
        <v>128</v>
      </c>
      <c r="P41" s="14"/>
      <c r="Q41" s="34">
        <f>O41+'Oct25'!Q41</f>
        <v>527</v>
      </c>
      <c r="R41" s="34">
        <f>P41+'Oct25'!R41</f>
        <v>0</v>
      </c>
      <c r="S41" s="14">
        <v>1591</v>
      </c>
      <c r="T41" s="14"/>
      <c r="U41" s="14">
        <v>648</v>
      </c>
      <c r="V41" s="14"/>
      <c r="W41" s="14">
        <v>383</v>
      </c>
      <c r="X41" s="14"/>
      <c r="Y41" s="15">
        <f t="shared" si="24"/>
        <v>59.104938271604937</v>
      </c>
      <c r="Z41" s="15"/>
      <c r="AA41" s="14">
        <v>1763</v>
      </c>
      <c r="AB41" s="14"/>
      <c r="AC41" s="14">
        <v>868</v>
      </c>
      <c r="AD41" s="14"/>
      <c r="AE41" s="14">
        <v>642</v>
      </c>
      <c r="AF41" s="14"/>
      <c r="AG41" s="14">
        <v>29</v>
      </c>
      <c r="AH41" s="14"/>
      <c r="AI41" s="14">
        <v>24</v>
      </c>
      <c r="AJ41" s="14"/>
      <c r="AK41" s="14">
        <v>51</v>
      </c>
      <c r="AL41" s="14"/>
      <c r="AM41" s="14">
        <v>151</v>
      </c>
      <c r="AN41" s="14"/>
      <c r="AO41" s="14">
        <v>510</v>
      </c>
      <c r="AP41" s="14"/>
      <c r="AQ41" s="14">
        <v>398</v>
      </c>
      <c r="AR41" s="14"/>
      <c r="AS41" s="34">
        <f t="shared" si="3"/>
        <v>908</v>
      </c>
      <c r="AT41" s="34">
        <f t="shared" si="3"/>
        <v>0</v>
      </c>
      <c r="AU41" s="34">
        <f t="shared" si="4"/>
        <v>908</v>
      </c>
      <c r="AV41" s="34">
        <f>AO41+'Oct25'!AV41</f>
        <v>1923</v>
      </c>
      <c r="AW41" s="34">
        <f>AP41+'Oct25'!AW41</f>
        <v>0</v>
      </c>
      <c r="AX41" s="34">
        <f>AQ41+'Oct25'!AX41</f>
        <v>1577</v>
      </c>
      <c r="AY41" s="34">
        <f>AR41+'Oct25'!AY41</f>
        <v>0</v>
      </c>
      <c r="AZ41" s="34">
        <f t="shared" si="5"/>
        <v>3500</v>
      </c>
      <c r="BA41" s="34">
        <f t="shared" si="5"/>
        <v>0</v>
      </c>
      <c r="BB41" s="34">
        <f t="shared" si="6"/>
        <v>3500</v>
      </c>
      <c r="BC41" s="14">
        <v>50</v>
      </c>
      <c r="BD41" s="14">
        <v>250</v>
      </c>
      <c r="BE41" s="34">
        <f>BC41+'Oct25'!BE41</f>
        <v>205</v>
      </c>
      <c r="BF41" s="34">
        <f>BD41+'Oct25'!BF41</f>
        <v>1025</v>
      </c>
      <c r="BG41" s="14"/>
      <c r="BH41" s="14"/>
      <c r="BI41" s="14"/>
      <c r="BJ41" s="14"/>
      <c r="BK41" s="40"/>
      <c r="BL41" s="40"/>
      <c r="BM41" s="40"/>
    </row>
    <row r="42" spans="1:65" s="5" customFormat="1" ht="17.100000000000001" customHeight="1">
      <c r="A42" s="12">
        <v>32</v>
      </c>
      <c r="B42" s="13" t="s">
        <v>98</v>
      </c>
      <c r="C42" s="13">
        <v>22000</v>
      </c>
      <c r="D42" s="13">
        <v>0</v>
      </c>
      <c r="E42" s="14">
        <v>2098</v>
      </c>
      <c r="F42" s="14"/>
      <c r="G42" s="14">
        <v>1065</v>
      </c>
      <c r="H42" s="15">
        <f t="shared" si="2"/>
        <v>50.762631077216398</v>
      </c>
      <c r="I42" s="14"/>
      <c r="J42" s="187"/>
      <c r="K42" s="34">
        <f>G42+'Oct25'!K42</f>
        <v>4641</v>
      </c>
      <c r="L42" s="15">
        <f t="shared" si="0"/>
        <v>21.095454545454544</v>
      </c>
      <c r="M42" s="34">
        <f>I42+'Oct25'!M42</f>
        <v>0</v>
      </c>
      <c r="N42" s="15"/>
      <c r="O42" s="14">
        <v>121</v>
      </c>
      <c r="P42" s="14"/>
      <c r="Q42" s="34">
        <f>O42+'Oct25'!Q42</f>
        <v>562</v>
      </c>
      <c r="R42" s="34">
        <f>P42+'Oct25'!R42</f>
        <v>0</v>
      </c>
      <c r="S42" s="14">
        <v>914</v>
      </c>
      <c r="T42" s="14"/>
      <c r="U42" s="14">
        <v>916</v>
      </c>
      <c r="V42" s="14"/>
      <c r="W42" s="14">
        <v>613</v>
      </c>
      <c r="X42" s="14"/>
      <c r="Y42" s="15">
        <f t="shared" si="24"/>
        <v>66.921397379912662</v>
      </c>
      <c r="Z42" s="15"/>
      <c r="AA42" s="14">
        <v>1212</v>
      </c>
      <c r="AB42" s="14"/>
      <c r="AC42" s="14">
        <v>704</v>
      </c>
      <c r="AD42" s="14"/>
      <c r="AE42" s="14">
        <v>357</v>
      </c>
      <c r="AF42" s="14"/>
      <c r="AG42" s="14">
        <v>13</v>
      </c>
      <c r="AH42" s="14"/>
      <c r="AI42" s="14">
        <v>17</v>
      </c>
      <c r="AJ42" s="14"/>
      <c r="AK42" s="14">
        <v>26</v>
      </c>
      <c r="AL42" s="14"/>
      <c r="AM42" s="14">
        <v>154</v>
      </c>
      <c r="AN42" s="14"/>
      <c r="AO42" s="14">
        <v>405</v>
      </c>
      <c r="AP42" s="14"/>
      <c r="AQ42" s="14">
        <v>266</v>
      </c>
      <c r="AR42" s="14"/>
      <c r="AS42" s="34">
        <f t="shared" si="3"/>
        <v>671</v>
      </c>
      <c r="AT42" s="34">
        <f t="shared" si="3"/>
        <v>0</v>
      </c>
      <c r="AU42" s="34">
        <f t="shared" si="4"/>
        <v>671</v>
      </c>
      <c r="AV42" s="34">
        <f>AO42+'Oct25'!AV42</f>
        <v>1575</v>
      </c>
      <c r="AW42" s="34">
        <f>AP42+'Oct25'!AW42</f>
        <v>0</v>
      </c>
      <c r="AX42" s="34">
        <f>AQ42+'Oct25'!AX42</f>
        <v>1129</v>
      </c>
      <c r="AY42" s="34">
        <f>AR42+'Oct25'!AY42</f>
        <v>0</v>
      </c>
      <c r="AZ42" s="34">
        <f t="shared" si="5"/>
        <v>2704</v>
      </c>
      <c r="BA42" s="34">
        <f t="shared" si="5"/>
        <v>0</v>
      </c>
      <c r="BB42" s="34">
        <f t="shared" si="6"/>
        <v>2704</v>
      </c>
      <c r="BC42" s="14"/>
      <c r="BD42" s="14"/>
      <c r="BE42" s="34">
        <v>0</v>
      </c>
      <c r="BF42" s="34"/>
      <c r="BG42" s="14"/>
      <c r="BH42" s="14"/>
      <c r="BI42" s="14"/>
      <c r="BJ42" s="14"/>
      <c r="BK42" s="40"/>
      <c r="BL42" s="40"/>
      <c r="BM42" s="40"/>
    </row>
    <row r="43" spans="1:65" s="5" customFormat="1" ht="17.100000000000001" customHeight="1">
      <c r="A43" s="12">
        <v>33</v>
      </c>
      <c r="B43" s="13" t="s">
        <v>99</v>
      </c>
      <c r="C43" s="13">
        <v>25000</v>
      </c>
      <c r="D43" s="13">
        <v>0</v>
      </c>
      <c r="E43" s="14">
        <v>2345</v>
      </c>
      <c r="F43" s="14"/>
      <c r="G43" s="14">
        <v>1648</v>
      </c>
      <c r="H43" s="15">
        <f t="shared" si="2"/>
        <v>70.2771855010661</v>
      </c>
      <c r="I43" s="14"/>
      <c r="J43" s="187"/>
      <c r="K43" s="34">
        <f>G43+'Oct25'!K43</f>
        <v>6322</v>
      </c>
      <c r="L43" s="15">
        <f t="shared" si="0"/>
        <v>25.288</v>
      </c>
      <c r="M43" s="34">
        <f>I43+'Oct25'!M43</f>
        <v>0</v>
      </c>
      <c r="N43" s="15"/>
      <c r="O43" s="14">
        <v>109</v>
      </c>
      <c r="P43" s="14"/>
      <c r="Q43" s="34">
        <f>O43+'Oct25'!Q43</f>
        <v>450</v>
      </c>
      <c r="R43" s="34">
        <f>P43+'Oct25'!R43</f>
        <v>0</v>
      </c>
      <c r="S43" s="14">
        <v>2046</v>
      </c>
      <c r="T43" s="14"/>
      <c r="U43" s="14">
        <v>556</v>
      </c>
      <c r="V43" s="14"/>
      <c r="W43" s="14">
        <v>342</v>
      </c>
      <c r="X43" s="14"/>
      <c r="Y43" s="15">
        <f t="shared" si="24"/>
        <v>61.510791366906474</v>
      </c>
      <c r="Z43" s="15"/>
      <c r="AA43" s="14">
        <v>1790</v>
      </c>
      <c r="AB43" s="14"/>
      <c r="AC43" s="14">
        <v>928</v>
      </c>
      <c r="AD43" s="14"/>
      <c r="AE43" s="14">
        <v>769</v>
      </c>
      <c r="AF43" s="14"/>
      <c r="AG43" s="14">
        <v>10</v>
      </c>
      <c r="AH43" s="14"/>
      <c r="AI43" s="14">
        <v>23</v>
      </c>
      <c r="AJ43" s="14"/>
      <c r="AK43" s="14">
        <v>37</v>
      </c>
      <c r="AL43" s="14"/>
      <c r="AM43" s="14">
        <v>126</v>
      </c>
      <c r="AN43" s="14"/>
      <c r="AO43" s="14">
        <v>439</v>
      </c>
      <c r="AP43" s="14"/>
      <c r="AQ43" s="14">
        <v>358</v>
      </c>
      <c r="AR43" s="14"/>
      <c r="AS43" s="34">
        <f t="shared" si="3"/>
        <v>797</v>
      </c>
      <c r="AT43" s="34">
        <f t="shared" si="3"/>
        <v>0</v>
      </c>
      <c r="AU43" s="34">
        <f t="shared" si="4"/>
        <v>797</v>
      </c>
      <c r="AV43" s="34">
        <f>AO43+'Oct25'!AV43</f>
        <v>1633</v>
      </c>
      <c r="AW43" s="34">
        <f>AP43+'Oct25'!AW43</f>
        <v>0</v>
      </c>
      <c r="AX43" s="34">
        <f>AQ43+'Oct25'!AX43</f>
        <v>1292</v>
      </c>
      <c r="AY43" s="34">
        <f>AR43+'Oct25'!AY43</f>
        <v>0</v>
      </c>
      <c r="AZ43" s="34">
        <f t="shared" si="5"/>
        <v>2925</v>
      </c>
      <c r="BA43" s="34">
        <f t="shared" si="5"/>
        <v>0</v>
      </c>
      <c r="BB43" s="34">
        <f t="shared" si="6"/>
        <v>2925</v>
      </c>
      <c r="BC43" s="14"/>
      <c r="BD43" s="14"/>
      <c r="BE43" s="34">
        <v>0</v>
      </c>
      <c r="BF43" s="34"/>
      <c r="BG43" s="14"/>
      <c r="BH43" s="14"/>
      <c r="BI43" s="14"/>
      <c r="BJ43" s="14"/>
      <c r="BK43" s="40"/>
      <c r="BL43" s="40"/>
      <c r="BM43" s="40"/>
    </row>
    <row r="44" spans="1:65" s="5" customFormat="1" ht="17.100000000000001" customHeight="1">
      <c r="A44" s="16">
        <v>34</v>
      </c>
      <c r="B44" s="17" t="s">
        <v>100</v>
      </c>
      <c r="C44" s="13">
        <v>14000</v>
      </c>
      <c r="D44" s="13">
        <v>0</v>
      </c>
      <c r="E44" s="14">
        <v>1298</v>
      </c>
      <c r="F44" s="14"/>
      <c r="G44" s="14">
        <v>1117</v>
      </c>
      <c r="H44" s="15">
        <f t="shared" si="2"/>
        <v>86.055469953775045</v>
      </c>
      <c r="I44" s="14"/>
      <c r="J44" s="187"/>
      <c r="K44" s="34">
        <f>G44+'Oct25'!K44</f>
        <v>4329</v>
      </c>
      <c r="L44" s="15">
        <f t="shared" si="0"/>
        <v>30.921428571428571</v>
      </c>
      <c r="M44" s="34">
        <f>I44+'Oct25'!M44</f>
        <v>0</v>
      </c>
      <c r="N44" s="15"/>
      <c r="O44" s="14">
        <v>131</v>
      </c>
      <c r="P44" s="14"/>
      <c r="Q44" s="34">
        <f>O44+'Oct25'!Q44</f>
        <v>474</v>
      </c>
      <c r="R44" s="34">
        <f>P44+'Oct25'!R44</f>
        <v>0</v>
      </c>
      <c r="S44" s="14">
        <v>881</v>
      </c>
      <c r="T44" s="14"/>
      <c r="U44" s="14">
        <v>436</v>
      </c>
      <c r="V44" s="14"/>
      <c r="W44" s="14">
        <v>259</v>
      </c>
      <c r="X44" s="14"/>
      <c r="Y44" s="15">
        <f t="shared" si="24"/>
        <v>59.403669724770644</v>
      </c>
      <c r="Z44" s="15"/>
      <c r="AA44" s="14">
        <v>1537</v>
      </c>
      <c r="AB44" s="14"/>
      <c r="AC44" s="14">
        <v>483</v>
      </c>
      <c r="AD44" s="14"/>
      <c r="AE44" s="14">
        <v>441</v>
      </c>
      <c r="AF44" s="14"/>
      <c r="AG44" s="14">
        <v>11</v>
      </c>
      <c r="AH44" s="14"/>
      <c r="AI44" s="14">
        <v>17</v>
      </c>
      <c r="AJ44" s="14"/>
      <c r="AK44" s="14">
        <v>28</v>
      </c>
      <c r="AL44" s="14"/>
      <c r="AM44" s="14">
        <v>106</v>
      </c>
      <c r="AN44" s="14"/>
      <c r="AO44" s="14">
        <v>244</v>
      </c>
      <c r="AP44" s="14"/>
      <c r="AQ44" s="14">
        <v>228</v>
      </c>
      <c r="AR44" s="14"/>
      <c r="AS44" s="34">
        <f t="shared" si="3"/>
        <v>472</v>
      </c>
      <c r="AT44" s="34">
        <f t="shared" si="3"/>
        <v>0</v>
      </c>
      <c r="AU44" s="34">
        <f t="shared" si="4"/>
        <v>472</v>
      </c>
      <c r="AV44" s="34">
        <f>AO44+'Oct25'!AV44</f>
        <v>1029</v>
      </c>
      <c r="AW44" s="34">
        <f>AP44+'Oct25'!AW44</f>
        <v>0</v>
      </c>
      <c r="AX44" s="34">
        <f>AQ44+'Oct25'!AX44</f>
        <v>925</v>
      </c>
      <c r="AY44" s="34">
        <f>AR44+'Oct25'!AY44</f>
        <v>0</v>
      </c>
      <c r="AZ44" s="34">
        <f t="shared" si="5"/>
        <v>1954</v>
      </c>
      <c r="BA44" s="34">
        <f t="shared" si="5"/>
        <v>0</v>
      </c>
      <c r="BB44" s="34">
        <f t="shared" si="6"/>
        <v>1954</v>
      </c>
      <c r="BC44" s="14"/>
      <c r="BD44" s="14"/>
      <c r="BE44" s="34">
        <v>0</v>
      </c>
      <c r="BF44" s="34"/>
      <c r="BG44" s="14"/>
      <c r="BH44" s="14"/>
      <c r="BI44" s="14"/>
      <c r="BJ44" s="14"/>
      <c r="BK44" s="40"/>
      <c r="BL44" s="40"/>
      <c r="BM44" s="40"/>
    </row>
    <row r="45" spans="1:65" s="140" customFormat="1" ht="17.100000000000001" customHeight="1">
      <c r="A45" s="18"/>
      <c r="B45" s="19" t="s">
        <v>74</v>
      </c>
      <c r="C45" s="19">
        <f>SUM(C41:C44)</f>
        <v>85000</v>
      </c>
      <c r="D45" s="19">
        <f t="shared" ref="D45:BM45" si="25">SUM(D41:D44)</f>
        <v>0</v>
      </c>
      <c r="E45" s="35">
        <f t="shared" si="25"/>
        <v>8011</v>
      </c>
      <c r="F45" s="35">
        <f t="shared" si="25"/>
        <v>0</v>
      </c>
      <c r="G45" s="35">
        <f t="shared" si="25"/>
        <v>5561</v>
      </c>
      <c r="H45" s="21">
        <f t="shared" si="2"/>
        <v>69.417051554113101</v>
      </c>
      <c r="I45" s="35">
        <f t="shared" si="25"/>
        <v>0</v>
      </c>
      <c r="J45" s="35">
        <f t="shared" si="25"/>
        <v>0</v>
      </c>
      <c r="K45" s="35">
        <f t="shared" si="25"/>
        <v>22253</v>
      </c>
      <c r="L45" s="21">
        <f t="shared" si="0"/>
        <v>26.18</v>
      </c>
      <c r="M45" s="35">
        <f t="shared" si="25"/>
        <v>0</v>
      </c>
      <c r="N45" s="35">
        <f t="shared" si="25"/>
        <v>0</v>
      </c>
      <c r="O45" s="35">
        <f t="shared" si="25"/>
        <v>489</v>
      </c>
      <c r="P45" s="35">
        <f t="shared" si="25"/>
        <v>0</v>
      </c>
      <c r="Q45" s="35">
        <f t="shared" si="25"/>
        <v>2013</v>
      </c>
      <c r="R45" s="35">
        <f t="shared" si="25"/>
        <v>0</v>
      </c>
      <c r="S45" s="35">
        <f t="shared" si="25"/>
        <v>5432</v>
      </c>
      <c r="T45" s="35">
        <f t="shared" si="25"/>
        <v>0</v>
      </c>
      <c r="U45" s="35">
        <f t="shared" si="25"/>
        <v>2556</v>
      </c>
      <c r="V45" s="35">
        <f t="shared" si="25"/>
        <v>0</v>
      </c>
      <c r="W45" s="35">
        <f t="shared" si="25"/>
        <v>1597</v>
      </c>
      <c r="X45" s="35">
        <f t="shared" si="25"/>
        <v>0</v>
      </c>
      <c r="Y45" s="21">
        <f t="shared" si="8"/>
        <v>62.480438184663534</v>
      </c>
      <c r="Z45" s="35">
        <f t="shared" si="25"/>
        <v>0</v>
      </c>
      <c r="AA45" s="35">
        <f t="shared" si="25"/>
        <v>6302</v>
      </c>
      <c r="AB45" s="35">
        <f t="shared" si="25"/>
        <v>0</v>
      </c>
      <c r="AC45" s="35">
        <f t="shared" si="25"/>
        <v>2983</v>
      </c>
      <c r="AD45" s="35">
        <f t="shared" si="25"/>
        <v>0</v>
      </c>
      <c r="AE45" s="35">
        <f t="shared" si="25"/>
        <v>2209</v>
      </c>
      <c r="AF45" s="35">
        <f t="shared" si="25"/>
        <v>0</v>
      </c>
      <c r="AG45" s="35">
        <f t="shared" si="25"/>
        <v>63</v>
      </c>
      <c r="AH45" s="35">
        <f t="shared" si="25"/>
        <v>0</v>
      </c>
      <c r="AI45" s="35">
        <f t="shared" si="25"/>
        <v>81</v>
      </c>
      <c r="AJ45" s="35">
        <f t="shared" si="25"/>
        <v>0</v>
      </c>
      <c r="AK45" s="35">
        <f t="shared" si="25"/>
        <v>142</v>
      </c>
      <c r="AL45" s="35">
        <f t="shared" si="25"/>
        <v>0</v>
      </c>
      <c r="AM45" s="35">
        <f t="shared" si="25"/>
        <v>537</v>
      </c>
      <c r="AN45" s="35">
        <f t="shared" si="25"/>
        <v>0</v>
      </c>
      <c r="AO45" s="35">
        <f t="shared" si="25"/>
        <v>1598</v>
      </c>
      <c r="AP45" s="35">
        <f t="shared" si="25"/>
        <v>0</v>
      </c>
      <c r="AQ45" s="35">
        <f t="shared" si="25"/>
        <v>1250</v>
      </c>
      <c r="AR45" s="35">
        <f t="shared" si="25"/>
        <v>0</v>
      </c>
      <c r="AS45" s="35">
        <f t="shared" si="25"/>
        <v>2848</v>
      </c>
      <c r="AT45" s="35">
        <f t="shared" si="25"/>
        <v>0</v>
      </c>
      <c r="AU45" s="35">
        <f t="shared" si="25"/>
        <v>2848</v>
      </c>
      <c r="AV45" s="35">
        <f t="shared" si="25"/>
        <v>6160</v>
      </c>
      <c r="AW45" s="35">
        <f t="shared" si="25"/>
        <v>0</v>
      </c>
      <c r="AX45" s="35">
        <f t="shared" si="25"/>
        <v>4923</v>
      </c>
      <c r="AY45" s="35">
        <f t="shared" si="25"/>
        <v>0</v>
      </c>
      <c r="AZ45" s="35">
        <f t="shared" si="25"/>
        <v>11083</v>
      </c>
      <c r="BA45" s="35">
        <f t="shared" si="25"/>
        <v>0</v>
      </c>
      <c r="BB45" s="35">
        <f t="shared" si="25"/>
        <v>11083</v>
      </c>
      <c r="BC45" s="35">
        <f t="shared" si="25"/>
        <v>50</v>
      </c>
      <c r="BD45" s="35">
        <f t="shared" si="25"/>
        <v>250</v>
      </c>
      <c r="BE45" s="35">
        <f t="shared" si="25"/>
        <v>205</v>
      </c>
      <c r="BF45" s="35">
        <f t="shared" si="25"/>
        <v>1025</v>
      </c>
      <c r="BG45" s="35">
        <f t="shared" si="25"/>
        <v>0</v>
      </c>
      <c r="BH45" s="35">
        <f t="shared" si="25"/>
        <v>0</v>
      </c>
      <c r="BI45" s="35">
        <f t="shared" si="25"/>
        <v>0</v>
      </c>
      <c r="BJ45" s="35">
        <f t="shared" si="25"/>
        <v>0</v>
      </c>
      <c r="BK45" s="35">
        <f t="shared" si="25"/>
        <v>0</v>
      </c>
      <c r="BL45" s="35">
        <f t="shared" si="25"/>
        <v>0</v>
      </c>
      <c r="BM45" s="35">
        <f t="shared" si="25"/>
        <v>0</v>
      </c>
    </row>
    <row r="46" spans="1:65" s="5" customFormat="1" ht="17.100000000000001" customHeight="1">
      <c r="A46" s="22">
        <v>35</v>
      </c>
      <c r="B46" s="29" t="s">
        <v>101</v>
      </c>
      <c r="C46" s="13">
        <v>62000</v>
      </c>
      <c r="D46" s="13">
        <v>18000</v>
      </c>
      <c r="E46" s="14">
        <v>5167</v>
      </c>
      <c r="F46" s="14">
        <v>1500</v>
      </c>
      <c r="G46" s="14">
        <v>4827</v>
      </c>
      <c r="H46" s="15">
        <f t="shared" si="2"/>
        <v>93.41977936907297</v>
      </c>
      <c r="I46" s="14">
        <v>1800</v>
      </c>
      <c r="J46" s="187">
        <f t="shared" si="9"/>
        <v>120</v>
      </c>
      <c r="K46" s="34">
        <f>G46+'Oct25'!K46</f>
        <v>19325</v>
      </c>
      <c r="L46" s="15">
        <f t="shared" si="0"/>
        <v>31.169354838709676</v>
      </c>
      <c r="M46" s="34">
        <f>I46+'Oct25'!M46</f>
        <v>7640</v>
      </c>
      <c r="N46" s="15">
        <f t="shared" ref="N46" si="26">M46*100/D46</f>
        <v>42.444444444444443</v>
      </c>
      <c r="O46" s="14">
        <v>208</v>
      </c>
      <c r="P46" s="14">
        <v>57</v>
      </c>
      <c r="Q46" s="34">
        <f>O46+'Oct25'!Q46</f>
        <v>680</v>
      </c>
      <c r="R46" s="34">
        <f>P46+'Oct25'!R46</f>
        <v>237</v>
      </c>
      <c r="S46" s="14">
        <v>5108</v>
      </c>
      <c r="T46" s="14">
        <v>1967</v>
      </c>
      <c r="U46" s="14">
        <v>1610</v>
      </c>
      <c r="V46" s="14">
        <v>558</v>
      </c>
      <c r="W46" s="14">
        <v>723</v>
      </c>
      <c r="X46" s="14">
        <v>249</v>
      </c>
      <c r="Y46" s="15">
        <f t="shared" si="8"/>
        <v>44.906832298136649</v>
      </c>
      <c r="Z46" s="15">
        <f t="shared" si="8"/>
        <v>44.623655913978496</v>
      </c>
      <c r="AA46" s="14">
        <v>7629</v>
      </c>
      <c r="AB46" s="14">
        <v>2281</v>
      </c>
      <c r="AC46" s="14">
        <v>2456</v>
      </c>
      <c r="AD46" s="14">
        <v>866</v>
      </c>
      <c r="AE46" s="14">
        <v>2390</v>
      </c>
      <c r="AF46" s="14">
        <v>921</v>
      </c>
      <c r="AG46" s="14">
        <v>80</v>
      </c>
      <c r="AH46" s="14">
        <v>32</v>
      </c>
      <c r="AI46" s="14">
        <v>439</v>
      </c>
      <c r="AJ46" s="14">
        <v>93</v>
      </c>
      <c r="AK46" s="14">
        <v>69</v>
      </c>
      <c r="AL46" s="14">
        <v>25</v>
      </c>
      <c r="AM46" s="14">
        <v>147</v>
      </c>
      <c r="AN46" s="14">
        <v>70</v>
      </c>
      <c r="AO46" s="14">
        <v>1163</v>
      </c>
      <c r="AP46" s="14">
        <v>377</v>
      </c>
      <c r="AQ46" s="14">
        <v>1069</v>
      </c>
      <c r="AR46" s="14">
        <v>308</v>
      </c>
      <c r="AS46" s="34">
        <f t="shared" si="3"/>
        <v>2232</v>
      </c>
      <c r="AT46" s="34">
        <f t="shared" si="3"/>
        <v>685</v>
      </c>
      <c r="AU46" s="34">
        <f t="shared" si="4"/>
        <v>2917</v>
      </c>
      <c r="AV46" s="34">
        <f>AO46+'Oct25'!AV46</f>
        <v>4610</v>
      </c>
      <c r="AW46" s="34">
        <f>AP46+'Oct25'!AW46</f>
        <v>1184</v>
      </c>
      <c r="AX46" s="34">
        <f>AQ46+'Oct25'!AX46</f>
        <v>4253</v>
      </c>
      <c r="AY46" s="34">
        <f>AR46+'Oct25'!AY46</f>
        <v>966</v>
      </c>
      <c r="AZ46" s="34">
        <f t="shared" si="5"/>
        <v>8863</v>
      </c>
      <c r="BA46" s="34">
        <f t="shared" si="5"/>
        <v>2150</v>
      </c>
      <c r="BB46" s="34">
        <f t="shared" si="6"/>
        <v>11013</v>
      </c>
      <c r="BC46" s="14"/>
      <c r="BD46" s="14"/>
      <c r="BE46" s="34"/>
      <c r="BF46" s="34"/>
      <c r="BG46" s="14">
        <v>4</v>
      </c>
      <c r="BH46" s="14">
        <v>4080</v>
      </c>
      <c r="BI46" s="14"/>
      <c r="BJ46" s="14">
        <f>BH46+BI46</f>
        <v>4080</v>
      </c>
      <c r="BK46" s="34">
        <f>'Oct25'!BK46+BH46</f>
        <v>17490</v>
      </c>
      <c r="BL46" s="34">
        <f>'Oct25'!BL46+BI46</f>
        <v>0</v>
      </c>
      <c r="BM46" s="34">
        <f t="shared" ref="BM46:BM47" si="27">SUM(BK46:BL46)</f>
        <v>17490</v>
      </c>
    </row>
    <row r="47" spans="1:65" s="5" customFormat="1" ht="17.100000000000001" customHeight="1">
      <c r="A47" s="12">
        <v>36</v>
      </c>
      <c r="B47" s="13" t="s">
        <v>102</v>
      </c>
      <c r="C47" s="13"/>
      <c r="D47" s="13"/>
      <c r="E47" s="14"/>
      <c r="F47" s="14"/>
      <c r="G47" s="14"/>
      <c r="H47" s="15"/>
      <c r="I47" s="14"/>
      <c r="J47" s="187"/>
      <c r="K47" s="34">
        <f>G47+'Oct25'!K47</f>
        <v>0</v>
      </c>
      <c r="L47" s="15"/>
      <c r="M47" s="34">
        <f>I47+'Oct25'!M47</f>
        <v>0</v>
      </c>
      <c r="N47" s="15"/>
      <c r="O47" s="14"/>
      <c r="P47" s="14"/>
      <c r="Q47" s="34">
        <f>O47+'Oct25'!Q47</f>
        <v>0</v>
      </c>
      <c r="R47" s="34">
        <f>P47+'Oct25'!R47</f>
        <v>0</v>
      </c>
      <c r="S47" s="14"/>
      <c r="T47" s="14"/>
      <c r="U47" s="14"/>
      <c r="V47" s="14"/>
      <c r="W47" s="14"/>
      <c r="X47" s="14"/>
      <c r="Y47" s="15"/>
      <c r="Z47" s="15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34">
        <f t="shared" si="3"/>
        <v>0</v>
      </c>
      <c r="AT47" s="34">
        <f t="shared" si="3"/>
        <v>0</v>
      </c>
      <c r="AU47" s="34">
        <f t="shared" si="4"/>
        <v>0</v>
      </c>
      <c r="AV47" s="34">
        <f>AO47+'Oct25'!AV47</f>
        <v>0</v>
      </c>
      <c r="AW47" s="34">
        <f>AP47+'Oct25'!AW47</f>
        <v>0</v>
      </c>
      <c r="AX47" s="34">
        <f>AQ47+'Oct25'!AX47</f>
        <v>0</v>
      </c>
      <c r="AY47" s="34">
        <f>AR47+'Oct25'!AY47</f>
        <v>0</v>
      </c>
      <c r="AZ47" s="34">
        <f t="shared" si="5"/>
        <v>0</v>
      </c>
      <c r="BA47" s="34">
        <f t="shared" si="5"/>
        <v>0</v>
      </c>
      <c r="BB47" s="34">
        <f t="shared" si="6"/>
        <v>0</v>
      </c>
      <c r="BC47" s="14">
        <v>0</v>
      </c>
      <c r="BD47" s="14">
        <v>0</v>
      </c>
      <c r="BE47" s="34">
        <v>0</v>
      </c>
      <c r="BF47" s="34">
        <v>0</v>
      </c>
      <c r="BG47" s="14">
        <v>37</v>
      </c>
      <c r="BH47" s="14"/>
      <c r="BI47" s="14">
        <v>67600</v>
      </c>
      <c r="BJ47" s="14">
        <f>BH47+BI47</f>
        <v>67600</v>
      </c>
      <c r="BK47" s="34">
        <f>'Oct25'!BK47+BH47</f>
        <v>0</v>
      </c>
      <c r="BL47" s="34">
        <f>'Oct25'!BL47+BI47</f>
        <v>232655</v>
      </c>
      <c r="BM47" s="34">
        <f t="shared" si="27"/>
        <v>232655</v>
      </c>
    </row>
    <row r="48" spans="1:65" s="5" customFormat="1" ht="17.100000000000001" customHeight="1">
      <c r="A48" s="12">
        <v>37</v>
      </c>
      <c r="B48" s="13" t="s">
        <v>103</v>
      </c>
      <c r="C48" s="13">
        <v>59000</v>
      </c>
      <c r="D48" s="13">
        <v>2000</v>
      </c>
      <c r="E48" s="14">
        <v>4916</v>
      </c>
      <c r="F48" s="14">
        <v>168</v>
      </c>
      <c r="G48" s="14">
        <v>4737</v>
      </c>
      <c r="H48" s="15">
        <f t="shared" si="2"/>
        <v>96.358828315703818</v>
      </c>
      <c r="I48" s="14">
        <v>1181</v>
      </c>
      <c r="J48" s="187">
        <f t="shared" si="9"/>
        <v>702.97619047619048</v>
      </c>
      <c r="K48" s="34">
        <f>G48+'Oct25'!K48</f>
        <v>17613</v>
      </c>
      <c r="L48" s="15">
        <f t="shared" si="0"/>
        <v>29.852542372881356</v>
      </c>
      <c r="M48" s="34">
        <f>I48+'Oct25'!M48</f>
        <v>5110</v>
      </c>
      <c r="N48" s="15">
        <f t="shared" ref="N48:N50" si="28">M48*100/D48</f>
        <v>255.5</v>
      </c>
      <c r="O48" s="14">
        <v>88</v>
      </c>
      <c r="P48" s="14">
        <v>31</v>
      </c>
      <c r="Q48" s="34">
        <f>O48+'Oct25'!Q48</f>
        <v>346</v>
      </c>
      <c r="R48" s="34">
        <f>P48+'Oct25'!R48</f>
        <v>167</v>
      </c>
      <c r="S48" s="14">
        <v>4460</v>
      </c>
      <c r="T48" s="14">
        <v>1234</v>
      </c>
      <c r="U48" s="14">
        <v>1282</v>
      </c>
      <c r="V48" s="14">
        <v>340</v>
      </c>
      <c r="W48" s="14">
        <v>659</v>
      </c>
      <c r="X48" s="14">
        <v>158</v>
      </c>
      <c r="Y48" s="15">
        <f t="shared" si="8"/>
        <v>51.404056162246491</v>
      </c>
      <c r="Z48" s="15">
        <f t="shared" si="8"/>
        <v>46.470588235294116</v>
      </c>
      <c r="AA48" s="14">
        <v>4777</v>
      </c>
      <c r="AB48" s="14">
        <v>1118</v>
      </c>
      <c r="AC48" s="14">
        <v>1955</v>
      </c>
      <c r="AD48" s="14">
        <v>465</v>
      </c>
      <c r="AE48" s="14">
        <v>1943</v>
      </c>
      <c r="AF48" s="14">
        <v>269</v>
      </c>
      <c r="AG48" s="14">
        <v>74</v>
      </c>
      <c r="AH48" s="14">
        <v>20</v>
      </c>
      <c r="AI48" s="14">
        <v>453</v>
      </c>
      <c r="AJ48" s="14">
        <v>164</v>
      </c>
      <c r="AK48" s="14">
        <v>59</v>
      </c>
      <c r="AL48" s="14">
        <v>15</v>
      </c>
      <c r="AM48" s="14">
        <v>114</v>
      </c>
      <c r="AN48" s="14">
        <v>102</v>
      </c>
      <c r="AO48" s="14">
        <v>1054</v>
      </c>
      <c r="AP48" s="14">
        <v>219</v>
      </c>
      <c r="AQ48" s="14">
        <v>881</v>
      </c>
      <c r="AR48" s="14">
        <v>157</v>
      </c>
      <c r="AS48" s="34">
        <f t="shared" si="3"/>
        <v>1935</v>
      </c>
      <c r="AT48" s="34">
        <f t="shared" si="3"/>
        <v>376</v>
      </c>
      <c r="AU48" s="34">
        <f t="shared" si="4"/>
        <v>2311</v>
      </c>
      <c r="AV48" s="34">
        <f>AO48+'Oct25'!AV48</f>
        <v>4026</v>
      </c>
      <c r="AW48" s="34">
        <f>AP48+'Oct25'!AW48</f>
        <v>669</v>
      </c>
      <c r="AX48" s="34">
        <f>AQ48+'Oct25'!AX48</f>
        <v>3313</v>
      </c>
      <c r="AY48" s="34">
        <f>AR48+'Oct25'!AY48</f>
        <v>504</v>
      </c>
      <c r="AZ48" s="34">
        <f t="shared" si="5"/>
        <v>7339</v>
      </c>
      <c r="BA48" s="34">
        <f t="shared" si="5"/>
        <v>1173</v>
      </c>
      <c r="BB48" s="34">
        <f t="shared" si="6"/>
        <v>8512</v>
      </c>
      <c r="BC48" s="14"/>
      <c r="BD48" s="14"/>
      <c r="BE48" s="34"/>
      <c r="BF48" s="34"/>
      <c r="BG48" s="14"/>
      <c r="BH48" s="14"/>
      <c r="BI48" s="14"/>
      <c r="BJ48" s="14"/>
      <c r="BK48" s="40"/>
      <c r="BL48" s="40"/>
      <c r="BM48" s="40"/>
    </row>
    <row r="49" spans="1:65" s="5" customFormat="1" ht="17.100000000000001" customHeight="1">
      <c r="A49" s="12">
        <v>38</v>
      </c>
      <c r="B49" s="13" t="s">
        <v>104</v>
      </c>
      <c r="C49" s="13">
        <v>42000</v>
      </c>
      <c r="D49" s="13">
        <v>500</v>
      </c>
      <c r="E49" s="14">
        <v>2777</v>
      </c>
      <c r="F49" s="14">
        <v>42</v>
      </c>
      <c r="G49" s="14">
        <v>3348</v>
      </c>
      <c r="H49" s="15">
        <f t="shared" si="2"/>
        <v>120.56175729204178</v>
      </c>
      <c r="I49" s="14">
        <v>81</v>
      </c>
      <c r="J49" s="187">
        <f t="shared" si="9"/>
        <v>192.85714285714286</v>
      </c>
      <c r="K49" s="34">
        <f>G49+'Oct25'!K49</f>
        <v>12424</v>
      </c>
      <c r="L49" s="15">
        <f t="shared" si="0"/>
        <v>29.580952380952382</v>
      </c>
      <c r="M49" s="34">
        <f>I49+'Oct25'!M49</f>
        <v>255</v>
      </c>
      <c r="N49" s="15">
        <f t="shared" si="28"/>
        <v>51</v>
      </c>
      <c r="O49" s="14">
        <v>158</v>
      </c>
      <c r="P49" s="14">
        <v>15</v>
      </c>
      <c r="Q49" s="34">
        <f>O49+'Oct25'!Q49</f>
        <v>552</v>
      </c>
      <c r="R49" s="34">
        <f>P49+'Oct25'!R49</f>
        <v>52</v>
      </c>
      <c r="S49" s="14">
        <v>3541</v>
      </c>
      <c r="T49" s="14">
        <v>104</v>
      </c>
      <c r="U49" s="14">
        <v>880</v>
      </c>
      <c r="V49" s="14">
        <v>27</v>
      </c>
      <c r="W49" s="14">
        <v>468</v>
      </c>
      <c r="X49" s="14">
        <v>11</v>
      </c>
      <c r="Y49" s="15">
        <f t="shared" si="8"/>
        <v>53.18181818181818</v>
      </c>
      <c r="Z49" s="15">
        <f t="shared" si="8"/>
        <v>40.74074074074074</v>
      </c>
      <c r="AA49" s="14">
        <v>4149</v>
      </c>
      <c r="AB49" s="14">
        <v>104</v>
      </c>
      <c r="AC49" s="14">
        <v>1933</v>
      </c>
      <c r="AD49" s="14">
        <v>35</v>
      </c>
      <c r="AE49" s="14">
        <v>1354</v>
      </c>
      <c r="AF49" s="14">
        <v>17</v>
      </c>
      <c r="AG49" s="14">
        <v>61</v>
      </c>
      <c r="AH49" s="14">
        <v>1</v>
      </c>
      <c r="AI49" s="14">
        <v>494</v>
      </c>
      <c r="AJ49" s="14">
        <v>5</v>
      </c>
      <c r="AK49" s="14">
        <v>52</v>
      </c>
      <c r="AL49" s="14">
        <v>0</v>
      </c>
      <c r="AM49" s="14">
        <v>117</v>
      </c>
      <c r="AN49" s="14">
        <v>3</v>
      </c>
      <c r="AO49" s="14">
        <v>790</v>
      </c>
      <c r="AP49" s="14">
        <v>18</v>
      </c>
      <c r="AQ49" s="14">
        <v>658</v>
      </c>
      <c r="AR49" s="14">
        <v>16</v>
      </c>
      <c r="AS49" s="34">
        <f t="shared" si="3"/>
        <v>1448</v>
      </c>
      <c r="AT49" s="34">
        <f t="shared" si="3"/>
        <v>34</v>
      </c>
      <c r="AU49" s="34">
        <f t="shared" si="4"/>
        <v>1482</v>
      </c>
      <c r="AV49" s="34">
        <f>AO49+'Oct25'!AV49</f>
        <v>3003</v>
      </c>
      <c r="AW49" s="34">
        <f>AP49+'Oct25'!AW49</f>
        <v>55</v>
      </c>
      <c r="AX49" s="34">
        <f>AQ49+'Oct25'!AX49</f>
        <v>2587</v>
      </c>
      <c r="AY49" s="34">
        <f>AR49+'Oct25'!AY49</f>
        <v>51</v>
      </c>
      <c r="AZ49" s="34">
        <f t="shared" si="5"/>
        <v>5590</v>
      </c>
      <c r="BA49" s="34">
        <f t="shared" si="5"/>
        <v>106</v>
      </c>
      <c r="BB49" s="34">
        <f t="shared" si="6"/>
        <v>5696</v>
      </c>
      <c r="BC49" s="14"/>
      <c r="BD49" s="14"/>
      <c r="BE49" s="34"/>
      <c r="BF49" s="34"/>
      <c r="BG49" s="14"/>
      <c r="BH49" s="14"/>
      <c r="BI49" s="14"/>
      <c r="BJ49" s="14"/>
      <c r="BK49" s="40"/>
      <c r="BL49" s="40"/>
      <c r="BM49" s="40"/>
    </row>
    <row r="50" spans="1:65" s="5" customFormat="1" ht="17.100000000000001" customHeight="1">
      <c r="A50" s="16">
        <v>39</v>
      </c>
      <c r="B50" s="17" t="s">
        <v>105</v>
      </c>
      <c r="C50" s="13">
        <v>95000</v>
      </c>
      <c r="D50" s="13">
        <v>8000</v>
      </c>
      <c r="E50" s="14">
        <v>7857</v>
      </c>
      <c r="F50" s="14">
        <v>720</v>
      </c>
      <c r="G50" s="14">
        <v>6936</v>
      </c>
      <c r="H50" s="15">
        <f t="shared" si="2"/>
        <v>88.277968690339819</v>
      </c>
      <c r="I50" s="14">
        <v>879</v>
      </c>
      <c r="J50" s="187">
        <f t="shared" si="9"/>
        <v>122.08333333333333</v>
      </c>
      <c r="K50" s="34">
        <f>G50+'Oct25'!K50</f>
        <v>27838</v>
      </c>
      <c r="L50" s="15">
        <f t="shared" si="0"/>
        <v>29.303157894736842</v>
      </c>
      <c r="M50" s="34">
        <f>I50+'Oct25'!M50</f>
        <v>3610</v>
      </c>
      <c r="N50" s="15">
        <f t="shared" si="28"/>
        <v>45.125</v>
      </c>
      <c r="O50" s="14">
        <v>178</v>
      </c>
      <c r="P50" s="14">
        <v>26</v>
      </c>
      <c r="Q50" s="34">
        <f>O50+'Oct25'!Q50</f>
        <v>524</v>
      </c>
      <c r="R50" s="34">
        <f>P50+'Oct25'!R50</f>
        <v>106</v>
      </c>
      <c r="S50" s="14">
        <v>7038</v>
      </c>
      <c r="T50" s="14">
        <v>1255</v>
      </c>
      <c r="U50" s="14">
        <v>2175</v>
      </c>
      <c r="V50" s="14">
        <v>451</v>
      </c>
      <c r="W50" s="14">
        <v>1249</v>
      </c>
      <c r="X50" s="14">
        <v>259</v>
      </c>
      <c r="Y50" s="15">
        <f t="shared" si="8"/>
        <v>57.425287356321839</v>
      </c>
      <c r="Z50" s="15">
        <f t="shared" si="8"/>
        <v>57.427937915742795</v>
      </c>
      <c r="AA50" s="14">
        <v>7076</v>
      </c>
      <c r="AB50" s="14">
        <v>780</v>
      </c>
      <c r="AC50" s="14">
        <v>3435</v>
      </c>
      <c r="AD50" s="14">
        <v>398</v>
      </c>
      <c r="AE50" s="14">
        <v>2085</v>
      </c>
      <c r="AF50" s="14">
        <v>251</v>
      </c>
      <c r="AG50" s="14">
        <v>139</v>
      </c>
      <c r="AH50" s="14">
        <v>22</v>
      </c>
      <c r="AI50" s="14">
        <v>724</v>
      </c>
      <c r="AJ50" s="14">
        <v>73</v>
      </c>
      <c r="AK50" s="14">
        <v>88</v>
      </c>
      <c r="AL50" s="14">
        <v>13</v>
      </c>
      <c r="AM50" s="14">
        <v>367</v>
      </c>
      <c r="AN50" s="14">
        <v>66</v>
      </c>
      <c r="AO50" s="14">
        <v>1741</v>
      </c>
      <c r="AP50" s="14">
        <v>177</v>
      </c>
      <c r="AQ50" s="14">
        <v>1523</v>
      </c>
      <c r="AR50" s="14">
        <v>134</v>
      </c>
      <c r="AS50" s="34">
        <f t="shared" si="3"/>
        <v>3264</v>
      </c>
      <c r="AT50" s="34">
        <f t="shared" si="3"/>
        <v>311</v>
      </c>
      <c r="AU50" s="34">
        <f t="shared" si="4"/>
        <v>3575</v>
      </c>
      <c r="AV50" s="34">
        <f>AO50+'Oct25'!AV50</f>
        <v>6985</v>
      </c>
      <c r="AW50" s="34">
        <f>AP50+'Oct25'!AW50</f>
        <v>627</v>
      </c>
      <c r="AX50" s="34">
        <f>AQ50+'Oct25'!AX50</f>
        <v>6050</v>
      </c>
      <c r="AY50" s="34">
        <f>AR50+'Oct25'!AY50</f>
        <v>457</v>
      </c>
      <c r="AZ50" s="34">
        <f t="shared" si="5"/>
        <v>13035</v>
      </c>
      <c r="BA50" s="34">
        <f t="shared" si="5"/>
        <v>1084</v>
      </c>
      <c r="BB50" s="34">
        <f t="shared" si="6"/>
        <v>14119</v>
      </c>
      <c r="BC50" s="14"/>
      <c r="BD50" s="14"/>
      <c r="BE50" s="34"/>
      <c r="BF50" s="34"/>
      <c r="BG50" s="14"/>
      <c r="BH50" s="14"/>
      <c r="BI50" s="14"/>
      <c r="BJ50" s="14"/>
      <c r="BK50" s="40"/>
      <c r="BL50" s="40"/>
      <c r="BM50" s="40"/>
    </row>
    <row r="51" spans="1:65" s="140" customFormat="1" ht="17.100000000000001" customHeight="1">
      <c r="A51" s="18"/>
      <c r="B51" s="19" t="s">
        <v>74</v>
      </c>
      <c r="C51" s="19">
        <f>SUM(C46:C50)</f>
        <v>258000</v>
      </c>
      <c r="D51" s="19">
        <f t="shared" ref="D51:BM51" si="29">SUM(D46:D50)</f>
        <v>28500</v>
      </c>
      <c r="E51" s="35">
        <f t="shared" si="29"/>
        <v>20717</v>
      </c>
      <c r="F51" s="35">
        <f t="shared" si="29"/>
        <v>2430</v>
      </c>
      <c r="G51" s="35">
        <f t="shared" si="29"/>
        <v>19848</v>
      </c>
      <c r="H51" s="21">
        <f t="shared" si="2"/>
        <v>95.805377226432398</v>
      </c>
      <c r="I51" s="35">
        <f t="shared" si="29"/>
        <v>3941</v>
      </c>
      <c r="J51" s="21">
        <f t="shared" si="9"/>
        <v>162.18106995884773</v>
      </c>
      <c r="K51" s="35">
        <f t="shared" si="29"/>
        <v>77200</v>
      </c>
      <c r="L51" s="21">
        <f t="shared" si="0"/>
        <v>29.922480620155039</v>
      </c>
      <c r="M51" s="35">
        <f t="shared" si="29"/>
        <v>16615</v>
      </c>
      <c r="N51" s="21">
        <f t="shared" si="10"/>
        <v>58.298245614035089</v>
      </c>
      <c r="O51" s="35">
        <f t="shared" si="29"/>
        <v>632</v>
      </c>
      <c r="P51" s="35">
        <f t="shared" si="29"/>
        <v>129</v>
      </c>
      <c r="Q51" s="35">
        <f t="shared" si="29"/>
        <v>2102</v>
      </c>
      <c r="R51" s="35">
        <f t="shared" si="29"/>
        <v>562</v>
      </c>
      <c r="S51" s="35">
        <f t="shared" si="29"/>
        <v>20147</v>
      </c>
      <c r="T51" s="35">
        <f t="shared" si="29"/>
        <v>4560</v>
      </c>
      <c r="U51" s="35">
        <f t="shared" si="29"/>
        <v>5947</v>
      </c>
      <c r="V51" s="35">
        <f t="shared" si="29"/>
        <v>1376</v>
      </c>
      <c r="W51" s="35">
        <f t="shared" si="29"/>
        <v>3099</v>
      </c>
      <c r="X51" s="35">
        <f t="shared" si="29"/>
        <v>677</v>
      </c>
      <c r="Y51" s="21">
        <f t="shared" si="8"/>
        <v>52.110307718177232</v>
      </c>
      <c r="Z51" s="21">
        <f t="shared" si="8"/>
        <v>49.200581395348834</v>
      </c>
      <c r="AA51" s="35">
        <f t="shared" si="29"/>
        <v>23631</v>
      </c>
      <c r="AB51" s="35">
        <f t="shared" si="29"/>
        <v>4283</v>
      </c>
      <c r="AC51" s="35">
        <f t="shared" si="29"/>
        <v>9779</v>
      </c>
      <c r="AD51" s="35">
        <f t="shared" si="29"/>
        <v>1764</v>
      </c>
      <c r="AE51" s="35">
        <f t="shared" si="29"/>
        <v>7772</v>
      </c>
      <c r="AF51" s="35">
        <f t="shared" si="29"/>
        <v>1458</v>
      </c>
      <c r="AG51" s="35">
        <f t="shared" si="29"/>
        <v>354</v>
      </c>
      <c r="AH51" s="35">
        <f t="shared" si="29"/>
        <v>75</v>
      </c>
      <c r="AI51" s="35">
        <f t="shared" si="29"/>
        <v>2110</v>
      </c>
      <c r="AJ51" s="35">
        <f t="shared" si="29"/>
        <v>335</v>
      </c>
      <c r="AK51" s="35">
        <f t="shared" si="29"/>
        <v>268</v>
      </c>
      <c r="AL51" s="35">
        <f t="shared" si="29"/>
        <v>53</v>
      </c>
      <c r="AM51" s="35">
        <f t="shared" si="29"/>
        <v>745</v>
      </c>
      <c r="AN51" s="35">
        <f t="shared" si="29"/>
        <v>241</v>
      </c>
      <c r="AO51" s="35">
        <f t="shared" si="29"/>
        <v>4748</v>
      </c>
      <c r="AP51" s="35">
        <f t="shared" si="29"/>
        <v>791</v>
      </c>
      <c r="AQ51" s="35">
        <f t="shared" si="29"/>
        <v>4131</v>
      </c>
      <c r="AR51" s="35">
        <f t="shared" si="29"/>
        <v>615</v>
      </c>
      <c r="AS51" s="35">
        <f t="shared" si="29"/>
        <v>8879</v>
      </c>
      <c r="AT51" s="35">
        <f t="shared" si="29"/>
        <v>1406</v>
      </c>
      <c r="AU51" s="35">
        <f t="shared" si="29"/>
        <v>10285</v>
      </c>
      <c r="AV51" s="35">
        <f t="shared" si="29"/>
        <v>18624</v>
      </c>
      <c r="AW51" s="35">
        <f t="shared" si="29"/>
        <v>2535</v>
      </c>
      <c r="AX51" s="35">
        <f t="shared" si="29"/>
        <v>16203</v>
      </c>
      <c r="AY51" s="37">
        <f t="shared" si="29"/>
        <v>1978</v>
      </c>
      <c r="AZ51" s="35">
        <f t="shared" si="29"/>
        <v>34827</v>
      </c>
      <c r="BA51" s="35">
        <f t="shared" si="29"/>
        <v>4513</v>
      </c>
      <c r="BB51" s="35">
        <f t="shared" si="29"/>
        <v>39340</v>
      </c>
      <c r="BC51" s="35">
        <f t="shared" si="29"/>
        <v>0</v>
      </c>
      <c r="BD51" s="35">
        <f t="shared" si="29"/>
        <v>0</v>
      </c>
      <c r="BE51" s="35">
        <f t="shared" si="29"/>
        <v>0</v>
      </c>
      <c r="BF51" s="35">
        <f t="shared" si="29"/>
        <v>0</v>
      </c>
      <c r="BG51" s="35">
        <f t="shared" si="29"/>
        <v>41</v>
      </c>
      <c r="BH51" s="35">
        <f t="shared" si="29"/>
        <v>4080</v>
      </c>
      <c r="BI51" s="35">
        <f t="shared" si="29"/>
        <v>67600</v>
      </c>
      <c r="BJ51" s="35">
        <f t="shared" si="29"/>
        <v>71680</v>
      </c>
      <c r="BK51" s="35">
        <f t="shared" si="29"/>
        <v>17490</v>
      </c>
      <c r="BL51" s="35">
        <f t="shared" si="29"/>
        <v>232655</v>
      </c>
      <c r="BM51" s="35">
        <f t="shared" si="29"/>
        <v>250145</v>
      </c>
    </row>
    <row r="52" spans="1:65" s="5" customFormat="1" ht="17.100000000000001" customHeight="1">
      <c r="A52" s="22">
        <v>40</v>
      </c>
      <c r="B52" s="29" t="s">
        <v>106</v>
      </c>
      <c r="C52" s="13">
        <v>146000</v>
      </c>
      <c r="D52" s="13">
        <v>47000</v>
      </c>
      <c r="E52" s="14">
        <v>12275</v>
      </c>
      <c r="F52" s="14">
        <v>4170</v>
      </c>
      <c r="G52" s="14">
        <v>11364</v>
      </c>
      <c r="H52" s="15">
        <f t="shared" si="2"/>
        <v>92.578411405295313</v>
      </c>
      <c r="I52" s="14">
        <v>4606</v>
      </c>
      <c r="J52" s="187">
        <f t="shared" si="9"/>
        <v>110.45563549160671</v>
      </c>
      <c r="K52" s="34">
        <f>G52+'Oct25'!K52</f>
        <v>46286</v>
      </c>
      <c r="L52" s="15">
        <f t="shared" si="0"/>
        <v>31.702739726027396</v>
      </c>
      <c r="M52" s="34">
        <f>I52+'Oct25'!M52</f>
        <v>19919</v>
      </c>
      <c r="N52" s="15">
        <f t="shared" si="10"/>
        <v>42.380851063829788</v>
      </c>
      <c r="O52" s="14">
        <v>6</v>
      </c>
      <c r="P52" s="14">
        <v>30</v>
      </c>
      <c r="Q52" s="34">
        <f>O52+'Oct25'!Q52</f>
        <v>107</v>
      </c>
      <c r="R52" s="34">
        <f>P52+'Oct25'!R52</f>
        <v>123</v>
      </c>
      <c r="S52" s="14">
        <v>11464</v>
      </c>
      <c r="T52" s="14">
        <v>5335</v>
      </c>
      <c r="U52" s="14">
        <v>4282</v>
      </c>
      <c r="V52" s="14">
        <v>2282</v>
      </c>
      <c r="W52" s="14">
        <v>2430</v>
      </c>
      <c r="X52" s="14">
        <v>1244</v>
      </c>
      <c r="Y52" s="15">
        <f t="shared" si="8"/>
        <v>56.749182624941618</v>
      </c>
      <c r="Z52" s="15">
        <f t="shared" si="8"/>
        <v>54.513584574934271</v>
      </c>
      <c r="AA52" s="14">
        <v>11900</v>
      </c>
      <c r="AB52" s="14">
        <v>5156</v>
      </c>
      <c r="AC52" s="14">
        <v>4740</v>
      </c>
      <c r="AD52" s="14">
        <v>1948</v>
      </c>
      <c r="AE52" s="14">
        <v>5891</v>
      </c>
      <c r="AF52" s="14">
        <v>1720</v>
      </c>
      <c r="AG52" s="14">
        <v>123</v>
      </c>
      <c r="AH52" s="14">
        <v>39</v>
      </c>
      <c r="AI52" s="14">
        <v>630</v>
      </c>
      <c r="AJ52" s="14">
        <v>528</v>
      </c>
      <c r="AK52" s="14">
        <v>113</v>
      </c>
      <c r="AL52" s="14">
        <v>29</v>
      </c>
      <c r="AM52" s="14">
        <v>232</v>
      </c>
      <c r="AN52" s="14">
        <v>119</v>
      </c>
      <c r="AO52" s="14">
        <v>2608</v>
      </c>
      <c r="AP52" s="14">
        <v>1110</v>
      </c>
      <c r="AQ52" s="14">
        <v>1960</v>
      </c>
      <c r="AR52" s="14">
        <v>848</v>
      </c>
      <c r="AS52" s="34">
        <f t="shared" si="3"/>
        <v>4568</v>
      </c>
      <c r="AT52" s="34">
        <f t="shared" si="3"/>
        <v>1958</v>
      </c>
      <c r="AU52" s="34">
        <f t="shared" si="4"/>
        <v>6526</v>
      </c>
      <c r="AV52" s="34">
        <f>AO52+'Oct25'!AV52</f>
        <v>10923</v>
      </c>
      <c r="AW52" s="34">
        <f>AP52+'Oct25'!AW52</f>
        <v>4104</v>
      </c>
      <c r="AX52" s="34">
        <f>AQ52+'Oct25'!AX52</f>
        <v>7882</v>
      </c>
      <c r="AY52" s="34">
        <f>AR52+'Oct25'!AY52</f>
        <v>3166</v>
      </c>
      <c r="AZ52" s="34">
        <f t="shared" si="5"/>
        <v>18805</v>
      </c>
      <c r="BA52" s="34">
        <f t="shared" si="5"/>
        <v>7270</v>
      </c>
      <c r="BB52" s="34">
        <f t="shared" si="6"/>
        <v>26075</v>
      </c>
      <c r="BC52" s="14"/>
      <c r="BD52" s="14"/>
      <c r="BE52" s="34"/>
      <c r="BF52" s="34"/>
      <c r="BG52" s="14">
        <v>3</v>
      </c>
      <c r="BH52" s="14">
        <v>5313</v>
      </c>
      <c r="BI52" s="14"/>
      <c r="BJ52" s="14">
        <f>BH52+BI52</f>
        <v>5313</v>
      </c>
      <c r="BK52" s="34">
        <f>'Oct25'!BK52+BH52</f>
        <v>22706</v>
      </c>
      <c r="BL52" s="34">
        <f>'Oct25'!BL52+BI52</f>
        <v>0</v>
      </c>
      <c r="BM52" s="34">
        <f>SUM(BK52:BL52)</f>
        <v>22706</v>
      </c>
    </row>
    <row r="53" spans="1:65" s="5" customFormat="1" ht="17.100000000000001" customHeight="1">
      <c r="A53" s="16">
        <v>41</v>
      </c>
      <c r="B53" s="17" t="s">
        <v>107</v>
      </c>
      <c r="C53" s="13">
        <v>45000</v>
      </c>
      <c r="D53" s="13">
        <v>8000</v>
      </c>
      <c r="E53" s="14">
        <v>3800</v>
      </c>
      <c r="F53" s="14">
        <v>665</v>
      </c>
      <c r="G53" s="14">
        <v>3810</v>
      </c>
      <c r="H53" s="15">
        <f t="shared" si="2"/>
        <v>100.26315789473684</v>
      </c>
      <c r="I53" s="14">
        <v>624</v>
      </c>
      <c r="J53" s="187">
        <f t="shared" si="9"/>
        <v>93.834586466165419</v>
      </c>
      <c r="K53" s="34">
        <f>G53+'Oct25'!K53</f>
        <v>15019</v>
      </c>
      <c r="L53" s="15">
        <f t="shared" si="0"/>
        <v>33.375555555555557</v>
      </c>
      <c r="M53" s="34">
        <f>I53+'Oct25'!M53</f>
        <v>2627</v>
      </c>
      <c r="N53" s="15">
        <f t="shared" si="10"/>
        <v>32.837499999999999</v>
      </c>
      <c r="O53" s="14">
        <v>5</v>
      </c>
      <c r="P53" s="14">
        <v>0</v>
      </c>
      <c r="Q53" s="34">
        <f>O53+'Oct25'!Q53</f>
        <v>18</v>
      </c>
      <c r="R53" s="34">
        <f>P53+'Oct25'!R53</f>
        <v>6</v>
      </c>
      <c r="S53" s="14">
        <v>3735</v>
      </c>
      <c r="T53" s="14">
        <v>699</v>
      </c>
      <c r="U53" s="14">
        <v>1215</v>
      </c>
      <c r="V53" s="14">
        <v>200</v>
      </c>
      <c r="W53" s="14">
        <v>653</v>
      </c>
      <c r="X53" s="14">
        <v>105</v>
      </c>
      <c r="Y53" s="15">
        <f t="shared" si="8"/>
        <v>53.744855967078188</v>
      </c>
      <c r="Z53" s="15">
        <f t="shared" si="8"/>
        <v>52.5</v>
      </c>
      <c r="AA53" s="14">
        <v>4225</v>
      </c>
      <c r="AB53" s="14">
        <v>638</v>
      </c>
      <c r="AC53" s="14">
        <v>1058</v>
      </c>
      <c r="AD53" s="14">
        <v>72</v>
      </c>
      <c r="AE53" s="14">
        <v>770</v>
      </c>
      <c r="AF53" s="14">
        <v>33</v>
      </c>
      <c r="AG53" s="14">
        <v>26</v>
      </c>
      <c r="AH53" s="14">
        <v>6</v>
      </c>
      <c r="AI53" s="14">
        <v>36</v>
      </c>
      <c r="AJ53" s="14">
        <v>6</v>
      </c>
      <c r="AK53" s="14">
        <v>29</v>
      </c>
      <c r="AL53" s="14">
        <v>5</v>
      </c>
      <c r="AM53" s="14">
        <v>14</v>
      </c>
      <c r="AN53" s="14">
        <v>3</v>
      </c>
      <c r="AO53" s="14">
        <v>896</v>
      </c>
      <c r="AP53" s="14">
        <v>93</v>
      </c>
      <c r="AQ53" s="14">
        <v>719</v>
      </c>
      <c r="AR53" s="14">
        <v>86</v>
      </c>
      <c r="AS53" s="34">
        <f t="shared" si="3"/>
        <v>1615</v>
      </c>
      <c r="AT53" s="34">
        <f t="shared" si="3"/>
        <v>179</v>
      </c>
      <c r="AU53" s="34">
        <f t="shared" si="4"/>
        <v>1794</v>
      </c>
      <c r="AV53" s="34">
        <f>AO53+'Oct25'!AV53</f>
        <v>3383</v>
      </c>
      <c r="AW53" s="34">
        <f>AP53+'Oct25'!AW53</f>
        <v>486</v>
      </c>
      <c r="AX53" s="34">
        <f>AQ53+'Oct25'!AX53</f>
        <v>2756</v>
      </c>
      <c r="AY53" s="34">
        <f>AR53+'Oct25'!AY53</f>
        <v>446</v>
      </c>
      <c r="AZ53" s="34">
        <f t="shared" si="5"/>
        <v>6139</v>
      </c>
      <c r="BA53" s="34">
        <f t="shared" si="5"/>
        <v>932</v>
      </c>
      <c r="BB53" s="34">
        <f t="shared" si="6"/>
        <v>7071</v>
      </c>
      <c r="BC53" s="14"/>
      <c r="BD53" s="14"/>
      <c r="BE53" s="34"/>
      <c r="BF53" s="34"/>
      <c r="BG53" s="14"/>
      <c r="BH53" s="14"/>
      <c r="BI53" s="14"/>
      <c r="BJ53" s="14"/>
      <c r="BK53" s="40"/>
      <c r="BL53" s="40"/>
      <c r="BM53" s="40"/>
    </row>
    <row r="54" spans="1:65" s="140" customFormat="1" ht="17.100000000000001" customHeight="1">
      <c r="A54" s="18"/>
      <c r="B54" s="19" t="s">
        <v>74</v>
      </c>
      <c r="C54" s="19">
        <f>SUM(C52:C53)</f>
        <v>191000</v>
      </c>
      <c r="D54" s="19">
        <f t="shared" ref="D54:BM54" si="30">SUM(D52:D53)</f>
        <v>55000</v>
      </c>
      <c r="E54" s="35">
        <f t="shared" si="30"/>
        <v>16075</v>
      </c>
      <c r="F54" s="35">
        <f t="shared" si="30"/>
        <v>4835</v>
      </c>
      <c r="G54" s="35">
        <f t="shared" si="30"/>
        <v>15174</v>
      </c>
      <c r="H54" s="21">
        <f t="shared" si="2"/>
        <v>94.395023328149307</v>
      </c>
      <c r="I54" s="35">
        <f t="shared" si="30"/>
        <v>5230</v>
      </c>
      <c r="J54" s="21">
        <f t="shared" si="9"/>
        <v>108.16959669079628</v>
      </c>
      <c r="K54" s="35">
        <f t="shared" si="30"/>
        <v>61305</v>
      </c>
      <c r="L54" s="21">
        <f t="shared" si="0"/>
        <v>32.096858638743456</v>
      </c>
      <c r="M54" s="35">
        <f t="shared" si="30"/>
        <v>22546</v>
      </c>
      <c r="N54" s="21">
        <f t="shared" si="10"/>
        <v>40.992727272727272</v>
      </c>
      <c r="O54" s="35">
        <f t="shared" si="30"/>
        <v>11</v>
      </c>
      <c r="P54" s="35">
        <f t="shared" si="30"/>
        <v>30</v>
      </c>
      <c r="Q54" s="35">
        <f t="shared" si="30"/>
        <v>125</v>
      </c>
      <c r="R54" s="35">
        <f t="shared" si="30"/>
        <v>129</v>
      </c>
      <c r="S54" s="35">
        <f t="shared" si="30"/>
        <v>15199</v>
      </c>
      <c r="T54" s="35">
        <f t="shared" si="30"/>
        <v>6034</v>
      </c>
      <c r="U54" s="35">
        <f t="shared" si="30"/>
        <v>5497</v>
      </c>
      <c r="V54" s="35">
        <f t="shared" si="30"/>
        <v>2482</v>
      </c>
      <c r="W54" s="35">
        <f t="shared" si="30"/>
        <v>3083</v>
      </c>
      <c r="X54" s="35">
        <f t="shared" si="30"/>
        <v>1349</v>
      </c>
      <c r="Y54" s="21">
        <f t="shared" si="8"/>
        <v>56.085137347644171</v>
      </c>
      <c r="Z54" s="21">
        <f t="shared" si="8"/>
        <v>54.35132957292506</v>
      </c>
      <c r="AA54" s="35">
        <f t="shared" si="30"/>
        <v>16125</v>
      </c>
      <c r="AB54" s="35">
        <f t="shared" si="30"/>
        <v>5794</v>
      </c>
      <c r="AC54" s="35">
        <f t="shared" si="30"/>
        <v>5798</v>
      </c>
      <c r="AD54" s="35">
        <f t="shared" si="30"/>
        <v>2020</v>
      </c>
      <c r="AE54" s="35">
        <f t="shared" si="30"/>
        <v>6661</v>
      </c>
      <c r="AF54" s="35">
        <f t="shared" si="30"/>
        <v>1753</v>
      </c>
      <c r="AG54" s="35">
        <f t="shared" si="30"/>
        <v>149</v>
      </c>
      <c r="AH54" s="35">
        <f t="shared" si="30"/>
        <v>45</v>
      </c>
      <c r="AI54" s="35">
        <f t="shared" si="30"/>
        <v>666</v>
      </c>
      <c r="AJ54" s="35">
        <f t="shared" si="30"/>
        <v>534</v>
      </c>
      <c r="AK54" s="35">
        <f t="shared" si="30"/>
        <v>142</v>
      </c>
      <c r="AL54" s="35">
        <f t="shared" si="30"/>
        <v>34</v>
      </c>
      <c r="AM54" s="35">
        <f t="shared" si="30"/>
        <v>246</v>
      </c>
      <c r="AN54" s="35">
        <f t="shared" si="30"/>
        <v>122</v>
      </c>
      <c r="AO54" s="35">
        <f t="shared" si="30"/>
        <v>3504</v>
      </c>
      <c r="AP54" s="35">
        <f t="shared" si="30"/>
        <v>1203</v>
      </c>
      <c r="AQ54" s="35">
        <f t="shared" si="30"/>
        <v>2679</v>
      </c>
      <c r="AR54" s="35">
        <f t="shared" si="30"/>
        <v>934</v>
      </c>
      <c r="AS54" s="35">
        <f t="shared" si="30"/>
        <v>6183</v>
      </c>
      <c r="AT54" s="35">
        <f t="shared" si="30"/>
        <v>2137</v>
      </c>
      <c r="AU54" s="35">
        <f t="shared" si="30"/>
        <v>8320</v>
      </c>
      <c r="AV54" s="35">
        <f t="shared" si="30"/>
        <v>14306</v>
      </c>
      <c r="AW54" s="37">
        <f t="shared" si="30"/>
        <v>4590</v>
      </c>
      <c r="AX54" s="35">
        <f t="shared" si="30"/>
        <v>10638</v>
      </c>
      <c r="AY54" s="37">
        <f t="shared" si="30"/>
        <v>3612</v>
      </c>
      <c r="AZ54" s="35">
        <f t="shared" si="30"/>
        <v>24944</v>
      </c>
      <c r="BA54" s="35">
        <f t="shared" si="30"/>
        <v>8202</v>
      </c>
      <c r="BB54" s="35">
        <f t="shared" si="30"/>
        <v>33146</v>
      </c>
      <c r="BC54" s="35">
        <f t="shared" si="30"/>
        <v>0</v>
      </c>
      <c r="BD54" s="35">
        <f t="shared" si="30"/>
        <v>0</v>
      </c>
      <c r="BE54" s="35">
        <f t="shared" si="30"/>
        <v>0</v>
      </c>
      <c r="BF54" s="35">
        <f t="shared" si="30"/>
        <v>0</v>
      </c>
      <c r="BG54" s="35">
        <f t="shared" si="30"/>
        <v>3</v>
      </c>
      <c r="BH54" s="35">
        <f t="shared" si="30"/>
        <v>5313</v>
      </c>
      <c r="BI54" s="35">
        <f t="shared" si="30"/>
        <v>0</v>
      </c>
      <c r="BJ54" s="35">
        <f t="shared" si="30"/>
        <v>5313</v>
      </c>
      <c r="BK54" s="35">
        <f t="shared" si="30"/>
        <v>22706</v>
      </c>
      <c r="BL54" s="35">
        <f t="shared" si="30"/>
        <v>0</v>
      </c>
      <c r="BM54" s="35">
        <f t="shared" si="30"/>
        <v>22706</v>
      </c>
    </row>
    <row r="55" spans="1:65" s="5" customFormat="1" ht="17.100000000000001" customHeight="1">
      <c r="A55" s="22">
        <v>42</v>
      </c>
      <c r="B55" s="29" t="s">
        <v>108</v>
      </c>
      <c r="C55" s="13">
        <v>115000</v>
      </c>
      <c r="D55" s="13">
        <v>0</v>
      </c>
      <c r="E55" s="14">
        <v>9585</v>
      </c>
      <c r="F55" s="14"/>
      <c r="G55" s="14">
        <v>7752</v>
      </c>
      <c r="H55" s="15">
        <f t="shared" si="2"/>
        <v>80.876369327073547</v>
      </c>
      <c r="I55" s="14"/>
      <c r="J55" s="187"/>
      <c r="K55" s="34">
        <f>G55+'Oct25'!K55</f>
        <v>30765</v>
      </c>
      <c r="L55" s="15">
        <f t="shared" si="0"/>
        <v>26.752173913043478</v>
      </c>
      <c r="M55" s="34">
        <f>I55+'Aug25'!M55</f>
        <v>0</v>
      </c>
      <c r="N55" s="15">
        <v>0</v>
      </c>
      <c r="O55" s="14"/>
      <c r="P55" s="14"/>
      <c r="Q55" s="34">
        <f>O55+'Oct25'!Q55</f>
        <v>4</v>
      </c>
      <c r="R55" s="34">
        <f>P55+'Oct25'!R55</f>
        <v>0</v>
      </c>
      <c r="S55" s="14">
        <v>1260</v>
      </c>
      <c r="T55" s="14"/>
      <c r="U55" s="14">
        <v>316</v>
      </c>
      <c r="V55" s="14"/>
      <c r="W55" s="14">
        <v>161</v>
      </c>
      <c r="X55" s="14"/>
      <c r="Y55" s="15">
        <f t="shared" si="8"/>
        <v>50.949367088607595</v>
      </c>
      <c r="Z55" s="15"/>
      <c r="AA55" s="14">
        <v>7768</v>
      </c>
      <c r="AB55" s="14"/>
      <c r="AC55" s="14">
        <v>4054</v>
      </c>
      <c r="AD55" s="14"/>
      <c r="AE55" s="14">
        <v>3502</v>
      </c>
      <c r="AF55" s="14"/>
      <c r="AG55" s="14">
        <v>89</v>
      </c>
      <c r="AH55" s="14"/>
      <c r="AI55" s="14">
        <v>260</v>
      </c>
      <c r="AJ55" s="14"/>
      <c r="AK55" s="14">
        <v>24</v>
      </c>
      <c r="AL55" s="14"/>
      <c r="AM55" s="14">
        <v>29</v>
      </c>
      <c r="AN55" s="14"/>
      <c r="AO55" s="14">
        <v>2046</v>
      </c>
      <c r="AP55" s="14"/>
      <c r="AQ55" s="14">
        <v>1668</v>
      </c>
      <c r="AR55" s="14"/>
      <c r="AS55" s="34">
        <f t="shared" si="3"/>
        <v>3714</v>
      </c>
      <c r="AT55" s="34">
        <f t="shared" si="3"/>
        <v>0</v>
      </c>
      <c r="AU55" s="34">
        <f t="shared" si="4"/>
        <v>3714</v>
      </c>
      <c r="AV55" s="34">
        <f>AO55+'Oct25'!AV55</f>
        <v>8109</v>
      </c>
      <c r="AW55" s="34">
        <f>AP55+'Oct25'!AW55</f>
        <v>0</v>
      </c>
      <c r="AX55" s="34">
        <f>AQ55+'Oct25'!AX55</f>
        <v>6876</v>
      </c>
      <c r="AY55" s="34">
        <f>AR55+'Oct25'!AY55</f>
        <v>0</v>
      </c>
      <c r="AZ55" s="34">
        <f t="shared" si="5"/>
        <v>14985</v>
      </c>
      <c r="BA55" s="34">
        <f t="shared" si="5"/>
        <v>0</v>
      </c>
      <c r="BB55" s="34">
        <f t="shared" si="6"/>
        <v>14985</v>
      </c>
      <c r="BC55" s="14"/>
      <c r="BD55" s="14"/>
      <c r="BE55" s="34">
        <v>0</v>
      </c>
      <c r="BF55" s="34">
        <v>0</v>
      </c>
      <c r="BG55" s="14"/>
      <c r="BH55" s="14"/>
      <c r="BI55" s="14"/>
      <c r="BJ55" s="14"/>
      <c r="BK55" s="40"/>
      <c r="BL55" s="40"/>
      <c r="BM55" s="40"/>
    </row>
    <row r="56" spans="1:65" s="5" customFormat="1" ht="17.100000000000001" customHeight="1">
      <c r="A56" s="16">
        <v>43</v>
      </c>
      <c r="B56" s="17" t="s">
        <v>109</v>
      </c>
      <c r="C56" s="13">
        <v>120000</v>
      </c>
      <c r="D56" s="13">
        <v>0</v>
      </c>
      <c r="E56" s="14">
        <v>10000</v>
      </c>
      <c r="F56" s="14"/>
      <c r="G56" s="14">
        <v>8346</v>
      </c>
      <c r="H56" s="15">
        <f t="shared" si="2"/>
        <v>83.46</v>
      </c>
      <c r="I56" s="14"/>
      <c r="J56" s="187"/>
      <c r="K56" s="34">
        <f>G56+'Oct25'!K56</f>
        <v>33483</v>
      </c>
      <c r="L56" s="15">
        <f t="shared" si="0"/>
        <v>27.9025</v>
      </c>
      <c r="M56" s="34">
        <f>I56+'Aug25'!M56</f>
        <v>0</v>
      </c>
      <c r="N56" s="15">
        <v>0</v>
      </c>
      <c r="O56" s="14">
        <v>3</v>
      </c>
      <c r="P56" s="14"/>
      <c r="Q56" s="34">
        <f>O56+'Oct25'!Q56</f>
        <v>18</v>
      </c>
      <c r="R56" s="34">
        <f>P56+'Oct25'!R56</f>
        <v>0</v>
      </c>
      <c r="S56" s="14">
        <v>8738</v>
      </c>
      <c r="T56" s="14"/>
      <c r="U56" s="14">
        <v>2807</v>
      </c>
      <c r="V56" s="14"/>
      <c r="W56" s="14">
        <v>1411</v>
      </c>
      <c r="X56" s="14"/>
      <c r="Y56" s="15">
        <f t="shared" si="8"/>
        <v>50.267189169932315</v>
      </c>
      <c r="Z56" s="15"/>
      <c r="AA56" s="14">
        <v>9396</v>
      </c>
      <c r="AB56" s="14"/>
      <c r="AC56" s="14">
        <v>4777</v>
      </c>
      <c r="AD56" s="14"/>
      <c r="AE56" s="14">
        <v>4648</v>
      </c>
      <c r="AF56" s="14"/>
      <c r="AG56" s="14">
        <v>109</v>
      </c>
      <c r="AH56" s="14"/>
      <c r="AI56" s="14">
        <v>204</v>
      </c>
      <c r="AJ56" s="14"/>
      <c r="AK56" s="14">
        <v>103</v>
      </c>
      <c r="AL56" s="14"/>
      <c r="AM56" s="14">
        <v>66</v>
      </c>
      <c r="AN56" s="14"/>
      <c r="AO56" s="14">
        <v>2145</v>
      </c>
      <c r="AP56" s="14"/>
      <c r="AQ56" s="14">
        <v>1738</v>
      </c>
      <c r="AR56" s="14"/>
      <c r="AS56" s="34">
        <f t="shared" si="3"/>
        <v>3883</v>
      </c>
      <c r="AT56" s="34">
        <f t="shared" si="3"/>
        <v>0</v>
      </c>
      <c r="AU56" s="34">
        <f t="shared" si="4"/>
        <v>3883</v>
      </c>
      <c r="AV56" s="34">
        <f>AO56+'Oct25'!AV56</f>
        <v>8626</v>
      </c>
      <c r="AW56" s="34">
        <f>AP56+'Oct25'!AW56</f>
        <v>0</v>
      </c>
      <c r="AX56" s="34">
        <f>AQ56+'Oct25'!AX56</f>
        <v>7076</v>
      </c>
      <c r="AY56" s="34">
        <f>AR56+'Oct25'!AY56</f>
        <v>0</v>
      </c>
      <c r="AZ56" s="34">
        <f t="shared" si="5"/>
        <v>15702</v>
      </c>
      <c r="BA56" s="34">
        <f t="shared" si="5"/>
        <v>0</v>
      </c>
      <c r="BB56" s="34">
        <f t="shared" si="6"/>
        <v>15702</v>
      </c>
      <c r="BC56" s="14"/>
      <c r="BD56" s="14"/>
      <c r="BE56" s="34">
        <v>0</v>
      </c>
      <c r="BF56" s="34">
        <v>0</v>
      </c>
      <c r="BG56" s="14"/>
      <c r="BH56" s="14"/>
      <c r="BI56" s="14"/>
      <c r="BJ56" s="14"/>
      <c r="BK56" s="40"/>
      <c r="BL56" s="40"/>
      <c r="BM56" s="40"/>
    </row>
    <row r="57" spans="1:65" s="140" customFormat="1" ht="17.100000000000001" customHeight="1">
      <c r="A57" s="18"/>
      <c r="B57" s="19" t="s">
        <v>74</v>
      </c>
      <c r="C57" s="19">
        <f>SUM(C55:C56)</f>
        <v>235000</v>
      </c>
      <c r="D57" s="19">
        <f t="shared" ref="D57:BM57" si="31">SUM(D55:D56)</f>
        <v>0</v>
      </c>
      <c r="E57" s="35">
        <f t="shared" si="31"/>
        <v>19585</v>
      </c>
      <c r="F57" s="35">
        <f t="shared" si="31"/>
        <v>0</v>
      </c>
      <c r="G57" s="35">
        <f t="shared" si="31"/>
        <v>16098</v>
      </c>
      <c r="H57" s="21">
        <f t="shared" si="2"/>
        <v>82.195557824865972</v>
      </c>
      <c r="I57" s="35">
        <f t="shared" si="31"/>
        <v>0</v>
      </c>
      <c r="J57" s="35">
        <f t="shared" si="31"/>
        <v>0</v>
      </c>
      <c r="K57" s="35">
        <f t="shared" si="31"/>
        <v>64248</v>
      </c>
      <c r="L57" s="21">
        <f t="shared" si="0"/>
        <v>27.339574468085107</v>
      </c>
      <c r="M57" s="35">
        <f t="shared" si="31"/>
        <v>0</v>
      </c>
      <c r="N57" s="35">
        <f t="shared" si="31"/>
        <v>0</v>
      </c>
      <c r="O57" s="35">
        <f t="shared" si="31"/>
        <v>3</v>
      </c>
      <c r="P57" s="35">
        <f t="shared" si="31"/>
        <v>0</v>
      </c>
      <c r="Q57" s="35">
        <f t="shared" si="31"/>
        <v>22</v>
      </c>
      <c r="R57" s="35">
        <f t="shared" si="31"/>
        <v>0</v>
      </c>
      <c r="S57" s="35">
        <f t="shared" si="31"/>
        <v>9998</v>
      </c>
      <c r="T57" s="35">
        <f t="shared" si="31"/>
        <v>0</v>
      </c>
      <c r="U57" s="35">
        <f t="shared" si="31"/>
        <v>3123</v>
      </c>
      <c r="V57" s="35">
        <f t="shared" si="31"/>
        <v>0</v>
      </c>
      <c r="W57" s="35">
        <f t="shared" si="31"/>
        <v>1572</v>
      </c>
      <c r="X57" s="35">
        <f t="shared" si="31"/>
        <v>0</v>
      </c>
      <c r="Y57" s="30">
        <f t="shared" si="8"/>
        <v>50.33621517771374</v>
      </c>
      <c r="Z57" s="35">
        <f t="shared" si="31"/>
        <v>0</v>
      </c>
      <c r="AA57" s="35">
        <f t="shared" si="31"/>
        <v>17164</v>
      </c>
      <c r="AB57" s="35">
        <f t="shared" si="31"/>
        <v>0</v>
      </c>
      <c r="AC57" s="35">
        <f t="shared" si="31"/>
        <v>8831</v>
      </c>
      <c r="AD57" s="35">
        <f t="shared" si="31"/>
        <v>0</v>
      </c>
      <c r="AE57" s="35">
        <f t="shared" si="31"/>
        <v>8150</v>
      </c>
      <c r="AF57" s="35">
        <f t="shared" si="31"/>
        <v>0</v>
      </c>
      <c r="AG57" s="35">
        <f t="shared" si="31"/>
        <v>198</v>
      </c>
      <c r="AH57" s="35">
        <f t="shared" si="31"/>
        <v>0</v>
      </c>
      <c r="AI57" s="35">
        <f t="shared" si="31"/>
        <v>464</v>
      </c>
      <c r="AJ57" s="35">
        <f t="shared" si="31"/>
        <v>0</v>
      </c>
      <c r="AK57" s="35">
        <f t="shared" si="31"/>
        <v>127</v>
      </c>
      <c r="AL57" s="35">
        <f t="shared" si="31"/>
        <v>0</v>
      </c>
      <c r="AM57" s="35">
        <f t="shared" si="31"/>
        <v>95</v>
      </c>
      <c r="AN57" s="35">
        <f t="shared" si="31"/>
        <v>0</v>
      </c>
      <c r="AO57" s="35">
        <f t="shared" si="31"/>
        <v>4191</v>
      </c>
      <c r="AP57" s="35">
        <f t="shared" si="31"/>
        <v>0</v>
      </c>
      <c r="AQ57" s="35">
        <f t="shared" si="31"/>
        <v>3406</v>
      </c>
      <c r="AR57" s="35">
        <f t="shared" si="31"/>
        <v>0</v>
      </c>
      <c r="AS57" s="35">
        <f t="shared" si="31"/>
        <v>7597</v>
      </c>
      <c r="AT57" s="35">
        <f t="shared" si="31"/>
        <v>0</v>
      </c>
      <c r="AU57" s="35">
        <f t="shared" si="31"/>
        <v>7597</v>
      </c>
      <c r="AV57" s="35">
        <f t="shared" si="31"/>
        <v>16735</v>
      </c>
      <c r="AW57" s="35">
        <f t="shared" si="31"/>
        <v>0</v>
      </c>
      <c r="AX57" s="35">
        <f t="shared" si="31"/>
        <v>13952</v>
      </c>
      <c r="AY57" s="35">
        <f t="shared" si="31"/>
        <v>0</v>
      </c>
      <c r="AZ57" s="35">
        <f t="shared" si="31"/>
        <v>30687</v>
      </c>
      <c r="BA57" s="35">
        <f t="shared" si="31"/>
        <v>0</v>
      </c>
      <c r="BB57" s="35">
        <f t="shared" si="31"/>
        <v>30687</v>
      </c>
      <c r="BC57" s="35">
        <f t="shared" si="31"/>
        <v>0</v>
      </c>
      <c r="BD57" s="35">
        <f t="shared" si="31"/>
        <v>0</v>
      </c>
      <c r="BE57" s="35">
        <f t="shared" si="31"/>
        <v>0</v>
      </c>
      <c r="BF57" s="35">
        <f t="shared" si="31"/>
        <v>0</v>
      </c>
      <c r="BG57" s="35">
        <f t="shared" si="31"/>
        <v>0</v>
      </c>
      <c r="BH57" s="35">
        <f t="shared" si="31"/>
        <v>0</v>
      </c>
      <c r="BI57" s="35">
        <f t="shared" si="31"/>
        <v>0</v>
      </c>
      <c r="BJ57" s="35">
        <f t="shared" si="31"/>
        <v>0</v>
      </c>
      <c r="BK57" s="35">
        <f t="shared" si="31"/>
        <v>0</v>
      </c>
      <c r="BL57" s="35">
        <f t="shared" si="31"/>
        <v>0</v>
      </c>
      <c r="BM57" s="35">
        <f t="shared" si="31"/>
        <v>0</v>
      </c>
    </row>
    <row r="58" spans="1:65" s="5" customFormat="1" ht="17.100000000000001" customHeight="1">
      <c r="A58" s="22">
        <v>44</v>
      </c>
      <c r="B58" s="29" t="s">
        <v>110</v>
      </c>
      <c r="C58" s="13">
        <v>88000</v>
      </c>
      <c r="D58" s="13">
        <v>40000</v>
      </c>
      <c r="E58" s="14">
        <v>7300</v>
      </c>
      <c r="F58" s="14">
        <v>3050</v>
      </c>
      <c r="G58" s="14">
        <v>7573</v>
      </c>
      <c r="H58" s="15">
        <f t="shared" si="2"/>
        <v>103.73972602739725</v>
      </c>
      <c r="I58" s="14">
        <v>3880</v>
      </c>
      <c r="J58" s="187">
        <f t="shared" si="9"/>
        <v>127.21311475409836</v>
      </c>
      <c r="K58" s="34">
        <f>G58+'Oct25'!K58</f>
        <v>31719</v>
      </c>
      <c r="L58" s="15">
        <f t="shared" si="0"/>
        <v>36.044318181818184</v>
      </c>
      <c r="M58" s="34">
        <f>I58+'Oct25'!M58</f>
        <v>11916</v>
      </c>
      <c r="N58" s="15">
        <f t="shared" ref="N58:N62" si="32">M58*100/D58</f>
        <v>29.79</v>
      </c>
      <c r="O58" s="14">
        <v>211</v>
      </c>
      <c r="P58" s="14">
        <v>64</v>
      </c>
      <c r="Q58" s="34">
        <f>O58+'Oct25'!Q58</f>
        <v>790</v>
      </c>
      <c r="R58" s="34">
        <f>P58+'Oct25'!R58</f>
        <v>242</v>
      </c>
      <c r="S58" s="14">
        <v>6951</v>
      </c>
      <c r="T58" s="14">
        <v>3688</v>
      </c>
      <c r="U58" s="14">
        <v>2008</v>
      </c>
      <c r="V58" s="14">
        <v>1391</v>
      </c>
      <c r="W58" s="14">
        <v>1094</v>
      </c>
      <c r="X58" s="14">
        <v>748</v>
      </c>
      <c r="Y58" s="15">
        <f t="shared" si="8"/>
        <v>54.482071713147413</v>
      </c>
      <c r="Z58" s="15">
        <f t="shared" si="8"/>
        <v>53.774263120057512</v>
      </c>
      <c r="AA58" s="14">
        <v>7426</v>
      </c>
      <c r="AB58" s="14">
        <v>3567</v>
      </c>
      <c r="AC58" s="14">
        <v>3859</v>
      </c>
      <c r="AD58" s="14">
        <v>1876</v>
      </c>
      <c r="AE58" s="14">
        <v>3567</v>
      </c>
      <c r="AF58" s="14">
        <v>1691</v>
      </c>
      <c r="AG58" s="14">
        <v>94</v>
      </c>
      <c r="AH58" s="14">
        <v>76</v>
      </c>
      <c r="AI58" s="14">
        <v>382</v>
      </c>
      <c r="AJ58" s="14">
        <v>134</v>
      </c>
      <c r="AK58" s="14">
        <v>75</v>
      </c>
      <c r="AL58" s="14">
        <v>58</v>
      </c>
      <c r="AM58" s="14">
        <v>455</v>
      </c>
      <c r="AN58" s="14">
        <v>286</v>
      </c>
      <c r="AO58" s="14">
        <v>1609</v>
      </c>
      <c r="AP58" s="14">
        <v>935</v>
      </c>
      <c r="AQ58" s="14">
        <v>1410</v>
      </c>
      <c r="AR58" s="14">
        <v>657</v>
      </c>
      <c r="AS58" s="34">
        <f t="shared" si="3"/>
        <v>3019</v>
      </c>
      <c r="AT58" s="34">
        <f t="shared" si="3"/>
        <v>1592</v>
      </c>
      <c r="AU58" s="34">
        <f t="shared" si="4"/>
        <v>4611</v>
      </c>
      <c r="AV58" s="34">
        <f>AO58+'Oct25'!AV58</f>
        <v>5853</v>
      </c>
      <c r="AW58" s="34">
        <f>AP58+'Oct25'!AW58</f>
        <v>2592</v>
      </c>
      <c r="AX58" s="34">
        <f>AQ58+'Oct25'!AX58</f>
        <v>4810</v>
      </c>
      <c r="AY58" s="34">
        <f>AR58+'Oct25'!AY58</f>
        <v>1938</v>
      </c>
      <c r="AZ58" s="34">
        <f t="shared" si="5"/>
        <v>10663</v>
      </c>
      <c r="BA58" s="34">
        <f t="shared" si="5"/>
        <v>4530</v>
      </c>
      <c r="BB58" s="34">
        <f t="shared" si="6"/>
        <v>15193</v>
      </c>
      <c r="BC58" s="14">
        <v>25</v>
      </c>
      <c r="BD58" s="14">
        <v>125</v>
      </c>
      <c r="BE58" s="34">
        <f>BC58+'Oct25'!BE58</f>
        <v>80</v>
      </c>
      <c r="BF58" s="34">
        <f>BD58+'Oct25'!BF58</f>
        <v>400</v>
      </c>
      <c r="BG58" s="14">
        <v>4</v>
      </c>
      <c r="BH58" s="14">
        <v>8060</v>
      </c>
      <c r="BI58" s="14"/>
      <c r="BJ58" s="14">
        <f>SUM(BH58:BI58)</f>
        <v>8060</v>
      </c>
      <c r="BK58" s="34">
        <f>'Oct25'!BK58+BH58</f>
        <v>31449</v>
      </c>
      <c r="BL58" s="34">
        <f>'Oct25'!BL58+BI58</f>
        <v>0</v>
      </c>
      <c r="BM58" s="34">
        <f>SUM(BK58:BL58)</f>
        <v>31449</v>
      </c>
    </row>
    <row r="59" spans="1:65" s="5" customFormat="1" ht="17.100000000000001" customHeight="1">
      <c r="A59" s="12">
        <v>45</v>
      </c>
      <c r="B59" s="13" t="s">
        <v>111</v>
      </c>
      <c r="C59" s="13">
        <v>44000</v>
      </c>
      <c r="D59" s="13">
        <v>4000</v>
      </c>
      <c r="E59" s="14">
        <v>3770</v>
      </c>
      <c r="F59" s="14">
        <v>650</v>
      </c>
      <c r="G59" s="14">
        <v>3384</v>
      </c>
      <c r="H59" s="15">
        <f t="shared" si="2"/>
        <v>89.761273209549074</v>
      </c>
      <c r="I59" s="14">
        <v>788</v>
      </c>
      <c r="J59" s="187">
        <f t="shared" si="9"/>
        <v>121.23076923076923</v>
      </c>
      <c r="K59" s="34">
        <f>G59+'Oct25'!K59</f>
        <v>13439</v>
      </c>
      <c r="L59" s="15">
        <f t="shared" si="0"/>
        <v>30.543181818181818</v>
      </c>
      <c r="M59" s="34">
        <f>I59+'Oct25'!M59</f>
        <v>2278</v>
      </c>
      <c r="N59" s="15">
        <f t="shared" si="32"/>
        <v>56.95</v>
      </c>
      <c r="O59" s="14">
        <v>126</v>
      </c>
      <c r="P59" s="14">
        <v>50</v>
      </c>
      <c r="Q59" s="34">
        <f>O59+'Oct25'!Q59</f>
        <v>424</v>
      </c>
      <c r="R59" s="34">
        <f>P59+'Oct25'!R59</f>
        <v>122</v>
      </c>
      <c r="S59" s="14">
        <v>3159</v>
      </c>
      <c r="T59" s="14">
        <v>662</v>
      </c>
      <c r="U59" s="14">
        <v>1672</v>
      </c>
      <c r="V59" s="14">
        <v>217</v>
      </c>
      <c r="W59" s="14">
        <v>890</v>
      </c>
      <c r="X59" s="14">
        <v>123</v>
      </c>
      <c r="Y59" s="15">
        <f t="shared" si="8"/>
        <v>53.229665071770334</v>
      </c>
      <c r="Z59" s="15">
        <f t="shared" si="8"/>
        <v>56.682027649769587</v>
      </c>
      <c r="AA59" s="14">
        <v>4719</v>
      </c>
      <c r="AB59" s="14">
        <v>620</v>
      </c>
      <c r="AC59" s="14">
        <v>1600</v>
      </c>
      <c r="AD59" s="14">
        <v>225</v>
      </c>
      <c r="AE59" s="14">
        <v>3119</v>
      </c>
      <c r="AF59" s="14">
        <v>395</v>
      </c>
      <c r="AG59" s="14">
        <v>169</v>
      </c>
      <c r="AH59" s="14">
        <v>52</v>
      </c>
      <c r="AI59" s="14">
        <v>608</v>
      </c>
      <c r="AJ59" s="14">
        <v>102</v>
      </c>
      <c r="AK59" s="14">
        <v>114</v>
      </c>
      <c r="AL59" s="14">
        <v>40</v>
      </c>
      <c r="AM59" s="14">
        <v>410</v>
      </c>
      <c r="AN59" s="14">
        <v>39</v>
      </c>
      <c r="AO59" s="14">
        <v>832</v>
      </c>
      <c r="AP59" s="14">
        <v>92</v>
      </c>
      <c r="AQ59" s="14">
        <v>703</v>
      </c>
      <c r="AR59" s="14">
        <v>72</v>
      </c>
      <c r="AS59" s="34">
        <f t="shared" si="3"/>
        <v>1535</v>
      </c>
      <c r="AT59" s="34">
        <f t="shared" si="3"/>
        <v>164</v>
      </c>
      <c r="AU59" s="34">
        <f t="shared" si="4"/>
        <v>1699</v>
      </c>
      <c r="AV59" s="34">
        <f>AO59+'Oct25'!AV59</f>
        <v>2977</v>
      </c>
      <c r="AW59" s="34">
        <f>AP59+'Oct25'!AW59</f>
        <v>282</v>
      </c>
      <c r="AX59" s="34">
        <f>AQ59+'Oct25'!AX59</f>
        <v>2460</v>
      </c>
      <c r="AY59" s="34">
        <f>AR59+'Oct25'!AY59</f>
        <v>218</v>
      </c>
      <c r="AZ59" s="34">
        <f t="shared" si="5"/>
        <v>5437</v>
      </c>
      <c r="BA59" s="34">
        <f t="shared" si="5"/>
        <v>500</v>
      </c>
      <c r="BB59" s="34">
        <f t="shared" si="6"/>
        <v>5937</v>
      </c>
      <c r="BC59" s="14"/>
      <c r="BD59" s="14"/>
      <c r="BE59" s="34"/>
      <c r="BF59" s="34"/>
      <c r="BG59" s="14"/>
      <c r="BH59" s="14"/>
      <c r="BI59" s="14"/>
      <c r="BJ59" s="14"/>
      <c r="BK59" s="40"/>
      <c r="BL59" s="40"/>
      <c r="BM59" s="40"/>
    </row>
    <row r="60" spans="1:65" s="5" customFormat="1" ht="17.100000000000001" customHeight="1">
      <c r="A60" s="12">
        <v>46</v>
      </c>
      <c r="B60" s="13" t="s">
        <v>112</v>
      </c>
      <c r="C60" s="13">
        <v>22000</v>
      </c>
      <c r="D60" s="13">
        <v>20000</v>
      </c>
      <c r="E60" s="14">
        <v>1750</v>
      </c>
      <c r="F60" s="14">
        <v>1710</v>
      </c>
      <c r="G60" s="14">
        <v>1828</v>
      </c>
      <c r="H60" s="15">
        <f t="shared" si="2"/>
        <v>104.45714285714286</v>
      </c>
      <c r="I60" s="14">
        <v>2335</v>
      </c>
      <c r="J60" s="187">
        <f t="shared" si="9"/>
        <v>136.54970760233917</v>
      </c>
      <c r="K60" s="34">
        <f>G60+'Oct25'!K60</f>
        <v>7048</v>
      </c>
      <c r="L60" s="15">
        <f t="shared" si="0"/>
        <v>32.036363636363639</v>
      </c>
      <c r="M60" s="34">
        <f>I60+'Oct25'!M60</f>
        <v>6982</v>
      </c>
      <c r="N60" s="15">
        <f t="shared" si="32"/>
        <v>34.909999999999997</v>
      </c>
      <c r="O60" s="14">
        <v>64</v>
      </c>
      <c r="P60" s="14">
        <v>67</v>
      </c>
      <c r="Q60" s="34">
        <f>O60+'Oct25'!Q60</f>
        <v>239</v>
      </c>
      <c r="R60" s="34">
        <f>P60+'Oct25'!R60</f>
        <v>176</v>
      </c>
      <c r="S60" s="14">
        <v>1503</v>
      </c>
      <c r="T60" s="14">
        <v>1759</v>
      </c>
      <c r="U60" s="14">
        <v>601</v>
      </c>
      <c r="V60" s="14">
        <v>795</v>
      </c>
      <c r="W60" s="14">
        <v>310</v>
      </c>
      <c r="X60" s="14">
        <v>412</v>
      </c>
      <c r="Y60" s="15">
        <f t="shared" si="8"/>
        <v>51.580698835274539</v>
      </c>
      <c r="Z60" s="15">
        <f t="shared" si="8"/>
        <v>51.823899371069182</v>
      </c>
      <c r="AA60" s="14">
        <v>1748</v>
      </c>
      <c r="AB60" s="14">
        <v>2160</v>
      </c>
      <c r="AC60" s="14">
        <v>858</v>
      </c>
      <c r="AD60" s="14">
        <v>1059</v>
      </c>
      <c r="AE60" s="14">
        <v>890</v>
      </c>
      <c r="AF60" s="14">
        <v>1101</v>
      </c>
      <c r="AG60" s="14">
        <v>16</v>
      </c>
      <c r="AH60" s="14">
        <v>17</v>
      </c>
      <c r="AI60" s="14">
        <v>109</v>
      </c>
      <c r="AJ60" s="14">
        <v>98</v>
      </c>
      <c r="AK60" s="14">
        <v>14</v>
      </c>
      <c r="AL60" s="14">
        <v>15</v>
      </c>
      <c r="AM60" s="14">
        <v>22</v>
      </c>
      <c r="AN60" s="14">
        <v>12</v>
      </c>
      <c r="AO60" s="14">
        <v>370</v>
      </c>
      <c r="AP60" s="14">
        <v>443</v>
      </c>
      <c r="AQ60" s="14">
        <v>317</v>
      </c>
      <c r="AR60" s="14">
        <v>407</v>
      </c>
      <c r="AS60" s="34">
        <f t="shared" si="3"/>
        <v>687</v>
      </c>
      <c r="AT60" s="34">
        <f t="shared" si="3"/>
        <v>850</v>
      </c>
      <c r="AU60" s="34">
        <f t="shared" si="4"/>
        <v>1537</v>
      </c>
      <c r="AV60" s="34">
        <f>AO60+'Oct25'!AV60</f>
        <v>1583</v>
      </c>
      <c r="AW60" s="34">
        <f>AP60+'Oct25'!AW60</f>
        <v>1367</v>
      </c>
      <c r="AX60" s="34">
        <f>AQ60+'Oct25'!AX60</f>
        <v>1290</v>
      </c>
      <c r="AY60" s="34">
        <f>AR60+'Oct25'!AY60</f>
        <v>1233</v>
      </c>
      <c r="AZ60" s="34">
        <f t="shared" si="5"/>
        <v>2873</v>
      </c>
      <c r="BA60" s="34">
        <f t="shared" si="5"/>
        <v>2600</v>
      </c>
      <c r="BB60" s="34">
        <f t="shared" si="6"/>
        <v>5473</v>
      </c>
      <c r="BC60" s="14"/>
      <c r="BD60" s="14"/>
      <c r="BE60" s="34"/>
      <c r="BF60" s="34"/>
      <c r="BG60" s="14"/>
      <c r="BH60" s="14"/>
      <c r="BI60" s="14"/>
      <c r="BJ60" s="14"/>
      <c r="BK60" s="40"/>
      <c r="BL60" s="40"/>
      <c r="BM60" s="40"/>
    </row>
    <row r="61" spans="1:65" s="5" customFormat="1" ht="17.100000000000001" customHeight="1">
      <c r="A61" s="12">
        <v>47</v>
      </c>
      <c r="B61" s="13" t="s">
        <v>113</v>
      </c>
      <c r="C61" s="13">
        <v>36000</v>
      </c>
      <c r="D61" s="13">
        <v>0</v>
      </c>
      <c r="E61" s="14">
        <v>2990</v>
      </c>
      <c r="F61" s="14"/>
      <c r="G61" s="14">
        <v>3237</v>
      </c>
      <c r="H61" s="15">
        <f t="shared" si="2"/>
        <v>108.26086956521739</v>
      </c>
      <c r="I61" s="14"/>
      <c r="J61" s="187"/>
      <c r="K61" s="34">
        <f>G61+'Oct25'!K61</f>
        <v>11910</v>
      </c>
      <c r="L61" s="15">
        <f t="shared" si="0"/>
        <v>33.083333333333336</v>
      </c>
      <c r="M61" s="34">
        <f>I61+'Oct25'!M61</f>
        <v>0</v>
      </c>
      <c r="N61" s="15"/>
      <c r="O61" s="14">
        <v>43</v>
      </c>
      <c r="P61" s="14"/>
      <c r="Q61" s="34">
        <f>O61+'Oct25'!Q61</f>
        <v>300</v>
      </c>
      <c r="R61" s="34">
        <f>P61+'Oct25'!R61</f>
        <v>0</v>
      </c>
      <c r="S61" s="14">
        <v>2972</v>
      </c>
      <c r="T61" s="14"/>
      <c r="U61" s="14">
        <v>1675</v>
      </c>
      <c r="V61" s="14"/>
      <c r="W61" s="14">
        <v>916</v>
      </c>
      <c r="X61" s="14"/>
      <c r="Y61" s="15">
        <f t="shared" si="8"/>
        <v>54.686567164179102</v>
      </c>
      <c r="Z61" s="15"/>
      <c r="AA61" s="14">
        <v>2700</v>
      </c>
      <c r="AB61" s="14"/>
      <c r="AC61" s="14">
        <v>1409</v>
      </c>
      <c r="AD61" s="14"/>
      <c r="AE61" s="14">
        <v>1291</v>
      </c>
      <c r="AF61" s="14"/>
      <c r="AG61" s="14">
        <v>130</v>
      </c>
      <c r="AH61" s="14"/>
      <c r="AI61" s="14">
        <v>254</v>
      </c>
      <c r="AJ61" s="14"/>
      <c r="AK61" s="14">
        <v>124</v>
      </c>
      <c r="AL61" s="14"/>
      <c r="AM61" s="14">
        <v>408</v>
      </c>
      <c r="AN61" s="14"/>
      <c r="AO61" s="14">
        <v>679</v>
      </c>
      <c r="AP61" s="14"/>
      <c r="AQ61" s="14">
        <v>677</v>
      </c>
      <c r="AR61" s="14"/>
      <c r="AS61" s="34">
        <f t="shared" si="3"/>
        <v>1356</v>
      </c>
      <c r="AT61" s="34">
        <f t="shared" si="3"/>
        <v>0</v>
      </c>
      <c r="AU61" s="34">
        <f t="shared" si="4"/>
        <v>1356</v>
      </c>
      <c r="AV61" s="34">
        <f>AO61+'Oct25'!AV61</f>
        <v>2631</v>
      </c>
      <c r="AW61" s="34">
        <f>AP61+'Oct25'!AW61</f>
        <v>0</v>
      </c>
      <c r="AX61" s="34">
        <f>AQ61+'Oct25'!AX61</f>
        <v>2342</v>
      </c>
      <c r="AY61" s="34">
        <f>AR61+'Oct25'!AY61</f>
        <v>0</v>
      </c>
      <c r="AZ61" s="34">
        <f t="shared" si="5"/>
        <v>4973</v>
      </c>
      <c r="BA61" s="34">
        <f t="shared" si="5"/>
        <v>0</v>
      </c>
      <c r="BB61" s="34">
        <f t="shared" si="6"/>
        <v>4973</v>
      </c>
      <c r="BC61" s="14"/>
      <c r="BD61" s="14"/>
      <c r="BE61" s="34"/>
      <c r="BF61" s="34"/>
      <c r="BG61" s="14"/>
      <c r="BH61" s="14"/>
      <c r="BI61" s="14"/>
      <c r="BJ61" s="14"/>
      <c r="BK61" s="40"/>
      <c r="BL61" s="40"/>
      <c r="BM61" s="40"/>
    </row>
    <row r="62" spans="1:65" s="5" customFormat="1" ht="17.100000000000001" customHeight="1">
      <c r="A62" s="16">
        <v>48</v>
      </c>
      <c r="B62" s="17" t="s">
        <v>114</v>
      </c>
      <c r="C62" s="13">
        <v>65000</v>
      </c>
      <c r="D62" s="13">
        <v>12000</v>
      </c>
      <c r="E62" s="14">
        <v>5142</v>
      </c>
      <c r="F62" s="14">
        <v>910</v>
      </c>
      <c r="G62" s="14">
        <v>5035</v>
      </c>
      <c r="H62" s="15">
        <f t="shared" si="2"/>
        <v>97.919097627382342</v>
      </c>
      <c r="I62" s="14">
        <v>1027</v>
      </c>
      <c r="J62" s="187">
        <f t="shared" si="9"/>
        <v>112.85714285714286</v>
      </c>
      <c r="K62" s="34">
        <f>G62+'Oct25'!K62</f>
        <v>21092</v>
      </c>
      <c r="L62" s="15">
        <f t="shared" si="0"/>
        <v>32.449230769230766</v>
      </c>
      <c r="M62" s="34">
        <f>I62+'Oct25'!M62</f>
        <v>3191</v>
      </c>
      <c r="N62" s="15">
        <f t="shared" si="32"/>
        <v>26.591666666666665</v>
      </c>
      <c r="O62" s="14">
        <v>58</v>
      </c>
      <c r="P62" s="14">
        <v>25</v>
      </c>
      <c r="Q62" s="34">
        <f>O62+'Oct25'!Q62</f>
        <v>384</v>
      </c>
      <c r="R62" s="34">
        <f>P62+'Oct25'!R62</f>
        <v>47</v>
      </c>
      <c r="S62" s="14">
        <v>4787</v>
      </c>
      <c r="T62" s="14">
        <v>938</v>
      </c>
      <c r="U62" s="14">
        <v>1456</v>
      </c>
      <c r="V62" s="14">
        <v>287</v>
      </c>
      <c r="W62" s="14">
        <v>772</v>
      </c>
      <c r="X62" s="14">
        <v>156</v>
      </c>
      <c r="Y62" s="15">
        <f t="shared" si="8"/>
        <v>53.021978021978022</v>
      </c>
      <c r="Z62" s="15">
        <f t="shared" si="8"/>
        <v>54.355400696864109</v>
      </c>
      <c r="AA62" s="14">
        <v>5572</v>
      </c>
      <c r="AB62" s="14">
        <v>951</v>
      </c>
      <c r="AC62" s="14">
        <v>2789</v>
      </c>
      <c r="AD62" s="14">
        <v>465</v>
      </c>
      <c r="AE62" s="14">
        <v>2783</v>
      </c>
      <c r="AF62" s="14">
        <v>486</v>
      </c>
      <c r="AG62" s="14">
        <v>87</v>
      </c>
      <c r="AH62" s="14">
        <v>15</v>
      </c>
      <c r="AI62" s="14">
        <v>352</v>
      </c>
      <c r="AJ62" s="14">
        <v>72</v>
      </c>
      <c r="AK62" s="14">
        <v>60</v>
      </c>
      <c r="AL62" s="14">
        <v>8</v>
      </c>
      <c r="AM62" s="14">
        <v>198</v>
      </c>
      <c r="AN62" s="14">
        <v>29</v>
      </c>
      <c r="AO62" s="14">
        <v>1265</v>
      </c>
      <c r="AP62" s="14">
        <v>193</v>
      </c>
      <c r="AQ62" s="14">
        <v>972</v>
      </c>
      <c r="AR62" s="14">
        <v>141</v>
      </c>
      <c r="AS62" s="34">
        <f t="shared" si="3"/>
        <v>2237</v>
      </c>
      <c r="AT62" s="34">
        <f t="shared" si="3"/>
        <v>334</v>
      </c>
      <c r="AU62" s="34">
        <f t="shared" si="4"/>
        <v>2571</v>
      </c>
      <c r="AV62" s="34">
        <f>AO62+'Oct25'!AV62</f>
        <v>4793</v>
      </c>
      <c r="AW62" s="34">
        <f>AP62+'Oct25'!AW62</f>
        <v>613</v>
      </c>
      <c r="AX62" s="34">
        <f>AQ62+'Oct25'!AX62</f>
        <v>3769</v>
      </c>
      <c r="AY62" s="34">
        <f>AR62+'Oct25'!AY62</f>
        <v>487</v>
      </c>
      <c r="AZ62" s="34">
        <f t="shared" si="5"/>
        <v>8562</v>
      </c>
      <c r="BA62" s="34">
        <f t="shared" si="5"/>
        <v>1100</v>
      </c>
      <c r="BB62" s="34">
        <f t="shared" si="6"/>
        <v>9662</v>
      </c>
      <c r="BC62" s="14" t="s">
        <v>115</v>
      </c>
      <c r="BD62" s="14"/>
      <c r="BE62" s="34"/>
      <c r="BF62" s="34"/>
      <c r="BG62" s="14"/>
      <c r="BH62" s="14"/>
      <c r="BI62" s="14"/>
      <c r="BJ62" s="14"/>
      <c r="BK62" s="40"/>
      <c r="BL62" s="40"/>
      <c r="BM62" s="40"/>
    </row>
    <row r="63" spans="1:65" s="138" customFormat="1" ht="17.100000000000001" customHeight="1">
      <c r="A63" s="18"/>
      <c r="B63" s="19" t="s">
        <v>74</v>
      </c>
      <c r="C63" s="19">
        <f>SUM(C58:C62)</f>
        <v>255000</v>
      </c>
      <c r="D63" s="19">
        <f t="shared" ref="D63:BM63" si="33">SUM(D58:D62)</f>
        <v>76000</v>
      </c>
      <c r="E63" s="35">
        <f t="shared" si="33"/>
        <v>20952</v>
      </c>
      <c r="F63" s="35">
        <f t="shared" si="33"/>
        <v>6320</v>
      </c>
      <c r="G63" s="35">
        <f t="shared" si="33"/>
        <v>21057</v>
      </c>
      <c r="H63" s="21">
        <f t="shared" si="2"/>
        <v>100.50114547537228</v>
      </c>
      <c r="I63" s="35">
        <f t="shared" si="33"/>
        <v>8030</v>
      </c>
      <c r="J63" s="21">
        <f t="shared" si="9"/>
        <v>127.05696202531645</v>
      </c>
      <c r="K63" s="35">
        <f t="shared" si="33"/>
        <v>85208</v>
      </c>
      <c r="L63" s="21">
        <f t="shared" si="0"/>
        <v>33.414901960784313</v>
      </c>
      <c r="M63" s="35">
        <f t="shared" si="33"/>
        <v>24367</v>
      </c>
      <c r="N63" s="21">
        <f t="shared" si="10"/>
        <v>32.06184210526316</v>
      </c>
      <c r="O63" s="35">
        <f t="shared" si="33"/>
        <v>502</v>
      </c>
      <c r="P63" s="35">
        <f t="shared" si="33"/>
        <v>206</v>
      </c>
      <c r="Q63" s="35">
        <f t="shared" si="33"/>
        <v>2137</v>
      </c>
      <c r="R63" s="35">
        <f t="shared" si="33"/>
        <v>587</v>
      </c>
      <c r="S63" s="35">
        <f t="shared" si="33"/>
        <v>19372</v>
      </c>
      <c r="T63" s="35">
        <f t="shared" si="33"/>
        <v>7047</v>
      </c>
      <c r="U63" s="35">
        <f t="shared" si="33"/>
        <v>7412</v>
      </c>
      <c r="V63" s="35">
        <f t="shared" si="33"/>
        <v>2690</v>
      </c>
      <c r="W63" s="35">
        <f t="shared" si="33"/>
        <v>3982</v>
      </c>
      <c r="X63" s="35">
        <f t="shared" si="33"/>
        <v>1439</v>
      </c>
      <c r="Y63" s="21">
        <f t="shared" si="8"/>
        <v>53.723691311386943</v>
      </c>
      <c r="Z63" s="21">
        <f t="shared" si="8"/>
        <v>53.494423791821561</v>
      </c>
      <c r="AA63" s="35">
        <f t="shared" si="33"/>
        <v>22165</v>
      </c>
      <c r="AB63" s="35">
        <f t="shared" si="33"/>
        <v>7298</v>
      </c>
      <c r="AC63" s="35">
        <f t="shared" si="33"/>
        <v>10515</v>
      </c>
      <c r="AD63" s="35">
        <f t="shared" si="33"/>
        <v>3625</v>
      </c>
      <c r="AE63" s="35">
        <f t="shared" si="33"/>
        <v>11650</v>
      </c>
      <c r="AF63" s="35">
        <f t="shared" si="33"/>
        <v>3673</v>
      </c>
      <c r="AG63" s="35">
        <f t="shared" si="33"/>
        <v>496</v>
      </c>
      <c r="AH63" s="35">
        <f t="shared" si="33"/>
        <v>160</v>
      </c>
      <c r="AI63" s="35">
        <f t="shared" si="33"/>
        <v>1705</v>
      </c>
      <c r="AJ63" s="35">
        <f t="shared" si="33"/>
        <v>406</v>
      </c>
      <c r="AK63" s="35">
        <f t="shared" si="33"/>
        <v>387</v>
      </c>
      <c r="AL63" s="35">
        <f t="shared" si="33"/>
        <v>121</v>
      </c>
      <c r="AM63" s="35">
        <f t="shared" si="33"/>
        <v>1493</v>
      </c>
      <c r="AN63" s="35">
        <f t="shared" si="33"/>
        <v>366</v>
      </c>
      <c r="AO63" s="35">
        <f t="shared" si="33"/>
        <v>4755</v>
      </c>
      <c r="AP63" s="35">
        <f t="shared" si="33"/>
        <v>1663</v>
      </c>
      <c r="AQ63" s="35">
        <f t="shared" si="33"/>
        <v>4079</v>
      </c>
      <c r="AR63" s="35">
        <f t="shared" si="33"/>
        <v>1277</v>
      </c>
      <c r="AS63" s="35">
        <f t="shared" si="33"/>
        <v>8834</v>
      </c>
      <c r="AT63" s="35">
        <f t="shared" si="33"/>
        <v>2940</v>
      </c>
      <c r="AU63" s="35">
        <f t="shared" si="33"/>
        <v>11774</v>
      </c>
      <c r="AV63" s="35">
        <f t="shared" si="33"/>
        <v>17837</v>
      </c>
      <c r="AW63" s="35">
        <f t="shared" si="33"/>
        <v>4854</v>
      </c>
      <c r="AX63" s="35">
        <f t="shared" si="33"/>
        <v>14671</v>
      </c>
      <c r="AY63" s="37">
        <f t="shared" si="33"/>
        <v>3876</v>
      </c>
      <c r="AZ63" s="35">
        <f t="shared" si="33"/>
        <v>32508</v>
      </c>
      <c r="BA63" s="35">
        <f t="shared" si="33"/>
        <v>8730</v>
      </c>
      <c r="BB63" s="35">
        <f t="shared" si="33"/>
        <v>41238</v>
      </c>
      <c r="BC63" s="35">
        <f t="shared" si="33"/>
        <v>25</v>
      </c>
      <c r="BD63" s="35">
        <f t="shared" si="33"/>
        <v>125</v>
      </c>
      <c r="BE63" s="35">
        <f t="shared" si="33"/>
        <v>80</v>
      </c>
      <c r="BF63" s="35">
        <f t="shared" si="33"/>
        <v>400</v>
      </c>
      <c r="BG63" s="35">
        <f t="shared" si="33"/>
        <v>4</v>
      </c>
      <c r="BH63" s="35">
        <f t="shared" si="33"/>
        <v>8060</v>
      </c>
      <c r="BI63" s="35">
        <f t="shared" si="33"/>
        <v>0</v>
      </c>
      <c r="BJ63" s="35">
        <f t="shared" si="33"/>
        <v>8060</v>
      </c>
      <c r="BK63" s="35">
        <f t="shared" si="33"/>
        <v>31449</v>
      </c>
      <c r="BL63" s="35">
        <f t="shared" si="33"/>
        <v>0</v>
      </c>
      <c r="BM63" s="35">
        <f t="shared" si="33"/>
        <v>31449</v>
      </c>
    </row>
    <row r="64" spans="1:65" s="3" customFormat="1" ht="17.100000000000001" customHeight="1">
      <c r="A64" s="22">
        <v>49</v>
      </c>
      <c r="B64" s="29" t="s">
        <v>116</v>
      </c>
      <c r="C64" s="13">
        <v>50000</v>
      </c>
      <c r="D64" s="13">
        <v>25000</v>
      </c>
      <c r="E64" s="14">
        <v>4251</v>
      </c>
      <c r="F64" s="14">
        <v>3070</v>
      </c>
      <c r="G64" s="14">
        <v>3685</v>
      </c>
      <c r="H64" s="15">
        <f t="shared" si="2"/>
        <v>86.685485768054576</v>
      </c>
      <c r="I64" s="14">
        <v>2120</v>
      </c>
      <c r="J64" s="187">
        <f t="shared" si="9"/>
        <v>69.055374592833871</v>
      </c>
      <c r="K64" s="34">
        <f>G64+'Oct25'!K64</f>
        <v>14866</v>
      </c>
      <c r="L64" s="15">
        <f t="shared" si="0"/>
        <v>29.731999999999999</v>
      </c>
      <c r="M64" s="34">
        <f>I64+'Oct25'!M64</f>
        <v>8026</v>
      </c>
      <c r="N64" s="15">
        <f t="shared" si="10"/>
        <v>32.103999999999999</v>
      </c>
      <c r="O64" s="14">
        <v>70</v>
      </c>
      <c r="P64" s="14">
        <v>19</v>
      </c>
      <c r="Q64" s="34">
        <f>O64+'Oct25'!Q64</f>
        <v>260</v>
      </c>
      <c r="R64" s="34">
        <f>P64+'Oct25'!R64</f>
        <v>66</v>
      </c>
      <c r="S64" s="14">
        <v>4005</v>
      </c>
      <c r="T64" s="14">
        <v>1905</v>
      </c>
      <c r="U64" s="14">
        <v>1253</v>
      </c>
      <c r="V64" s="14">
        <v>577</v>
      </c>
      <c r="W64" s="14">
        <v>679</v>
      </c>
      <c r="X64" s="14">
        <v>295</v>
      </c>
      <c r="Y64" s="15">
        <f t="shared" si="8"/>
        <v>54.18994413407821</v>
      </c>
      <c r="Z64" s="15">
        <f t="shared" si="8"/>
        <v>51.126516464471401</v>
      </c>
      <c r="AA64" s="14">
        <v>3983</v>
      </c>
      <c r="AB64" s="14">
        <v>1999</v>
      </c>
      <c r="AC64" s="14">
        <v>2155</v>
      </c>
      <c r="AD64" s="14">
        <v>1068</v>
      </c>
      <c r="AE64" s="14">
        <v>1815</v>
      </c>
      <c r="AF64" s="14">
        <v>931</v>
      </c>
      <c r="AG64" s="14">
        <v>95</v>
      </c>
      <c r="AH64" s="14">
        <v>46</v>
      </c>
      <c r="AI64" s="14">
        <v>188</v>
      </c>
      <c r="AJ64" s="14">
        <v>100</v>
      </c>
      <c r="AK64" s="14">
        <v>56</v>
      </c>
      <c r="AL64" s="14">
        <v>43</v>
      </c>
      <c r="AM64" s="14">
        <v>69</v>
      </c>
      <c r="AN64" s="14">
        <v>44</v>
      </c>
      <c r="AO64" s="14">
        <v>925</v>
      </c>
      <c r="AP64" s="14">
        <v>450</v>
      </c>
      <c r="AQ64" s="14">
        <v>789</v>
      </c>
      <c r="AR64" s="14">
        <v>412</v>
      </c>
      <c r="AS64" s="34">
        <f t="shared" si="3"/>
        <v>1714</v>
      </c>
      <c r="AT64" s="34">
        <f t="shared" si="3"/>
        <v>862</v>
      </c>
      <c r="AU64" s="34">
        <f t="shared" si="4"/>
        <v>2576</v>
      </c>
      <c r="AV64" s="34">
        <f>AO64+'Oct25'!AV64</f>
        <v>3846</v>
      </c>
      <c r="AW64" s="34">
        <f>AP64+'Oct25'!AW64</f>
        <v>1821</v>
      </c>
      <c r="AX64" s="34">
        <f>AQ64+'Oct25'!AX64</f>
        <v>3306</v>
      </c>
      <c r="AY64" s="34">
        <f>AR64+'Oct25'!AY64</f>
        <v>1715</v>
      </c>
      <c r="AZ64" s="34">
        <f t="shared" si="5"/>
        <v>7152</v>
      </c>
      <c r="BA64" s="34">
        <f t="shared" si="5"/>
        <v>3536</v>
      </c>
      <c r="BB64" s="34">
        <f t="shared" si="6"/>
        <v>10688</v>
      </c>
      <c r="BC64" s="14"/>
      <c r="BD64" s="14"/>
      <c r="BE64" s="34"/>
      <c r="BF64" s="34"/>
      <c r="BG64" s="14">
        <v>4</v>
      </c>
      <c r="BH64" s="14">
        <v>4644</v>
      </c>
      <c r="BI64" s="14"/>
      <c r="BJ64" s="14">
        <f>BH64+BI64</f>
        <v>4644</v>
      </c>
      <c r="BK64" s="34">
        <f>'Oct25'!BK64+BH64</f>
        <v>19759</v>
      </c>
      <c r="BL64" s="34">
        <f>'Oct25'!BL64+BI64</f>
        <v>0</v>
      </c>
      <c r="BM64" s="34">
        <f>SUM(BK64:BL64)</f>
        <v>19759</v>
      </c>
    </row>
    <row r="65" spans="1:65" s="3" customFormat="1" ht="17.100000000000001" customHeight="1">
      <c r="A65" s="12">
        <v>50</v>
      </c>
      <c r="B65" s="13" t="s">
        <v>117</v>
      </c>
      <c r="C65" s="13">
        <v>28000</v>
      </c>
      <c r="D65" s="13">
        <v>10000</v>
      </c>
      <c r="E65" s="14">
        <v>2280</v>
      </c>
      <c r="F65" s="14">
        <v>971</v>
      </c>
      <c r="G65" s="14">
        <v>2572</v>
      </c>
      <c r="H65" s="15">
        <f t="shared" si="2"/>
        <v>112.80701754385964</v>
      </c>
      <c r="I65" s="14">
        <v>999</v>
      </c>
      <c r="J65" s="187">
        <f t="shared" si="9"/>
        <v>102.88362512873327</v>
      </c>
      <c r="K65" s="34">
        <f>G65+'Oct25'!K65</f>
        <v>8620</v>
      </c>
      <c r="L65" s="15">
        <f t="shared" si="0"/>
        <v>30.785714285714285</v>
      </c>
      <c r="M65" s="34">
        <f>I65+'Oct25'!M65</f>
        <v>3016</v>
      </c>
      <c r="N65" s="15">
        <f t="shared" si="10"/>
        <v>30.16</v>
      </c>
      <c r="O65" s="14">
        <v>152</v>
      </c>
      <c r="P65" s="14">
        <v>60</v>
      </c>
      <c r="Q65" s="34">
        <f>O65+'Oct25'!Q65</f>
        <v>494</v>
      </c>
      <c r="R65" s="34">
        <f>P65+'Oct25'!R65</f>
        <v>170</v>
      </c>
      <c r="S65" s="14">
        <v>1870</v>
      </c>
      <c r="T65" s="14">
        <v>1189</v>
      </c>
      <c r="U65" s="14">
        <v>487</v>
      </c>
      <c r="V65" s="14">
        <v>222</v>
      </c>
      <c r="W65" s="14">
        <v>265</v>
      </c>
      <c r="X65" s="14">
        <v>103</v>
      </c>
      <c r="Y65" s="15">
        <f t="shared" si="8"/>
        <v>54.414784394250511</v>
      </c>
      <c r="Z65" s="15">
        <f t="shared" si="8"/>
        <v>46.396396396396398</v>
      </c>
      <c r="AA65" s="14">
        <v>2177</v>
      </c>
      <c r="AB65" s="14">
        <v>1202</v>
      </c>
      <c r="AC65" s="14">
        <v>963</v>
      </c>
      <c r="AD65" s="14">
        <v>583</v>
      </c>
      <c r="AE65" s="14">
        <v>910</v>
      </c>
      <c r="AF65" s="14">
        <v>619</v>
      </c>
      <c r="AG65" s="14">
        <v>36</v>
      </c>
      <c r="AH65" s="14">
        <v>17</v>
      </c>
      <c r="AI65" s="14">
        <v>118</v>
      </c>
      <c r="AJ65" s="14">
        <v>86</v>
      </c>
      <c r="AK65" s="14">
        <v>7</v>
      </c>
      <c r="AL65" s="14">
        <v>5</v>
      </c>
      <c r="AM65" s="14">
        <v>19</v>
      </c>
      <c r="AN65" s="14">
        <v>2</v>
      </c>
      <c r="AO65" s="14">
        <v>481</v>
      </c>
      <c r="AP65" s="14">
        <v>250</v>
      </c>
      <c r="AQ65" s="14">
        <v>414</v>
      </c>
      <c r="AR65" s="14">
        <v>223</v>
      </c>
      <c r="AS65" s="34">
        <f t="shared" si="3"/>
        <v>895</v>
      </c>
      <c r="AT65" s="34">
        <f t="shared" si="3"/>
        <v>473</v>
      </c>
      <c r="AU65" s="34">
        <f t="shared" si="4"/>
        <v>1368</v>
      </c>
      <c r="AV65" s="34">
        <f>AO65+'Oct25'!AV65</f>
        <v>1892</v>
      </c>
      <c r="AW65" s="34">
        <f>AP65+'Oct25'!AW65</f>
        <v>862</v>
      </c>
      <c r="AX65" s="34">
        <f>AQ65+'Oct25'!AX65</f>
        <v>1584</v>
      </c>
      <c r="AY65" s="34">
        <f>AR65+'Oct25'!AY65</f>
        <v>808</v>
      </c>
      <c r="AZ65" s="34">
        <f t="shared" si="5"/>
        <v>3476</v>
      </c>
      <c r="BA65" s="34">
        <f t="shared" si="5"/>
        <v>1670</v>
      </c>
      <c r="BB65" s="34">
        <f t="shared" si="6"/>
        <v>5146</v>
      </c>
      <c r="BC65" s="14"/>
      <c r="BD65" s="14"/>
      <c r="BE65" s="34"/>
      <c r="BF65" s="34"/>
      <c r="BG65" s="14"/>
      <c r="BH65" s="14"/>
      <c r="BI65" s="14"/>
      <c r="BJ65" s="14"/>
      <c r="BK65" s="39"/>
      <c r="BL65" s="39"/>
      <c r="BM65" s="34">
        <f t="shared" ref="BM65:BM87" si="34">SUM(BK65:BL65)</f>
        <v>0</v>
      </c>
    </row>
    <row r="66" spans="1:65" s="3" customFormat="1" ht="17.100000000000001" customHeight="1">
      <c r="A66" s="16">
        <v>51</v>
      </c>
      <c r="B66" s="17" t="s">
        <v>118</v>
      </c>
      <c r="C66" s="13">
        <v>70000</v>
      </c>
      <c r="D66" s="13">
        <v>22000</v>
      </c>
      <c r="E66" s="14">
        <v>5892</v>
      </c>
      <c r="F66" s="14">
        <v>1835</v>
      </c>
      <c r="G66" s="14">
        <v>4778</v>
      </c>
      <c r="H66" s="15">
        <f t="shared" si="2"/>
        <v>81.093007467752884</v>
      </c>
      <c r="I66" s="14">
        <v>1713</v>
      </c>
      <c r="J66" s="187">
        <f t="shared" si="9"/>
        <v>93.351498637602177</v>
      </c>
      <c r="K66" s="34">
        <f>G66+'Oct25'!K66</f>
        <v>18062</v>
      </c>
      <c r="L66" s="15">
        <f t="shared" si="0"/>
        <v>25.802857142857142</v>
      </c>
      <c r="M66" s="34">
        <f>I66+'Oct25'!M66</f>
        <v>6235</v>
      </c>
      <c r="N66" s="15">
        <f t="shared" si="10"/>
        <v>28.34090909090909</v>
      </c>
      <c r="O66" s="14">
        <v>232</v>
      </c>
      <c r="P66" s="14">
        <v>80</v>
      </c>
      <c r="Q66" s="34">
        <f>O66+'Oct25'!Q66</f>
        <v>896</v>
      </c>
      <c r="R66" s="34">
        <f>P66+'Oct25'!R66</f>
        <v>309</v>
      </c>
      <c r="S66" s="14">
        <v>4971</v>
      </c>
      <c r="T66" s="14">
        <v>1712</v>
      </c>
      <c r="U66" s="14">
        <v>1053</v>
      </c>
      <c r="V66" s="14">
        <v>395</v>
      </c>
      <c r="W66" s="14">
        <v>563</v>
      </c>
      <c r="X66" s="14">
        <v>206</v>
      </c>
      <c r="Y66" s="15">
        <f t="shared" si="8"/>
        <v>53.466286799620136</v>
      </c>
      <c r="Z66" s="15">
        <f t="shared" si="8"/>
        <v>52.151898734177216</v>
      </c>
      <c r="AA66" s="14">
        <v>5378</v>
      </c>
      <c r="AB66" s="14">
        <v>1805</v>
      </c>
      <c r="AC66" s="14">
        <v>2703</v>
      </c>
      <c r="AD66" s="14">
        <v>688</v>
      </c>
      <c r="AE66" s="14">
        <v>2208</v>
      </c>
      <c r="AF66" s="14">
        <v>641</v>
      </c>
      <c r="AG66" s="14">
        <v>59</v>
      </c>
      <c r="AH66" s="14">
        <v>20</v>
      </c>
      <c r="AI66" s="14">
        <v>361</v>
      </c>
      <c r="AJ66" s="14">
        <v>124</v>
      </c>
      <c r="AK66" s="14">
        <v>45</v>
      </c>
      <c r="AL66" s="14">
        <v>15</v>
      </c>
      <c r="AM66" s="14">
        <v>142</v>
      </c>
      <c r="AN66" s="14">
        <v>35</v>
      </c>
      <c r="AO66" s="14">
        <v>1381</v>
      </c>
      <c r="AP66" s="14">
        <v>421</v>
      </c>
      <c r="AQ66" s="14">
        <v>1133</v>
      </c>
      <c r="AR66" s="14">
        <v>343</v>
      </c>
      <c r="AS66" s="34">
        <f t="shared" si="3"/>
        <v>2514</v>
      </c>
      <c r="AT66" s="34">
        <f t="shared" si="3"/>
        <v>764</v>
      </c>
      <c r="AU66" s="34">
        <f t="shared" si="4"/>
        <v>3278</v>
      </c>
      <c r="AV66" s="34">
        <f>AO66+'Oct25'!AV66</f>
        <v>5214</v>
      </c>
      <c r="AW66" s="34">
        <f>AP66+'Oct25'!AW66</f>
        <v>1567</v>
      </c>
      <c r="AX66" s="34">
        <f>AQ66+'Oct25'!AX66</f>
        <v>4204</v>
      </c>
      <c r="AY66" s="34">
        <f>AR66+'Oct25'!AY66</f>
        <v>1277</v>
      </c>
      <c r="AZ66" s="34">
        <f t="shared" si="5"/>
        <v>9418</v>
      </c>
      <c r="BA66" s="34">
        <f t="shared" si="5"/>
        <v>2844</v>
      </c>
      <c r="BB66" s="34">
        <f t="shared" si="6"/>
        <v>12262</v>
      </c>
      <c r="BC66" s="14"/>
      <c r="BD66" s="14"/>
      <c r="BE66" s="34"/>
      <c r="BF66" s="34"/>
      <c r="BG66" s="14"/>
      <c r="BH66" s="14"/>
      <c r="BI66" s="14"/>
      <c r="BJ66" s="14"/>
      <c r="BK66" s="39"/>
      <c r="BL66" s="39"/>
      <c r="BM66" s="34">
        <f t="shared" si="34"/>
        <v>0</v>
      </c>
    </row>
    <row r="67" spans="1:65" s="138" customFormat="1" ht="17.100000000000001" customHeight="1">
      <c r="A67" s="18"/>
      <c r="B67" s="19" t="s">
        <v>74</v>
      </c>
      <c r="C67" s="19">
        <f>SUM(C64:C66)</f>
        <v>148000</v>
      </c>
      <c r="D67" s="19">
        <f t="shared" ref="D67:BM67" si="35">SUM(D64:D66)</f>
        <v>57000</v>
      </c>
      <c r="E67" s="35">
        <f t="shared" si="35"/>
        <v>12423</v>
      </c>
      <c r="F67" s="35">
        <f t="shared" si="35"/>
        <v>5876</v>
      </c>
      <c r="G67" s="35">
        <f t="shared" si="35"/>
        <v>11035</v>
      </c>
      <c r="H67" s="21">
        <f t="shared" si="2"/>
        <v>88.827175400466871</v>
      </c>
      <c r="I67" s="35">
        <f t="shared" si="35"/>
        <v>4832</v>
      </c>
      <c r="J67" s="21">
        <f t="shared" si="9"/>
        <v>82.232811436351255</v>
      </c>
      <c r="K67" s="35">
        <f t="shared" si="35"/>
        <v>41548</v>
      </c>
      <c r="L67" s="21">
        <f t="shared" si="0"/>
        <v>28.072972972972973</v>
      </c>
      <c r="M67" s="35">
        <f t="shared" si="35"/>
        <v>17277</v>
      </c>
      <c r="N67" s="21">
        <f t="shared" si="10"/>
        <v>30.310526315789474</v>
      </c>
      <c r="O67" s="35">
        <f t="shared" si="35"/>
        <v>454</v>
      </c>
      <c r="P67" s="35">
        <f t="shared" si="35"/>
        <v>159</v>
      </c>
      <c r="Q67" s="35">
        <f t="shared" si="35"/>
        <v>1650</v>
      </c>
      <c r="R67" s="35">
        <f t="shared" si="35"/>
        <v>545</v>
      </c>
      <c r="S67" s="35">
        <f t="shared" si="35"/>
        <v>10846</v>
      </c>
      <c r="T67" s="35">
        <f t="shared" si="35"/>
        <v>4806</v>
      </c>
      <c r="U67" s="35">
        <f t="shared" si="35"/>
        <v>2793</v>
      </c>
      <c r="V67" s="35">
        <f t="shared" si="35"/>
        <v>1194</v>
      </c>
      <c r="W67" s="35">
        <f t="shared" si="35"/>
        <v>1507</v>
      </c>
      <c r="X67" s="35">
        <f t="shared" si="35"/>
        <v>604</v>
      </c>
      <c r="Y67" s="21">
        <f t="shared" si="8"/>
        <v>53.956319369853205</v>
      </c>
      <c r="Z67" s="21">
        <f t="shared" si="8"/>
        <v>50.586264656616414</v>
      </c>
      <c r="AA67" s="35">
        <f t="shared" si="35"/>
        <v>11538</v>
      </c>
      <c r="AB67" s="35">
        <f t="shared" si="35"/>
        <v>5006</v>
      </c>
      <c r="AC67" s="35">
        <f t="shared" si="35"/>
        <v>5821</v>
      </c>
      <c r="AD67" s="35">
        <f t="shared" si="35"/>
        <v>2339</v>
      </c>
      <c r="AE67" s="35">
        <f t="shared" si="35"/>
        <v>4933</v>
      </c>
      <c r="AF67" s="35">
        <f t="shared" si="35"/>
        <v>2191</v>
      </c>
      <c r="AG67" s="35">
        <f t="shared" si="35"/>
        <v>190</v>
      </c>
      <c r="AH67" s="35">
        <f t="shared" si="35"/>
        <v>83</v>
      </c>
      <c r="AI67" s="35">
        <f t="shared" si="35"/>
        <v>667</v>
      </c>
      <c r="AJ67" s="35">
        <f t="shared" si="35"/>
        <v>310</v>
      </c>
      <c r="AK67" s="35">
        <f t="shared" si="35"/>
        <v>108</v>
      </c>
      <c r="AL67" s="35">
        <f t="shared" si="35"/>
        <v>63</v>
      </c>
      <c r="AM67" s="35">
        <f t="shared" si="35"/>
        <v>230</v>
      </c>
      <c r="AN67" s="35">
        <f t="shared" si="35"/>
        <v>81</v>
      </c>
      <c r="AO67" s="35">
        <f t="shared" si="35"/>
        <v>2787</v>
      </c>
      <c r="AP67" s="35">
        <f t="shared" si="35"/>
        <v>1121</v>
      </c>
      <c r="AQ67" s="35">
        <f t="shared" si="35"/>
        <v>2336</v>
      </c>
      <c r="AR67" s="35">
        <f t="shared" si="35"/>
        <v>978</v>
      </c>
      <c r="AS67" s="35">
        <f t="shared" si="35"/>
        <v>5123</v>
      </c>
      <c r="AT67" s="35">
        <f t="shared" si="35"/>
        <v>2099</v>
      </c>
      <c r="AU67" s="35">
        <f t="shared" si="35"/>
        <v>7222</v>
      </c>
      <c r="AV67" s="35">
        <f t="shared" si="35"/>
        <v>10952</v>
      </c>
      <c r="AW67" s="37">
        <f t="shared" si="35"/>
        <v>4250</v>
      </c>
      <c r="AX67" s="37">
        <f t="shared" si="35"/>
        <v>9094</v>
      </c>
      <c r="AY67" s="37">
        <f t="shared" si="35"/>
        <v>3800</v>
      </c>
      <c r="AZ67" s="35">
        <f t="shared" si="35"/>
        <v>20046</v>
      </c>
      <c r="BA67" s="35">
        <f t="shared" si="35"/>
        <v>8050</v>
      </c>
      <c r="BB67" s="35">
        <f t="shared" si="35"/>
        <v>28096</v>
      </c>
      <c r="BC67" s="35">
        <f t="shared" si="35"/>
        <v>0</v>
      </c>
      <c r="BD67" s="35">
        <f t="shared" si="35"/>
        <v>0</v>
      </c>
      <c r="BE67" s="35">
        <f t="shared" si="35"/>
        <v>0</v>
      </c>
      <c r="BF67" s="35">
        <f t="shared" si="35"/>
        <v>0</v>
      </c>
      <c r="BG67" s="35">
        <f t="shared" si="35"/>
        <v>4</v>
      </c>
      <c r="BH67" s="35">
        <f t="shared" si="35"/>
        <v>4644</v>
      </c>
      <c r="BI67" s="35">
        <f t="shared" si="35"/>
        <v>0</v>
      </c>
      <c r="BJ67" s="35">
        <f t="shared" si="35"/>
        <v>4644</v>
      </c>
      <c r="BK67" s="35">
        <f t="shared" si="35"/>
        <v>19759</v>
      </c>
      <c r="BL67" s="35">
        <f t="shared" si="35"/>
        <v>0</v>
      </c>
      <c r="BM67" s="35">
        <f t="shared" si="35"/>
        <v>19759</v>
      </c>
    </row>
    <row r="68" spans="1:65" s="3" customFormat="1" ht="17.100000000000001" customHeight="1">
      <c r="A68" s="22">
        <v>52</v>
      </c>
      <c r="B68" s="29" t="s">
        <v>119</v>
      </c>
      <c r="C68" s="13">
        <v>55000</v>
      </c>
      <c r="D68" s="13">
        <v>0</v>
      </c>
      <c r="E68" s="14">
        <v>4575</v>
      </c>
      <c r="F68" s="14"/>
      <c r="G68" s="14">
        <v>4015</v>
      </c>
      <c r="H68" s="15">
        <f t="shared" si="2"/>
        <v>87.759562841530055</v>
      </c>
      <c r="I68" s="14"/>
      <c r="J68" s="187"/>
      <c r="K68" s="34">
        <f>G68+'Oct25'!K68</f>
        <v>16178</v>
      </c>
      <c r="L68" s="15">
        <f t="shared" ref="L68:L90" si="36">K68*100/C68</f>
        <v>29.414545454545454</v>
      </c>
      <c r="M68" s="34">
        <f>I68+'Sep25'!M68</f>
        <v>0</v>
      </c>
      <c r="N68" s="15"/>
      <c r="O68" s="14">
        <v>33</v>
      </c>
      <c r="P68" s="14"/>
      <c r="Q68" s="34">
        <f>O68+'Oct25'!Q68</f>
        <v>195</v>
      </c>
      <c r="R68" s="34">
        <f>P68+'Oct25'!R68</f>
        <v>0</v>
      </c>
      <c r="S68" s="14">
        <v>4781</v>
      </c>
      <c r="T68" s="14"/>
      <c r="U68" s="14">
        <v>1273</v>
      </c>
      <c r="V68" s="14"/>
      <c r="W68" s="14">
        <v>701</v>
      </c>
      <c r="X68" s="14"/>
      <c r="Y68" s="15">
        <f t="shared" ref="Y68:Z88" si="37">W68*100/U68</f>
        <v>55.066771406127259</v>
      </c>
      <c r="Z68" s="15"/>
      <c r="AA68" s="14">
        <v>3897</v>
      </c>
      <c r="AB68" s="14"/>
      <c r="AC68" s="14">
        <v>1442</v>
      </c>
      <c r="AD68" s="14"/>
      <c r="AE68" s="14">
        <v>988</v>
      </c>
      <c r="AF68" s="14"/>
      <c r="AG68" s="14">
        <v>113</v>
      </c>
      <c r="AH68" s="14"/>
      <c r="AI68" s="14">
        <v>241</v>
      </c>
      <c r="AJ68" s="14"/>
      <c r="AK68" s="14">
        <v>118</v>
      </c>
      <c r="AL68" s="14"/>
      <c r="AM68" s="14">
        <v>179</v>
      </c>
      <c r="AN68" s="14"/>
      <c r="AO68" s="14">
        <v>1056</v>
      </c>
      <c r="AP68" s="14"/>
      <c r="AQ68" s="14">
        <v>805</v>
      </c>
      <c r="AR68" s="14"/>
      <c r="AS68" s="34">
        <f t="shared" si="3"/>
        <v>1861</v>
      </c>
      <c r="AT68" s="34">
        <f t="shared" si="3"/>
        <v>0</v>
      </c>
      <c r="AU68" s="34">
        <f t="shared" si="4"/>
        <v>1861</v>
      </c>
      <c r="AV68" s="34">
        <f>AO68+'Oct25'!AV68</f>
        <v>4156</v>
      </c>
      <c r="AW68" s="34">
        <f>AP68+'Oct25'!AW68</f>
        <v>0</v>
      </c>
      <c r="AX68" s="34">
        <f>AQ68+'Oct25'!AX68</f>
        <v>3172</v>
      </c>
      <c r="AY68" s="34">
        <f>AR68+'Oct25'!AY68</f>
        <v>0</v>
      </c>
      <c r="AZ68" s="34">
        <f t="shared" si="5"/>
        <v>7328</v>
      </c>
      <c r="BA68" s="34">
        <f t="shared" si="5"/>
        <v>0</v>
      </c>
      <c r="BB68" s="34">
        <f t="shared" si="6"/>
        <v>7328</v>
      </c>
      <c r="BC68" s="14">
        <v>60</v>
      </c>
      <c r="BD68" s="14">
        <v>300</v>
      </c>
      <c r="BE68" s="34">
        <f>BC68+'Oct25'!BE68</f>
        <v>140</v>
      </c>
      <c r="BF68" s="34">
        <f>BD68+'Oct25'!BF68</f>
        <v>700</v>
      </c>
      <c r="BG68" s="14"/>
      <c r="BH68" s="14"/>
      <c r="BI68" s="14"/>
      <c r="BJ68" s="14">
        <f>BH68+BI68</f>
        <v>0</v>
      </c>
      <c r="BK68" s="39"/>
      <c r="BL68" s="39"/>
      <c r="BM68" s="34">
        <f t="shared" si="34"/>
        <v>0</v>
      </c>
    </row>
    <row r="69" spans="1:65" s="3" customFormat="1" ht="17.100000000000001" customHeight="1">
      <c r="A69" s="12">
        <v>53</v>
      </c>
      <c r="B69" s="13" t="s">
        <v>120</v>
      </c>
      <c r="C69" s="13">
        <v>77000</v>
      </c>
      <c r="D69" s="13">
        <v>0</v>
      </c>
      <c r="E69" s="14">
        <v>6400</v>
      </c>
      <c r="F69" s="14"/>
      <c r="G69" s="14">
        <v>5809</v>
      </c>
      <c r="H69" s="15">
        <f t="shared" ref="H69:H90" si="38">G69*100/E69</f>
        <v>90.765625</v>
      </c>
      <c r="I69" s="14"/>
      <c r="J69" s="187"/>
      <c r="K69" s="34">
        <f>G69+'Oct25'!K69</f>
        <v>22993</v>
      </c>
      <c r="L69" s="15">
        <f t="shared" si="36"/>
        <v>29.861038961038961</v>
      </c>
      <c r="M69" s="34">
        <f>I69+'Sep25'!M69</f>
        <v>0</v>
      </c>
      <c r="N69" s="15"/>
      <c r="O69" s="14">
        <v>266</v>
      </c>
      <c r="P69" s="14"/>
      <c r="Q69" s="34">
        <f>O69+'Oct25'!Q69</f>
        <v>1037</v>
      </c>
      <c r="R69" s="34">
        <f>P69+'Oct25'!R69</f>
        <v>0</v>
      </c>
      <c r="S69" s="14">
        <v>6522</v>
      </c>
      <c r="T69" s="14"/>
      <c r="U69" s="14">
        <v>1684</v>
      </c>
      <c r="V69" s="14"/>
      <c r="W69" s="14">
        <v>979</v>
      </c>
      <c r="X69" s="14"/>
      <c r="Y69" s="15">
        <f t="shared" si="37"/>
        <v>58.135391923990497</v>
      </c>
      <c r="Z69" s="15"/>
      <c r="AA69" s="14">
        <v>5590</v>
      </c>
      <c r="AB69" s="14"/>
      <c r="AC69" s="14">
        <v>2271</v>
      </c>
      <c r="AD69" s="14"/>
      <c r="AE69" s="14">
        <v>1449</v>
      </c>
      <c r="AF69" s="14"/>
      <c r="AG69" s="14">
        <v>49</v>
      </c>
      <c r="AH69" s="14"/>
      <c r="AI69" s="14">
        <v>238</v>
      </c>
      <c r="AJ69" s="14"/>
      <c r="AK69" s="14">
        <v>48</v>
      </c>
      <c r="AL69" s="14"/>
      <c r="AM69" s="14">
        <v>143</v>
      </c>
      <c r="AN69" s="14"/>
      <c r="AO69" s="14">
        <v>1435</v>
      </c>
      <c r="AP69" s="14"/>
      <c r="AQ69" s="14">
        <v>1159</v>
      </c>
      <c r="AR69" s="14"/>
      <c r="AS69" s="34">
        <f t="shared" ref="AS69:AT87" si="39">AO69+AQ69</f>
        <v>2594</v>
      </c>
      <c r="AT69" s="34">
        <f t="shared" si="39"/>
        <v>0</v>
      </c>
      <c r="AU69" s="34">
        <f t="shared" ref="AU69:AU87" si="40">AS69+AT69</f>
        <v>2594</v>
      </c>
      <c r="AV69" s="34">
        <f>AO69+'Oct25'!AV69</f>
        <v>6213</v>
      </c>
      <c r="AW69" s="34">
        <f>AP69+'Oct25'!AW69</f>
        <v>0</v>
      </c>
      <c r="AX69" s="34">
        <f>AQ69+'Oct25'!AX69</f>
        <v>5014</v>
      </c>
      <c r="AY69" s="34">
        <f>AR69+'Oct25'!AY69</f>
        <v>0</v>
      </c>
      <c r="AZ69" s="34">
        <f t="shared" ref="AZ69:BA87" si="41">AV69+AX69</f>
        <v>11227</v>
      </c>
      <c r="BA69" s="34">
        <f t="shared" si="41"/>
        <v>0</v>
      </c>
      <c r="BB69" s="34">
        <f t="shared" ref="BB69:BB87" si="42">AZ69+BA69</f>
        <v>11227</v>
      </c>
      <c r="BC69" s="14"/>
      <c r="BD69" s="14"/>
      <c r="BE69" s="34"/>
      <c r="BF69" s="34"/>
      <c r="BG69" s="14"/>
      <c r="BH69" s="14"/>
      <c r="BI69" s="14"/>
      <c r="BJ69" s="14"/>
      <c r="BK69" s="39"/>
      <c r="BL69" s="39"/>
      <c r="BM69" s="34">
        <f t="shared" si="34"/>
        <v>0</v>
      </c>
    </row>
    <row r="70" spans="1:65" s="3" customFormat="1" ht="17.100000000000001" customHeight="1">
      <c r="A70" s="16">
        <v>54</v>
      </c>
      <c r="B70" s="17" t="s">
        <v>121</v>
      </c>
      <c r="C70" s="13">
        <v>38000</v>
      </c>
      <c r="D70" s="13">
        <v>0</v>
      </c>
      <c r="E70" s="14">
        <v>3110</v>
      </c>
      <c r="F70" s="14"/>
      <c r="G70" s="14">
        <v>2344</v>
      </c>
      <c r="H70" s="15">
        <f t="shared" si="38"/>
        <v>75.369774919614144</v>
      </c>
      <c r="I70" s="14"/>
      <c r="J70" s="187"/>
      <c r="K70" s="34">
        <f>G70+'Oct25'!K70</f>
        <v>9987</v>
      </c>
      <c r="L70" s="15">
        <f t="shared" si="36"/>
        <v>26.28157894736842</v>
      </c>
      <c r="M70" s="34">
        <f>I70+'Sep25'!M70</f>
        <v>0</v>
      </c>
      <c r="N70" s="15"/>
      <c r="O70" s="14">
        <v>138</v>
      </c>
      <c r="P70" s="14"/>
      <c r="Q70" s="34">
        <f>O70+'Oct25'!Q70</f>
        <v>580</v>
      </c>
      <c r="R70" s="34">
        <f>P70+'Oct25'!R70</f>
        <v>0</v>
      </c>
      <c r="S70" s="14">
        <v>2920</v>
      </c>
      <c r="T70" s="14"/>
      <c r="U70" s="14">
        <v>797</v>
      </c>
      <c r="V70" s="14"/>
      <c r="W70" s="14">
        <v>445</v>
      </c>
      <c r="X70" s="14"/>
      <c r="Y70" s="15">
        <f t="shared" si="37"/>
        <v>55.834378920953576</v>
      </c>
      <c r="Z70" s="15"/>
      <c r="AA70" s="14">
        <v>2646</v>
      </c>
      <c r="AB70" s="14"/>
      <c r="AC70" s="14">
        <v>1509</v>
      </c>
      <c r="AD70" s="14"/>
      <c r="AE70" s="14">
        <v>898</v>
      </c>
      <c r="AF70" s="14"/>
      <c r="AG70" s="14">
        <v>112</v>
      </c>
      <c r="AH70" s="14"/>
      <c r="AI70" s="14">
        <v>160</v>
      </c>
      <c r="AJ70" s="14"/>
      <c r="AK70" s="14">
        <v>74</v>
      </c>
      <c r="AL70" s="14"/>
      <c r="AM70" s="14">
        <v>107</v>
      </c>
      <c r="AN70" s="14"/>
      <c r="AO70" s="14">
        <v>655</v>
      </c>
      <c r="AP70" s="14"/>
      <c r="AQ70" s="14">
        <v>534</v>
      </c>
      <c r="AR70" s="14"/>
      <c r="AS70" s="34">
        <f t="shared" si="39"/>
        <v>1189</v>
      </c>
      <c r="AT70" s="34">
        <f t="shared" si="39"/>
        <v>0</v>
      </c>
      <c r="AU70" s="34">
        <f t="shared" si="40"/>
        <v>1189</v>
      </c>
      <c r="AV70" s="34">
        <f>AO70+'Oct25'!AV70</f>
        <v>2499</v>
      </c>
      <c r="AW70" s="34">
        <f>AP70+'Oct25'!AW70</f>
        <v>0</v>
      </c>
      <c r="AX70" s="34">
        <f>AQ70+'Oct25'!AX70</f>
        <v>2089</v>
      </c>
      <c r="AY70" s="34">
        <f>AR70+'Oct25'!AY70</f>
        <v>0</v>
      </c>
      <c r="AZ70" s="34">
        <f t="shared" si="41"/>
        <v>4588</v>
      </c>
      <c r="BA70" s="34">
        <f t="shared" si="41"/>
        <v>0</v>
      </c>
      <c r="BB70" s="34">
        <f t="shared" si="42"/>
        <v>4588</v>
      </c>
      <c r="BC70" s="14"/>
      <c r="BD70" s="14"/>
      <c r="BE70" s="34"/>
      <c r="BF70" s="34"/>
      <c r="BG70" s="14"/>
      <c r="BH70" s="14"/>
      <c r="BI70" s="14"/>
      <c r="BJ70" s="14"/>
      <c r="BK70" s="39"/>
      <c r="BL70" s="39"/>
      <c r="BM70" s="34">
        <f t="shared" si="34"/>
        <v>0</v>
      </c>
    </row>
    <row r="71" spans="1:65" s="138" customFormat="1" ht="17.100000000000001" customHeight="1">
      <c r="A71" s="18"/>
      <c r="B71" s="19" t="s">
        <v>74</v>
      </c>
      <c r="C71" s="19">
        <f>SUM(C68:C70)</f>
        <v>170000</v>
      </c>
      <c r="D71" s="19">
        <f t="shared" ref="D71:BM71" si="43">SUM(D68:D70)</f>
        <v>0</v>
      </c>
      <c r="E71" s="35">
        <f t="shared" si="43"/>
        <v>14085</v>
      </c>
      <c r="F71" s="35">
        <f t="shared" si="43"/>
        <v>0</v>
      </c>
      <c r="G71" s="35">
        <f t="shared" si="43"/>
        <v>12168</v>
      </c>
      <c r="H71" s="21">
        <f t="shared" si="38"/>
        <v>86.389776357827472</v>
      </c>
      <c r="I71" s="35">
        <f t="shared" si="43"/>
        <v>0</v>
      </c>
      <c r="J71" s="35">
        <f t="shared" si="43"/>
        <v>0</v>
      </c>
      <c r="K71" s="35">
        <f t="shared" si="43"/>
        <v>49158</v>
      </c>
      <c r="L71" s="21">
        <f t="shared" si="36"/>
        <v>28.916470588235295</v>
      </c>
      <c r="M71" s="35">
        <f t="shared" si="43"/>
        <v>0</v>
      </c>
      <c r="N71" s="35">
        <f t="shared" si="43"/>
        <v>0</v>
      </c>
      <c r="O71" s="35">
        <f t="shared" si="43"/>
        <v>437</v>
      </c>
      <c r="P71" s="35">
        <f t="shared" si="43"/>
        <v>0</v>
      </c>
      <c r="Q71" s="35">
        <f t="shared" si="43"/>
        <v>1812</v>
      </c>
      <c r="R71" s="35">
        <f t="shared" si="43"/>
        <v>0</v>
      </c>
      <c r="S71" s="35">
        <f t="shared" si="43"/>
        <v>14223</v>
      </c>
      <c r="T71" s="35">
        <f t="shared" si="43"/>
        <v>0</v>
      </c>
      <c r="U71" s="35">
        <f t="shared" si="43"/>
        <v>3754</v>
      </c>
      <c r="V71" s="35">
        <f t="shared" si="43"/>
        <v>0</v>
      </c>
      <c r="W71" s="35">
        <f t="shared" si="43"/>
        <v>2125</v>
      </c>
      <c r="X71" s="35">
        <f t="shared" si="43"/>
        <v>0</v>
      </c>
      <c r="Y71" s="21">
        <f t="shared" si="37"/>
        <v>56.606286627597228</v>
      </c>
      <c r="Z71" s="21"/>
      <c r="AA71" s="35">
        <f t="shared" si="43"/>
        <v>12133</v>
      </c>
      <c r="AB71" s="35">
        <f t="shared" si="43"/>
        <v>0</v>
      </c>
      <c r="AC71" s="35">
        <f t="shared" si="43"/>
        <v>5222</v>
      </c>
      <c r="AD71" s="35">
        <f t="shared" si="43"/>
        <v>0</v>
      </c>
      <c r="AE71" s="35">
        <f t="shared" si="43"/>
        <v>3335</v>
      </c>
      <c r="AF71" s="35">
        <f t="shared" si="43"/>
        <v>0</v>
      </c>
      <c r="AG71" s="35">
        <f t="shared" si="43"/>
        <v>274</v>
      </c>
      <c r="AH71" s="35">
        <f t="shared" si="43"/>
        <v>0</v>
      </c>
      <c r="AI71" s="35">
        <f t="shared" si="43"/>
        <v>639</v>
      </c>
      <c r="AJ71" s="35">
        <f t="shared" si="43"/>
        <v>0</v>
      </c>
      <c r="AK71" s="35">
        <f t="shared" si="43"/>
        <v>240</v>
      </c>
      <c r="AL71" s="35">
        <f t="shared" si="43"/>
        <v>0</v>
      </c>
      <c r="AM71" s="35">
        <f t="shared" si="43"/>
        <v>429</v>
      </c>
      <c r="AN71" s="35">
        <f t="shared" si="43"/>
        <v>0</v>
      </c>
      <c r="AO71" s="35">
        <f t="shared" si="43"/>
        <v>3146</v>
      </c>
      <c r="AP71" s="35">
        <f t="shared" si="43"/>
        <v>0</v>
      </c>
      <c r="AQ71" s="35">
        <f t="shared" si="43"/>
        <v>2498</v>
      </c>
      <c r="AR71" s="35">
        <f t="shared" si="43"/>
        <v>0</v>
      </c>
      <c r="AS71" s="35">
        <f t="shared" si="43"/>
        <v>5644</v>
      </c>
      <c r="AT71" s="35">
        <f t="shared" si="43"/>
        <v>0</v>
      </c>
      <c r="AU71" s="35">
        <f t="shared" si="43"/>
        <v>5644</v>
      </c>
      <c r="AV71" s="35">
        <f t="shared" si="43"/>
        <v>12868</v>
      </c>
      <c r="AW71" s="35">
        <f t="shared" si="43"/>
        <v>0</v>
      </c>
      <c r="AX71" s="35">
        <f t="shared" si="43"/>
        <v>10275</v>
      </c>
      <c r="AY71" s="35">
        <f t="shared" si="43"/>
        <v>0</v>
      </c>
      <c r="AZ71" s="35">
        <f t="shared" si="43"/>
        <v>23143</v>
      </c>
      <c r="BA71" s="35">
        <f t="shared" si="43"/>
        <v>0</v>
      </c>
      <c r="BB71" s="35">
        <f t="shared" si="43"/>
        <v>23143</v>
      </c>
      <c r="BC71" s="35">
        <f t="shared" si="43"/>
        <v>60</v>
      </c>
      <c r="BD71" s="35">
        <f t="shared" si="43"/>
        <v>300</v>
      </c>
      <c r="BE71" s="35">
        <f t="shared" si="43"/>
        <v>140</v>
      </c>
      <c r="BF71" s="35">
        <f t="shared" si="43"/>
        <v>700</v>
      </c>
      <c r="BG71" s="35">
        <f t="shared" si="43"/>
        <v>0</v>
      </c>
      <c r="BH71" s="35">
        <f t="shared" si="43"/>
        <v>0</v>
      </c>
      <c r="BI71" s="35">
        <f t="shared" si="43"/>
        <v>0</v>
      </c>
      <c r="BJ71" s="35">
        <f t="shared" si="43"/>
        <v>0</v>
      </c>
      <c r="BK71" s="35">
        <f t="shared" si="43"/>
        <v>0</v>
      </c>
      <c r="BL71" s="35">
        <f t="shared" si="43"/>
        <v>0</v>
      </c>
      <c r="BM71" s="35">
        <f t="shared" si="43"/>
        <v>0</v>
      </c>
    </row>
    <row r="72" spans="1:65" s="3" customFormat="1" ht="17.100000000000001" customHeight="1">
      <c r="A72" s="22">
        <v>55</v>
      </c>
      <c r="B72" s="29" t="s">
        <v>122</v>
      </c>
      <c r="C72" s="13">
        <v>110000</v>
      </c>
      <c r="D72" s="13">
        <v>30000</v>
      </c>
      <c r="E72" s="14">
        <v>9200</v>
      </c>
      <c r="F72" s="14">
        <v>2500</v>
      </c>
      <c r="G72" s="14">
        <v>7788</v>
      </c>
      <c r="H72" s="15">
        <f t="shared" si="38"/>
        <v>84.652173913043484</v>
      </c>
      <c r="I72" s="14">
        <v>2762</v>
      </c>
      <c r="J72" s="187">
        <f t="shared" ref="J72:J74" si="44">I72*100/F72</f>
        <v>110.48</v>
      </c>
      <c r="K72" s="34">
        <f>G72+'Oct25'!K72</f>
        <v>30083</v>
      </c>
      <c r="L72" s="15">
        <f t="shared" si="36"/>
        <v>27.348181818181818</v>
      </c>
      <c r="M72" s="34">
        <f>I72+'Oct25'!M72</f>
        <v>11884</v>
      </c>
      <c r="N72" s="15">
        <f t="shared" ref="N72:N74" si="45">M72*100/D72</f>
        <v>39.613333333333337</v>
      </c>
      <c r="O72" s="14">
        <v>487</v>
      </c>
      <c r="P72" s="14">
        <v>190</v>
      </c>
      <c r="Q72" s="34">
        <f>O72+'Oct25'!Q72</f>
        <v>1857</v>
      </c>
      <c r="R72" s="34">
        <f>P72+'Oct25'!R72</f>
        <v>837</v>
      </c>
      <c r="S72" s="14">
        <v>8815</v>
      </c>
      <c r="T72" s="14">
        <v>3373</v>
      </c>
      <c r="U72" s="14">
        <v>2165</v>
      </c>
      <c r="V72" s="14">
        <v>808</v>
      </c>
      <c r="W72" s="14">
        <v>1133</v>
      </c>
      <c r="X72" s="14">
        <v>424</v>
      </c>
      <c r="Y72" s="15">
        <f t="shared" si="37"/>
        <v>52.33256351039261</v>
      </c>
      <c r="Z72" s="15">
        <f t="shared" si="37"/>
        <v>52.475247524752476</v>
      </c>
      <c r="AA72" s="14">
        <v>8092</v>
      </c>
      <c r="AB72" s="14">
        <v>3016</v>
      </c>
      <c r="AC72" s="14">
        <v>1021</v>
      </c>
      <c r="AD72" s="14">
        <v>361</v>
      </c>
      <c r="AE72" s="14">
        <v>969</v>
      </c>
      <c r="AF72" s="14">
        <v>322</v>
      </c>
      <c r="AG72" s="14">
        <v>102</v>
      </c>
      <c r="AH72" s="14">
        <v>33</v>
      </c>
      <c r="AI72" s="14">
        <v>425</v>
      </c>
      <c r="AJ72" s="14">
        <v>192</v>
      </c>
      <c r="AK72" s="14">
        <v>98</v>
      </c>
      <c r="AL72" s="14">
        <v>34</v>
      </c>
      <c r="AM72" s="14">
        <v>197</v>
      </c>
      <c r="AN72" s="14">
        <v>57</v>
      </c>
      <c r="AO72" s="14">
        <v>1875</v>
      </c>
      <c r="AP72" s="14">
        <v>704</v>
      </c>
      <c r="AQ72" s="14">
        <v>1549</v>
      </c>
      <c r="AR72" s="14">
        <v>569</v>
      </c>
      <c r="AS72" s="34">
        <f t="shared" si="39"/>
        <v>3424</v>
      </c>
      <c r="AT72" s="34">
        <f t="shared" si="39"/>
        <v>1273</v>
      </c>
      <c r="AU72" s="34">
        <f t="shared" si="40"/>
        <v>4697</v>
      </c>
      <c r="AV72" s="34">
        <f>AO72+'Oct25'!AV72</f>
        <v>7882</v>
      </c>
      <c r="AW72" s="34">
        <f>AP72+'Oct25'!AW72</f>
        <v>2837</v>
      </c>
      <c r="AX72" s="34">
        <f>AQ72+'Oct25'!AX72</f>
        <v>6331</v>
      </c>
      <c r="AY72" s="34">
        <f>AR72+'Oct25'!AY72</f>
        <v>2262</v>
      </c>
      <c r="AZ72" s="34">
        <f t="shared" si="41"/>
        <v>14213</v>
      </c>
      <c r="BA72" s="34">
        <f t="shared" si="41"/>
        <v>5099</v>
      </c>
      <c r="BB72" s="34">
        <f t="shared" si="42"/>
        <v>19312</v>
      </c>
      <c r="BC72" s="14"/>
      <c r="BD72" s="14"/>
      <c r="BE72" s="34"/>
      <c r="BF72" s="34"/>
      <c r="BG72" s="14">
        <v>5</v>
      </c>
      <c r="BH72" s="14">
        <v>4512</v>
      </c>
      <c r="BI72" s="14"/>
      <c r="BJ72" s="14">
        <f>BH72+BI72</f>
        <v>4512</v>
      </c>
      <c r="BK72" s="34">
        <f>'Oct25'!BK72+BH72</f>
        <v>19251</v>
      </c>
      <c r="BL72" s="34">
        <f>'Oct25'!BL72+BI72</f>
        <v>0</v>
      </c>
      <c r="BM72" s="34">
        <f>SUM(BK72:BL72)</f>
        <v>19251</v>
      </c>
    </row>
    <row r="73" spans="1:65" s="3" customFormat="1" ht="17.100000000000001" customHeight="1">
      <c r="A73" s="12">
        <v>56</v>
      </c>
      <c r="B73" s="13" t="s">
        <v>123</v>
      </c>
      <c r="C73" s="13">
        <v>66000</v>
      </c>
      <c r="D73" s="13">
        <v>15000</v>
      </c>
      <c r="E73" s="14">
        <v>5500</v>
      </c>
      <c r="F73" s="14">
        <v>1250</v>
      </c>
      <c r="G73" s="14">
        <v>4532</v>
      </c>
      <c r="H73" s="15">
        <f t="shared" si="38"/>
        <v>82.4</v>
      </c>
      <c r="I73" s="14">
        <v>1007</v>
      </c>
      <c r="J73" s="187">
        <f t="shared" si="44"/>
        <v>80.56</v>
      </c>
      <c r="K73" s="34">
        <f>G73+'Oct25'!K73</f>
        <v>16283</v>
      </c>
      <c r="L73" s="15">
        <f t="shared" si="36"/>
        <v>24.671212121212122</v>
      </c>
      <c r="M73" s="34">
        <f>I73+'Oct25'!M73</f>
        <v>4339</v>
      </c>
      <c r="N73" s="15">
        <f t="shared" si="45"/>
        <v>28.926666666666666</v>
      </c>
      <c r="O73" s="14">
        <v>78</v>
      </c>
      <c r="P73" s="14">
        <v>25</v>
      </c>
      <c r="Q73" s="34">
        <f>O73+'Oct25'!Q73</f>
        <v>317</v>
      </c>
      <c r="R73" s="34">
        <f>P73+'Oct25'!R73</f>
        <v>169</v>
      </c>
      <c r="S73" s="14">
        <v>4245</v>
      </c>
      <c r="T73" s="14">
        <v>1196</v>
      </c>
      <c r="U73" s="14">
        <v>1137</v>
      </c>
      <c r="V73" s="14">
        <v>289</v>
      </c>
      <c r="W73" s="14">
        <v>570</v>
      </c>
      <c r="X73" s="14">
        <v>150</v>
      </c>
      <c r="Y73" s="15">
        <f t="shared" si="37"/>
        <v>50.131926121372032</v>
      </c>
      <c r="Z73" s="15">
        <f t="shared" si="37"/>
        <v>51.903114186851212</v>
      </c>
      <c r="AA73" s="14">
        <v>4630</v>
      </c>
      <c r="AB73" s="14">
        <v>1144</v>
      </c>
      <c r="AC73" s="14">
        <v>597</v>
      </c>
      <c r="AD73" s="14">
        <v>152</v>
      </c>
      <c r="AE73" s="14">
        <v>598</v>
      </c>
      <c r="AF73" s="14">
        <v>145</v>
      </c>
      <c r="AG73" s="14">
        <v>49</v>
      </c>
      <c r="AH73" s="14">
        <v>12</v>
      </c>
      <c r="AI73" s="14">
        <v>243</v>
      </c>
      <c r="AJ73" s="14">
        <v>75</v>
      </c>
      <c r="AK73" s="14">
        <v>42</v>
      </c>
      <c r="AL73" s="14">
        <v>7</v>
      </c>
      <c r="AM73" s="14">
        <v>84</v>
      </c>
      <c r="AN73" s="14">
        <v>42</v>
      </c>
      <c r="AO73" s="14">
        <v>1039</v>
      </c>
      <c r="AP73" s="14">
        <v>270</v>
      </c>
      <c r="AQ73" s="14">
        <v>858</v>
      </c>
      <c r="AR73" s="14">
        <v>182</v>
      </c>
      <c r="AS73" s="34">
        <f t="shared" si="39"/>
        <v>1897</v>
      </c>
      <c r="AT73" s="34">
        <f t="shared" si="39"/>
        <v>452</v>
      </c>
      <c r="AU73" s="34">
        <f t="shared" si="40"/>
        <v>2349</v>
      </c>
      <c r="AV73" s="34">
        <f>AO73+'Oct25'!AV73</f>
        <v>4280</v>
      </c>
      <c r="AW73" s="34">
        <f>AP73+'Oct25'!AW73</f>
        <v>1100</v>
      </c>
      <c r="AX73" s="34">
        <f>AQ73+'Oct25'!AX73</f>
        <v>3583</v>
      </c>
      <c r="AY73" s="34">
        <f>AR73+'Oct25'!AY73</f>
        <v>765</v>
      </c>
      <c r="AZ73" s="34">
        <f t="shared" si="41"/>
        <v>7863</v>
      </c>
      <c r="BA73" s="34">
        <f t="shared" si="41"/>
        <v>1865</v>
      </c>
      <c r="BB73" s="34">
        <f t="shared" si="42"/>
        <v>9728</v>
      </c>
      <c r="BC73" s="14"/>
      <c r="BD73" s="14"/>
      <c r="BE73" s="34"/>
      <c r="BF73" s="34"/>
      <c r="BG73" s="14"/>
      <c r="BH73" s="14"/>
      <c r="BI73" s="14"/>
      <c r="BJ73" s="14"/>
      <c r="BK73" s="39"/>
      <c r="BL73" s="39"/>
      <c r="BM73" s="34">
        <f t="shared" si="34"/>
        <v>0</v>
      </c>
    </row>
    <row r="74" spans="1:65" s="3" customFormat="1" ht="17.100000000000001" customHeight="1">
      <c r="A74" s="12">
        <v>57</v>
      </c>
      <c r="B74" s="13" t="s">
        <v>124</v>
      </c>
      <c r="C74" s="13">
        <v>27000</v>
      </c>
      <c r="D74" s="13">
        <v>7000</v>
      </c>
      <c r="E74" s="14">
        <v>2250</v>
      </c>
      <c r="F74" s="14">
        <v>600</v>
      </c>
      <c r="G74" s="14">
        <v>1770</v>
      </c>
      <c r="H74" s="15">
        <f t="shared" si="38"/>
        <v>78.666666666666671</v>
      </c>
      <c r="I74" s="14">
        <v>516</v>
      </c>
      <c r="J74" s="187">
        <f t="shared" si="44"/>
        <v>86</v>
      </c>
      <c r="K74" s="34">
        <f>G74+'Oct25'!K74</f>
        <v>6620</v>
      </c>
      <c r="L74" s="15">
        <f t="shared" si="36"/>
        <v>24.518518518518519</v>
      </c>
      <c r="M74" s="34">
        <f>I74+'Oct25'!M74</f>
        <v>1963</v>
      </c>
      <c r="N74" s="15">
        <f t="shared" si="45"/>
        <v>28.042857142857144</v>
      </c>
      <c r="O74" s="14">
        <v>0</v>
      </c>
      <c r="P74" s="14">
        <v>12</v>
      </c>
      <c r="Q74" s="34">
        <f>O74+'Oct25'!Q74</f>
        <v>20</v>
      </c>
      <c r="R74" s="34">
        <f>P74+'Oct25'!R74</f>
        <v>59</v>
      </c>
      <c r="S74" s="14">
        <v>1630</v>
      </c>
      <c r="T74" s="14">
        <v>572</v>
      </c>
      <c r="U74" s="14">
        <v>411</v>
      </c>
      <c r="V74" s="14">
        <v>142</v>
      </c>
      <c r="W74" s="14">
        <v>219</v>
      </c>
      <c r="X74" s="14">
        <v>76</v>
      </c>
      <c r="Y74" s="15">
        <f t="shared" si="37"/>
        <v>53.284671532846716</v>
      </c>
      <c r="Z74" s="15">
        <f t="shared" si="37"/>
        <v>53.521126760563384</v>
      </c>
      <c r="AA74" s="14">
        <v>1995</v>
      </c>
      <c r="AB74" s="14">
        <v>260</v>
      </c>
      <c r="AC74" s="14">
        <v>269</v>
      </c>
      <c r="AD74" s="14">
        <v>36</v>
      </c>
      <c r="AE74" s="14">
        <v>204</v>
      </c>
      <c r="AF74" s="14">
        <v>28</v>
      </c>
      <c r="AG74" s="14">
        <v>19</v>
      </c>
      <c r="AH74" s="14">
        <v>3</v>
      </c>
      <c r="AI74" s="14">
        <v>118</v>
      </c>
      <c r="AJ74" s="14">
        <v>26</v>
      </c>
      <c r="AK74" s="14">
        <v>14</v>
      </c>
      <c r="AL74" s="14">
        <v>2</v>
      </c>
      <c r="AM74" s="14">
        <v>51</v>
      </c>
      <c r="AN74" s="14">
        <v>21</v>
      </c>
      <c r="AO74" s="14">
        <v>516</v>
      </c>
      <c r="AP74" s="14">
        <v>52</v>
      </c>
      <c r="AQ74" s="14">
        <v>415</v>
      </c>
      <c r="AR74" s="14">
        <v>43</v>
      </c>
      <c r="AS74" s="34">
        <f t="shared" si="39"/>
        <v>931</v>
      </c>
      <c r="AT74" s="34">
        <f t="shared" si="39"/>
        <v>95</v>
      </c>
      <c r="AU74" s="34">
        <f t="shared" si="40"/>
        <v>1026</v>
      </c>
      <c r="AV74" s="34">
        <f>AO74+'Oct25'!AV74</f>
        <v>1825</v>
      </c>
      <c r="AW74" s="34">
        <f>AP74+'Oct25'!AW74</f>
        <v>314</v>
      </c>
      <c r="AX74" s="34">
        <f>AQ74+'Oct25'!AX74</f>
        <v>1462</v>
      </c>
      <c r="AY74" s="34">
        <f>AR74+'Oct25'!AY74</f>
        <v>240</v>
      </c>
      <c r="AZ74" s="34">
        <f t="shared" si="41"/>
        <v>3287</v>
      </c>
      <c r="BA74" s="34">
        <f t="shared" si="41"/>
        <v>554</v>
      </c>
      <c r="BB74" s="34">
        <f t="shared" si="42"/>
        <v>3841</v>
      </c>
      <c r="BC74" s="14"/>
      <c r="BD74" s="14"/>
      <c r="BE74" s="34"/>
      <c r="BF74" s="34"/>
      <c r="BG74" s="14"/>
      <c r="BH74" s="14"/>
      <c r="BI74" s="14"/>
      <c r="BJ74" s="14"/>
      <c r="BK74" s="39"/>
      <c r="BL74" s="39"/>
      <c r="BM74" s="34">
        <f t="shared" si="34"/>
        <v>0</v>
      </c>
    </row>
    <row r="75" spans="1:65" s="3" customFormat="1" ht="17.100000000000001" customHeight="1">
      <c r="A75" s="16">
        <v>58</v>
      </c>
      <c r="B75" s="17" t="s">
        <v>125</v>
      </c>
      <c r="C75" s="13">
        <v>37000</v>
      </c>
      <c r="D75" s="13">
        <v>0</v>
      </c>
      <c r="E75" s="14">
        <v>3100</v>
      </c>
      <c r="F75" s="14"/>
      <c r="G75" s="14">
        <v>2709</v>
      </c>
      <c r="H75" s="15">
        <f t="shared" si="38"/>
        <v>87.387096774193552</v>
      </c>
      <c r="I75" s="14">
        <v>0</v>
      </c>
      <c r="J75" s="187"/>
      <c r="K75" s="34">
        <f>G75+'Oct25'!K75</f>
        <v>10248</v>
      </c>
      <c r="L75" s="15">
        <f t="shared" si="36"/>
        <v>27.697297297297297</v>
      </c>
      <c r="M75" s="34">
        <f>I75+'Oct25'!M75</f>
        <v>0</v>
      </c>
      <c r="N75" s="15"/>
      <c r="O75" s="14">
        <v>91</v>
      </c>
      <c r="P75" s="14"/>
      <c r="Q75" s="34">
        <f>O75+'Oct25'!Q75</f>
        <v>331</v>
      </c>
      <c r="R75" s="34">
        <f>P75+'Oct25'!R75</f>
        <v>0</v>
      </c>
      <c r="S75" s="14">
        <v>2950</v>
      </c>
      <c r="T75" s="14"/>
      <c r="U75" s="14">
        <v>730</v>
      </c>
      <c r="V75" s="14"/>
      <c r="W75" s="14">
        <v>392</v>
      </c>
      <c r="X75" s="14"/>
      <c r="Y75" s="15">
        <f t="shared" si="37"/>
        <v>53.698630136986303</v>
      </c>
      <c r="Z75" s="15"/>
      <c r="AA75" s="14">
        <v>2690</v>
      </c>
      <c r="AB75" s="14"/>
      <c r="AC75" s="14">
        <v>397</v>
      </c>
      <c r="AD75" s="14"/>
      <c r="AE75" s="14">
        <v>330</v>
      </c>
      <c r="AF75" s="14"/>
      <c r="AG75" s="14">
        <v>47</v>
      </c>
      <c r="AH75" s="14"/>
      <c r="AI75" s="14">
        <v>166</v>
      </c>
      <c r="AJ75" s="14"/>
      <c r="AK75" s="14">
        <v>54</v>
      </c>
      <c r="AL75" s="14"/>
      <c r="AM75" s="14">
        <v>164</v>
      </c>
      <c r="AN75" s="14"/>
      <c r="AO75" s="14">
        <v>630</v>
      </c>
      <c r="AP75" s="14"/>
      <c r="AQ75" s="14">
        <v>559</v>
      </c>
      <c r="AR75" s="14"/>
      <c r="AS75" s="34">
        <f t="shared" si="39"/>
        <v>1189</v>
      </c>
      <c r="AT75" s="34">
        <f t="shared" si="39"/>
        <v>0</v>
      </c>
      <c r="AU75" s="34">
        <f t="shared" si="40"/>
        <v>1189</v>
      </c>
      <c r="AV75" s="34">
        <f>AO75+'Oct25'!AV75</f>
        <v>2436</v>
      </c>
      <c r="AW75" s="34">
        <f>AP75+'Oct25'!AW75</f>
        <v>0</v>
      </c>
      <c r="AX75" s="34">
        <f>AQ75+'Oct25'!AX75</f>
        <v>2127</v>
      </c>
      <c r="AY75" s="34">
        <f>AR75+'Oct25'!AY75</f>
        <v>0</v>
      </c>
      <c r="AZ75" s="34">
        <f t="shared" si="41"/>
        <v>4563</v>
      </c>
      <c r="BA75" s="34">
        <f t="shared" si="41"/>
        <v>0</v>
      </c>
      <c r="BB75" s="34">
        <f t="shared" si="42"/>
        <v>4563</v>
      </c>
      <c r="BC75" s="14"/>
      <c r="BD75" s="14"/>
      <c r="BE75" s="34"/>
      <c r="BF75" s="34"/>
      <c r="BG75" s="14"/>
      <c r="BH75" s="14"/>
      <c r="BI75" s="14"/>
      <c r="BJ75" s="14"/>
      <c r="BK75" s="39"/>
      <c r="BL75" s="39"/>
      <c r="BM75" s="34">
        <f t="shared" si="34"/>
        <v>0</v>
      </c>
    </row>
    <row r="76" spans="1:65" s="138" customFormat="1" ht="17.100000000000001" customHeight="1">
      <c r="A76" s="18"/>
      <c r="B76" s="19" t="s">
        <v>74</v>
      </c>
      <c r="C76" s="19">
        <f>SUM(C72:C75)</f>
        <v>240000</v>
      </c>
      <c r="D76" s="19">
        <f t="shared" ref="D76:BM76" si="46">SUM(D72:D75)</f>
        <v>52000</v>
      </c>
      <c r="E76" s="35">
        <f t="shared" si="46"/>
        <v>20050</v>
      </c>
      <c r="F76" s="35">
        <f t="shared" si="46"/>
        <v>4350</v>
      </c>
      <c r="G76" s="35">
        <f t="shared" si="46"/>
        <v>16799</v>
      </c>
      <c r="H76" s="21">
        <f t="shared" si="38"/>
        <v>83.785536159600994</v>
      </c>
      <c r="I76" s="35">
        <f t="shared" si="46"/>
        <v>4285</v>
      </c>
      <c r="J76" s="21">
        <f t="shared" ref="J76" si="47">I76*100/F76</f>
        <v>98.505747126436788</v>
      </c>
      <c r="K76" s="35">
        <f t="shared" si="46"/>
        <v>63234</v>
      </c>
      <c r="L76" s="21">
        <f t="shared" si="36"/>
        <v>26.3475</v>
      </c>
      <c r="M76" s="35">
        <f t="shared" si="46"/>
        <v>18186</v>
      </c>
      <c r="N76" s="21">
        <f t="shared" ref="N76" si="48">M76*100/D76</f>
        <v>34.973076923076924</v>
      </c>
      <c r="O76" s="35">
        <f t="shared" si="46"/>
        <v>656</v>
      </c>
      <c r="P76" s="35">
        <f t="shared" si="46"/>
        <v>227</v>
      </c>
      <c r="Q76" s="35">
        <f t="shared" si="46"/>
        <v>2525</v>
      </c>
      <c r="R76" s="35">
        <f t="shared" si="46"/>
        <v>1065</v>
      </c>
      <c r="S76" s="35">
        <f t="shared" si="46"/>
        <v>17640</v>
      </c>
      <c r="T76" s="35">
        <f t="shared" si="46"/>
        <v>5141</v>
      </c>
      <c r="U76" s="35">
        <f t="shared" si="46"/>
        <v>4443</v>
      </c>
      <c r="V76" s="35">
        <f t="shared" si="46"/>
        <v>1239</v>
      </c>
      <c r="W76" s="35">
        <f t="shared" si="46"/>
        <v>2314</v>
      </c>
      <c r="X76" s="35">
        <f t="shared" si="46"/>
        <v>650</v>
      </c>
      <c r="Y76" s="21">
        <f t="shared" si="37"/>
        <v>52.081926626153503</v>
      </c>
      <c r="Z76" s="21">
        <f t="shared" si="37"/>
        <v>52.461662631154155</v>
      </c>
      <c r="AA76" s="35">
        <f t="shared" si="46"/>
        <v>17407</v>
      </c>
      <c r="AB76" s="35">
        <f t="shared" si="46"/>
        <v>4420</v>
      </c>
      <c r="AC76" s="35">
        <f t="shared" si="46"/>
        <v>2284</v>
      </c>
      <c r="AD76" s="35">
        <f t="shared" si="46"/>
        <v>549</v>
      </c>
      <c r="AE76" s="35">
        <f t="shared" si="46"/>
        <v>2101</v>
      </c>
      <c r="AF76" s="35">
        <f t="shared" si="46"/>
        <v>495</v>
      </c>
      <c r="AG76" s="35">
        <f t="shared" si="46"/>
        <v>217</v>
      </c>
      <c r="AH76" s="35">
        <f t="shared" si="46"/>
        <v>48</v>
      </c>
      <c r="AI76" s="35">
        <f t="shared" si="46"/>
        <v>952</v>
      </c>
      <c r="AJ76" s="35">
        <f t="shared" si="46"/>
        <v>293</v>
      </c>
      <c r="AK76" s="35">
        <f t="shared" si="46"/>
        <v>208</v>
      </c>
      <c r="AL76" s="35">
        <f t="shared" si="46"/>
        <v>43</v>
      </c>
      <c r="AM76" s="35">
        <f t="shared" si="46"/>
        <v>496</v>
      </c>
      <c r="AN76" s="35">
        <f t="shared" si="46"/>
        <v>120</v>
      </c>
      <c r="AO76" s="35">
        <f t="shared" si="46"/>
        <v>4060</v>
      </c>
      <c r="AP76" s="35">
        <f t="shared" si="46"/>
        <v>1026</v>
      </c>
      <c r="AQ76" s="35">
        <f t="shared" si="46"/>
        <v>3381</v>
      </c>
      <c r="AR76" s="35">
        <f t="shared" si="46"/>
        <v>794</v>
      </c>
      <c r="AS76" s="35">
        <f t="shared" si="46"/>
        <v>7441</v>
      </c>
      <c r="AT76" s="35">
        <f t="shared" si="46"/>
        <v>1820</v>
      </c>
      <c r="AU76" s="35">
        <f t="shared" si="46"/>
        <v>9261</v>
      </c>
      <c r="AV76" s="35">
        <f t="shared" si="46"/>
        <v>16423</v>
      </c>
      <c r="AW76" s="37">
        <f t="shared" si="46"/>
        <v>4251</v>
      </c>
      <c r="AX76" s="35">
        <f t="shared" si="46"/>
        <v>13503</v>
      </c>
      <c r="AY76" s="35">
        <f t="shared" si="46"/>
        <v>3267</v>
      </c>
      <c r="AZ76" s="35">
        <f t="shared" si="46"/>
        <v>29926</v>
      </c>
      <c r="BA76" s="35">
        <f t="shared" si="46"/>
        <v>7518</v>
      </c>
      <c r="BB76" s="35">
        <f t="shared" si="46"/>
        <v>37444</v>
      </c>
      <c r="BC76" s="35">
        <f t="shared" si="46"/>
        <v>0</v>
      </c>
      <c r="BD76" s="35">
        <f t="shared" si="46"/>
        <v>0</v>
      </c>
      <c r="BE76" s="35">
        <f t="shared" si="46"/>
        <v>0</v>
      </c>
      <c r="BF76" s="35">
        <f t="shared" si="46"/>
        <v>0</v>
      </c>
      <c r="BG76" s="35">
        <f t="shared" si="46"/>
        <v>5</v>
      </c>
      <c r="BH76" s="35">
        <f t="shared" si="46"/>
        <v>4512</v>
      </c>
      <c r="BI76" s="35">
        <f t="shared" si="46"/>
        <v>0</v>
      </c>
      <c r="BJ76" s="35">
        <f t="shared" si="46"/>
        <v>4512</v>
      </c>
      <c r="BK76" s="35">
        <f t="shared" si="46"/>
        <v>19251</v>
      </c>
      <c r="BL76" s="35">
        <f t="shared" si="46"/>
        <v>0</v>
      </c>
      <c r="BM76" s="35">
        <f t="shared" si="46"/>
        <v>19251</v>
      </c>
    </row>
    <row r="77" spans="1:65" s="3" customFormat="1" ht="17.100000000000001" customHeight="1">
      <c r="A77" s="22">
        <v>59</v>
      </c>
      <c r="B77" s="29" t="s">
        <v>126</v>
      </c>
      <c r="C77" s="13">
        <v>90000</v>
      </c>
      <c r="D77" s="13">
        <v>0</v>
      </c>
      <c r="E77" s="14">
        <v>6970</v>
      </c>
      <c r="F77" s="14"/>
      <c r="G77" s="14">
        <v>6712</v>
      </c>
      <c r="H77" s="15">
        <f t="shared" si="38"/>
        <v>96.298421807747488</v>
      </c>
      <c r="I77" s="14"/>
      <c r="J77" s="187"/>
      <c r="K77" s="34">
        <f>G77+'Oct25'!K77</f>
        <v>25904</v>
      </c>
      <c r="L77" s="15">
        <f t="shared" si="36"/>
        <v>28.782222222222224</v>
      </c>
      <c r="M77" s="34">
        <f>I77+'Oct25'!M77</f>
        <v>0</v>
      </c>
      <c r="N77" s="15"/>
      <c r="O77" s="14"/>
      <c r="P77" s="14"/>
      <c r="Q77" s="34">
        <f>O77+'Oct25'!Q77</f>
        <v>0</v>
      </c>
      <c r="R77" s="34">
        <f>P77+'Oct25'!R77</f>
        <v>0</v>
      </c>
      <c r="S77" s="14">
        <v>6719</v>
      </c>
      <c r="T77" s="14"/>
      <c r="U77" s="14">
        <v>1698</v>
      </c>
      <c r="V77" s="14"/>
      <c r="W77" s="14">
        <v>896</v>
      </c>
      <c r="X77" s="14"/>
      <c r="Y77" s="15">
        <f t="shared" si="37"/>
        <v>52.767962308598349</v>
      </c>
      <c r="Z77" s="15"/>
      <c r="AA77" s="14">
        <v>6497</v>
      </c>
      <c r="AB77" s="14"/>
      <c r="AC77" s="14">
        <v>3335</v>
      </c>
      <c r="AD77" s="14"/>
      <c r="AE77" s="14">
        <v>3147</v>
      </c>
      <c r="AF77" s="14"/>
      <c r="AG77" s="14">
        <v>55</v>
      </c>
      <c r="AH77" s="14"/>
      <c r="AI77" s="14">
        <v>433</v>
      </c>
      <c r="AJ77" s="14"/>
      <c r="AK77" s="14">
        <v>51</v>
      </c>
      <c r="AL77" s="14"/>
      <c r="AM77" s="14">
        <v>185</v>
      </c>
      <c r="AN77" s="14"/>
      <c r="AO77" s="14">
        <v>1332</v>
      </c>
      <c r="AP77" s="14"/>
      <c r="AQ77" s="14">
        <v>1156</v>
      </c>
      <c r="AR77" s="14"/>
      <c r="AS77" s="34">
        <f t="shared" si="39"/>
        <v>2488</v>
      </c>
      <c r="AT77" s="34">
        <f t="shared" si="39"/>
        <v>0</v>
      </c>
      <c r="AU77" s="34">
        <f t="shared" si="40"/>
        <v>2488</v>
      </c>
      <c r="AV77" s="34">
        <f>AO77+'Oct25'!AV77</f>
        <v>5412</v>
      </c>
      <c r="AW77" s="34">
        <f>AP77+'Oct25'!AW77</f>
        <v>0</v>
      </c>
      <c r="AX77" s="34">
        <f>AQ77+'Oct25'!AX77</f>
        <v>4723</v>
      </c>
      <c r="AY77" s="34">
        <f>AR77+'Oct25'!AY77</f>
        <v>0</v>
      </c>
      <c r="AZ77" s="34">
        <f t="shared" si="41"/>
        <v>10135</v>
      </c>
      <c r="BA77" s="34">
        <f t="shared" si="41"/>
        <v>0</v>
      </c>
      <c r="BB77" s="34">
        <f t="shared" si="42"/>
        <v>10135</v>
      </c>
      <c r="BC77" s="14"/>
      <c r="BD77" s="14"/>
      <c r="BE77" s="34"/>
      <c r="BF77" s="34"/>
      <c r="BG77" s="14"/>
      <c r="BH77" s="14"/>
      <c r="BI77" s="14"/>
      <c r="BJ77" s="14"/>
      <c r="BK77" s="39"/>
      <c r="BL77" s="39"/>
      <c r="BM77" s="34">
        <f t="shared" si="34"/>
        <v>0</v>
      </c>
    </row>
    <row r="78" spans="1:65" s="3" customFormat="1" ht="17.100000000000001" customHeight="1">
      <c r="A78" s="12">
        <v>60</v>
      </c>
      <c r="B78" s="13" t="s">
        <v>127</v>
      </c>
      <c r="C78" s="13">
        <v>20000</v>
      </c>
      <c r="D78" s="13">
        <v>0</v>
      </c>
      <c r="E78" s="14">
        <v>1300</v>
      </c>
      <c r="F78" s="14"/>
      <c r="G78" s="14">
        <v>1160</v>
      </c>
      <c r="H78" s="15">
        <f t="shared" si="38"/>
        <v>89.230769230769226</v>
      </c>
      <c r="I78" s="14"/>
      <c r="J78" s="187"/>
      <c r="K78" s="34">
        <f>G78+'Oct25'!K78</f>
        <v>4921</v>
      </c>
      <c r="L78" s="15">
        <f t="shared" si="36"/>
        <v>24.605</v>
      </c>
      <c r="M78" s="34">
        <f>I78+'Oct25'!M78</f>
        <v>0</v>
      </c>
      <c r="N78" s="15"/>
      <c r="O78" s="14"/>
      <c r="P78" s="14"/>
      <c r="Q78" s="34">
        <f>O78+'Oct25'!Q78</f>
        <v>0</v>
      </c>
      <c r="R78" s="34">
        <f>P78+'Oct25'!R78</f>
        <v>0</v>
      </c>
      <c r="S78" s="14">
        <v>1295</v>
      </c>
      <c r="T78" s="14"/>
      <c r="U78" s="14">
        <v>433</v>
      </c>
      <c r="V78" s="14"/>
      <c r="W78" s="14">
        <v>250</v>
      </c>
      <c r="X78" s="14"/>
      <c r="Y78" s="15">
        <f t="shared" si="37"/>
        <v>57.736720554272516</v>
      </c>
      <c r="Z78" s="15"/>
      <c r="AA78" s="14">
        <v>1290</v>
      </c>
      <c r="AB78" s="14"/>
      <c r="AC78" s="14">
        <v>726</v>
      </c>
      <c r="AD78" s="14"/>
      <c r="AE78" s="14">
        <v>554</v>
      </c>
      <c r="AF78" s="14"/>
      <c r="AG78" s="14">
        <v>16</v>
      </c>
      <c r="AH78" s="14"/>
      <c r="AI78" s="14">
        <v>173</v>
      </c>
      <c r="AJ78" s="14"/>
      <c r="AK78" s="14">
        <v>40</v>
      </c>
      <c r="AL78" s="14"/>
      <c r="AM78" s="14">
        <v>6</v>
      </c>
      <c r="AN78" s="14"/>
      <c r="AO78" s="14">
        <v>288</v>
      </c>
      <c r="AP78" s="14"/>
      <c r="AQ78" s="14">
        <v>191</v>
      </c>
      <c r="AR78" s="14"/>
      <c r="AS78" s="34">
        <f t="shared" si="39"/>
        <v>479</v>
      </c>
      <c r="AT78" s="34">
        <f t="shared" si="39"/>
        <v>0</v>
      </c>
      <c r="AU78" s="34">
        <f t="shared" si="40"/>
        <v>479</v>
      </c>
      <c r="AV78" s="34">
        <f>AO78+'Oct25'!AV78</f>
        <v>1277</v>
      </c>
      <c r="AW78" s="34">
        <f>AP78+'Oct25'!AW78</f>
        <v>0</v>
      </c>
      <c r="AX78" s="34">
        <f>AQ78+'Oct25'!AX78</f>
        <v>905</v>
      </c>
      <c r="AY78" s="34">
        <f>AR78+'Oct25'!AY78</f>
        <v>0</v>
      </c>
      <c r="AZ78" s="34">
        <f t="shared" si="41"/>
        <v>2182</v>
      </c>
      <c r="BA78" s="34">
        <f t="shared" si="41"/>
        <v>0</v>
      </c>
      <c r="BB78" s="34">
        <f t="shared" si="42"/>
        <v>2182</v>
      </c>
      <c r="BC78" s="14"/>
      <c r="BD78" s="14"/>
      <c r="BE78" s="34"/>
      <c r="BF78" s="34"/>
      <c r="BG78" s="14"/>
      <c r="BH78" s="14"/>
      <c r="BI78" s="14"/>
      <c r="BJ78" s="14"/>
      <c r="BK78" s="39"/>
      <c r="BL78" s="39"/>
      <c r="BM78" s="34">
        <f t="shared" si="34"/>
        <v>0</v>
      </c>
    </row>
    <row r="79" spans="1:65" s="3" customFormat="1" ht="17.100000000000001" customHeight="1">
      <c r="A79" s="16">
        <v>61</v>
      </c>
      <c r="B79" s="17" t="s">
        <v>128</v>
      </c>
      <c r="C79" s="13">
        <v>30000</v>
      </c>
      <c r="D79" s="13">
        <v>0</v>
      </c>
      <c r="E79" s="14">
        <v>1710</v>
      </c>
      <c r="F79" s="14"/>
      <c r="G79" s="14">
        <v>1650</v>
      </c>
      <c r="H79" s="15">
        <f t="shared" si="38"/>
        <v>96.491228070175438</v>
      </c>
      <c r="I79" s="14"/>
      <c r="J79" s="187"/>
      <c r="K79" s="34">
        <f>G79+'Oct25'!K79</f>
        <v>7178</v>
      </c>
      <c r="L79" s="15">
        <f t="shared" si="36"/>
        <v>23.926666666666666</v>
      </c>
      <c r="M79" s="34">
        <f>I79+'Oct25'!M79</f>
        <v>0</v>
      </c>
      <c r="N79" s="15"/>
      <c r="O79" s="14"/>
      <c r="P79" s="14"/>
      <c r="Q79" s="34">
        <f>O79+'Oct25'!Q79</f>
        <v>0</v>
      </c>
      <c r="R79" s="34">
        <f>P79+'Oct25'!R79</f>
        <v>0</v>
      </c>
      <c r="S79" s="14">
        <v>8169</v>
      </c>
      <c r="T79" s="14"/>
      <c r="U79" s="14">
        <v>2067</v>
      </c>
      <c r="V79" s="14"/>
      <c r="W79" s="14">
        <v>1104</v>
      </c>
      <c r="X79" s="14"/>
      <c r="Y79" s="15">
        <f t="shared" si="37"/>
        <v>53.410740203193036</v>
      </c>
      <c r="Z79" s="15"/>
      <c r="AA79" s="14">
        <v>2025</v>
      </c>
      <c r="AB79" s="14"/>
      <c r="AC79" s="14">
        <v>1076</v>
      </c>
      <c r="AD79" s="14"/>
      <c r="AE79" s="14">
        <v>819</v>
      </c>
      <c r="AF79" s="14"/>
      <c r="AG79" s="14">
        <v>28</v>
      </c>
      <c r="AH79" s="14"/>
      <c r="AI79" s="14">
        <v>228</v>
      </c>
      <c r="AJ79" s="14"/>
      <c r="AK79" s="14">
        <v>33</v>
      </c>
      <c r="AL79" s="14"/>
      <c r="AM79" s="14">
        <v>51</v>
      </c>
      <c r="AN79" s="14"/>
      <c r="AO79" s="14">
        <v>414</v>
      </c>
      <c r="AP79" s="14"/>
      <c r="AQ79" s="14">
        <v>298</v>
      </c>
      <c r="AR79" s="14"/>
      <c r="AS79" s="34">
        <f t="shared" si="39"/>
        <v>712</v>
      </c>
      <c r="AT79" s="34">
        <f t="shared" si="39"/>
        <v>0</v>
      </c>
      <c r="AU79" s="34">
        <f t="shared" si="40"/>
        <v>712</v>
      </c>
      <c r="AV79" s="34">
        <f>AO79+'Oct25'!AV79</f>
        <v>1750</v>
      </c>
      <c r="AW79" s="34">
        <f>AP79+'Oct25'!AW79</f>
        <v>0</v>
      </c>
      <c r="AX79" s="34">
        <f>AQ79+'Oct25'!AX79</f>
        <v>1241</v>
      </c>
      <c r="AY79" s="34">
        <f>AR79+'Oct25'!AY79</f>
        <v>0</v>
      </c>
      <c r="AZ79" s="34">
        <f t="shared" si="41"/>
        <v>2991</v>
      </c>
      <c r="BA79" s="34">
        <f t="shared" si="41"/>
        <v>0</v>
      </c>
      <c r="BB79" s="34">
        <f t="shared" si="42"/>
        <v>2991</v>
      </c>
      <c r="BC79" s="14"/>
      <c r="BD79" s="14"/>
      <c r="BE79" s="34"/>
      <c r="BF79" s="34"/>
      <c r="BG79" s="14"/>
      <c r="BH79" s="14"/>
      <c r="BI79" s="14"/>
      <c r="BJ79" s="14"/>
      <c r="BK79" s="39"/>
      <c r="BL79" s="39"/>
      <c r="BM79" s="34">
        <f t="shared" si="34"/>
        <v>0</v>
      </c>
    </row>
    <row r="80" spans="1:65" s="138" customFormat="1" ht="17.100000000000001" customHeight="1">
      <c r="A80" s="18"/>
      <c r="B80" s="19" t="s">
        <v>74</v>
      </c>
      <c r="C80" s="19">
        <f>SUM(C77:C79)</f>
        <v>140000</v>
      </c>
      <c r="D80" s="19">
        <f t="shared" ref="D80:BM80" si="49">SUM(D77:D79)</f>
        <v>0</v>
      </c>
      <c r="E80" s="35">
        <f t="shared" si="49"/>
        <v>9980</v>
      </c>
      <c r="F80" s="35">
        <f t="shared" si="49"/>
        <v>0</v>
      </c>
      <c r="G80" s="35">
        <f t="shared" si="49"/>
        <v>9522</v>
      </c>
      <c r="H80" s="21">
        <f t="shared" si="38"/>
        <v>95.410821643286567</v>
      </c>
      <c r="I80" s="35">
        <f t="shared" si="49"/>
        <v>0</v>
      </c>
      <c r="J80" s="21"/>
      <c r="K80" s="35">
        <f t="shared" si="49"/>
        <v>38003</v>
      </c>
      <c r="L80" s="21">
        <f t="shared" si="36"/>
        <v>27.145</v>
      </c>
      <c r="M80" s="35">
        <f t="shared" si="49"/>
        <v>0</v>
      </c>
      <c r="N80" s="35">
        <f t="shared" si="49"/>
        <v>0</v>
      </c>
      <c r="O80" s="35">
        <f t="shared" si="49"/>
        <v>0</v>
      </c>
      <c r="P80" s="35">
        <f t="shared" si="49"/>
        <v>0</v>
      </c>
      <c r="Q80" s="35">
        <f t="shared" si="49"/>
        <v>0</v>
      </c>
      <c r="R80" s="35">
        <f t="shared" si="49"/>
        <v>0</v>
      </c>
      <c r="S80" s="35">
        <f t="shared" si="49"/>
        <v>16183</v>
      </c>
      <c r="T80" s="35">
        <f t="shared" si="49"/>
        <v>0</v>
      </c>
      <c r="U80" s="35">
        <f t="shared" si="49"/>
        <v>4198</v>
      </c>
      <c r="V80" s="35">
        <f t="shared" si="49"/>
        <v>0</v>
      </c>
      <c r="W80" s="35">
        <f t="shared" si="49"/>
        <v>2250</v>
      </c>
      <c r="X80" s="35">
        <f t="shared" si="49"/>
        <v>0</v>
      </c>
      <c r="Y80" s="21">
        <f t="shared" si="37"/>
        <v>53.596950929013815</v>
      </c>
      <c r="Z80" s="21"/>
      <c r="AA80" s="35">
        <f t="shared" si="49"/>
        <v>9812</v>
      </c>
      <c r="AB80" s="35">
        <f t="shared" si="49"/>
        <v>0</v>
      </c>
      <c r="AC80" s="35">
        <f t="shared" si="49"/>
        <v>5137</v>
      </c>
      <c r="AD80" s="35">
        <f t="shared" si="49"/>
        <v>0</v>
      </c>
      <c r="AE80" s="35">
        <f t="shared" si="49"/>
        <v>4520</v>
      </c>
      <c r="AF80" s="35">
        <f t="shared" si="49"/>
        <v>0</v>
      </c>
      <c r="AG80" s="35">
        <f t="shared" si="49"/>
        <v>99</v>
      </c>
      <c r="AH80" s="35">
        <f t="shared" si="49"/>
        <v>0</v>
      </c>
      <c r="AI80" s="35">
        <f t="shared" si="49"/>
        <v>834</v>
      </c>
      <c r="AJ80" s="35">
        <f t="shared" si="49"/>
        <v>0</v>
      </c>
      <c r="AK80" s="35">
        <f t="shared" si="49"/>
        <v>124</v>
      </c>
      <c r="AL80" s="35">
        <f t="shared" si="49"/>
        <v>0</v>
      </c>
      <c r="AM80" s="35">
        <f t="shared" si="49"/>
        <v>242</v>
      </c>
      <c r="AN80" s="35">
        <f t="shared" si="49"/>
        <v>0</v>
      </c>
      <c r="AO80" s="35">
        <f t="shared" si="49"/>
        <v>2034</v>
      </c>
      <c r="AP80" s="35">
        <f t="shared" si="49"/>
        <v>0</v>
      </c>
      <c r="AQ80" s="35">
        <f t="shared" si="49"/>
        <v>1645</v>
      </c>
      <c r="AR80" s="35">
        <f t="shared" si="49"/>
        <v>0</v>
      </c>
      <c r="AS80" s="35">
        <f t="shared" si="49"/>
        <v>3679</v>
      </c>
      <c r="AT80" s="35">
        <f t="shared" si="49"/>
        <v>0</v>
      </c>
      <c r="AU80" s="35">
        <f t="shared" si="49"/>
        <v>3679</v>
      </c>
      <c r="AV80" s="35">
        <f t="shared" si="49"/>
        <v>8439</v>
      </c>
      <c r="AW80" s="35">
        <f t="shared" si="49"/>
        <v>0</v>
      </c>
      <c r="AX80" s="35">
        <f t="shared" si="49"/>
        <v>6869</v>
      </c>
      <c r="AY80" s="35">
        <f t="shared" si="49"/>
        <v>0</v>
      </c>
      <c r="AZ80" s="35">
        <f t="shared" si="49"/>
        <v>15308</v>
      </c>
      <c r="BA80" s="35">
        <f t="shared" si="49"/>
        <v>0</v>
      </c>
      <c r="BB80" s="35">
        <f t="shared" si="49"/>
        <v>15308</v>
      </c>
      <c r="BC80" s="35">
        <f t="shared" si="49"/>
        <v>0</v>
      </c>
      <c r="BD80" s="35">
        <f t="shared" si="49"/>
        <v>0</v>
      </c>
      <c r="BE80" s="35">
        <f t="shared" si="49"/>
        <v>0</v>
      </c>
      <c r="BF80" s="35">
        <f t="shared" si="49"/>
        <v>0</v>
      </c>
      <c r="BG80" s="35">
        <f t="shared" si="49"/>
        <v>0</v>
      </c>
      <c r="BH80" s="35">
        <f t="shared" si="49"/>
        <v>0</v>
      </c>
      <c r="BI80" s="35">
        <f t="shared" si="49"/>
        <v>0</v>
      </c>
      <c r="BJ80" s="35">
        <f t="shared" si="49"/>
        <v>0</v>
      </c>
      <c r="BK80" s="35">
        <f t="shared" si="49"/>
        <v>0</v>
      </c>
      <c r="BL80" s="35">
        <f t="shared" si="49"/>
        <v>0</v>
      </c>
      <c r="BM80" s="35">
        <f t="shared" si="49"/>
        <v>0</v>
      </c>
    </row>
    <row r="81" spans="1:65" s="3" customFormat="1" ht="17.100000000000001" customHeight="1">
      <c r="A81" s="22">
        <v>62</v>
      </c>
      <c r="B81" s="29" t="s">
        <v>129</v>
      </c>
      <c r="C81" s="13">
        <v>34000</v>
      </c>
      <c r="D81" s="13">
        <v>0</v>
      </c>
      <c r="E81" s="14">
        <v>2705</v>
      </c>
      <c r="F81" s="14"/>
      <c r="G81" s="14">
        <v>2344</v>
      </c>
      <c r="H81" s="15">
        <f t="shared" si="38"/>
        <v>86.654343807763397</v>
      </c>
      <c r="I81" s="14"/>
      <c r="J81" s="187"/>
      <c r="K81" s="34">
        <f>G81+'Oct25'!K81</f>
        <v>9564</v>
      </c>
      <c r="L81" s="15">
        <f t="shared" si="36"/>
        <v>28.129411764705882</v>
      </c>
      <c r="M81" s="34">
        <f>I81+'Oct25'!M81</f>
        <v>0</v>
      </c>
      <c r="N81" s="15"/>
      <c r="O81" s="14">
        <v>133</v>
      </c>
      <c r="P81" s="14"/>
      <c r="Q81" s="34">
        <f>O81+'Oct25'!Q81</f>
        <v>557</v>
      </c>
      <c r="R81" s="34">
        <f>P81+'Oct25'!R81</f>
        <v>0</v>
      </c>
      <c r="S81" s="14">
        <v>3010</v>
      </c>
      <c r="T81" s="14"/>
      <c r="U81" s="14">
        <v>968</v>
      </c>
      <c r="V81" s="14"/>
      <c r="W81" s="14">
        <v>555</v>
      </c>
      <c r="X81" s="14"/>
      <c r="Y81" s="15">
        <f t="shared" si="37"/>
        <v>57.334710743801651</v>
      </c>
      <c r="Z81" s="15"/>
      <c r="AA81" s="14">
        <v>2059</v>
      </c>
      <c r="AB81" s="14"/>
      <c r="AC81" s="14">
        <v>1122</v>
      </c>
      <c r="AD81" s="14"/>
      <c r="AE81" s="14">
        <v>892</v>
      </c>
      <c r="AF81" s="14"/>
      <c r="AG81" s="14">
        <v>59</v>
      </c>
      <c r="AH81" s="14"/>
      <c r="AI81" s="14">
        <v>99</v>
      </c>
      <c r="AJ81" s="14"/>
      <c r="AK81" s="14">
        <v>42</v>
      </c>
      <c r="AL81" s="14"/>
      <c r="AM81" s="14">
        <v>133</v>
      </c>
      <c r="AN81" s="14"/>
      <c r="AO81" s="14">
        <v>469</v>
      </c>
      <c r="AP81" s="14"/>
      <c r="AQ81" s="14">
        <v>381</v>
      </c>
      <c r="AR81" s="14"/>
      <c r="AS81" s="34">
        <f t="shared" si="39"/>
        <v>850</v>
      </c>
      <c r="AT81" s="34">
        <f t="shared" si="39"/>
        <v>0</v>
      </c>
      <c r="AU81" s="34">
        <f t="shared" si="40"/>
        <v>850</v>
      </c>
      <c r="AV81" s="34">
        <f>AO81+'Oct25'!AV81</f>
        <v>2274</v>
      </c>
      <c r="AW81" s="34">
        <f>AP81+'Oct25'!AW81</f>
        <v>0</v>
      </c>
      <c r="AX81" s="34">
        <f>AQ81+'Oct25'!AX81</f>
        <v>1804</v>
      </c>
      <c r="AY81" s="34">
        <f>AR81+'Oct25'!AY81</f>
        <v>0</v>
      </c>
      <c r="AZ81" s="34">
        <f t="shared" si="41"/>
        <v>4078</v>
      </c>
      <c r="BA81" s="34">
        <f t="shared" si="41"/>
        <v>0</v>
      </c>
      <c r="BB81" s="34">
        <f t="shared" si="42"/>
        <v>4078</v>
      </c>
      <c r="BC81" s="14">
        <v>99</v>
      </c>
      <c r="BD81" s="14">
        <v>495</v>
      </c>
      <c r="BE81" s="34">
        <f>BC81+'Oct25'!BE81</f>
        <v>311</v>
      </c>
      <c r="BF81" s="34">
        <f>BD81+'Oct25'!BF81</f>
        <v>1555</v>
      </c>
      <c r="BG81" s="14"/>
      <c r="BH81" s="14"/>
      <c r="BI81" s="14"/>
      <c r="BJ81" s="14"/>
      <c r="BK81" s="39"/>
      <c r="BL81" s="39"/>
      <c r="BM81" s="34">
        <f t="shared" si="34"/>
        <v>0</v>
      </c>
    </row>
    <row r="82" spans="1:65" s="3" customFormat="1" ht="17.100000000000001" customHeight="1">
      <c r="A82" s="12">
        <v>63</v>
      </c>
      <c r="B82" s="13" t="s">
        <v>130</v>
      </c>
      <c r="C82" s="13">
        <v>15000</v>
      </c>
      <c r="D82" s="13">
        <v>0</v>
      </c>
      <c r="E82" s="14">
        <v>1219</v>
      </c>
      <c r="F82" s="14"/>
      <c r="G82" s="14">
        <v>800</v>
      </c>
      <c r="H82" s="15">
        <f t="shared" si="38"/>
        <v>65.627563576702215</v>
      </c>
      <c r="I82" s="14"/>
      <c r="J82" s="187"/>
      <c r="K82" s="34">
        <f>G82+'Oct25'!K82</f>
        <v>3202</v>
      </c>
      <c r="L82" s="15">
        <f t="shared" si="36"/>
        <v>21.346666666666668</v>
      </c>
      <c r="M82" s="34">
        <f>I82+'Oct25'!M82</f>
        <v>0</v>
      </c>
      <c r="N82" s="15"/>
      <c r="O82" s="14">
        <v>45</v>
      </c>
      <c r="P82" s="14"/>
      <c r="Q82" s="34">
        <f>O82+'Oct25'!Q82</f>
        <v>186</v>
      </c>
      <c r="R82" s="34">
        <f>P82+'Oct25'!R82</f>
        <v>0</v>
      </c>
      <c r="S82" s="14">
        <v>836</v>
      </c>
      <c r="T82" s="14"/>
      <c r="U82" s="14">
        <v>345</v>
      </c>
      <c r="V82" s="14"/>
      <c r="W82" s="14">
        <v>185</v>
      </c>
      <c r="X82" s="14"/>
      <c r="Y82" s="15">
        <f t="shared" si="37"/>
        <v>53.623188405797102</v>
      </c>
      <c r="Z82" s="15"/>
      <c r="AA82" s="14">
        <v>881</v>
      </c>
      <c r="AB82" s="14"/>
      <c r="AC82" s="14">
        <v>470</v>
      </c>
      <c r="AD82" s="14"/>
      <c r="AE82" s="14">
        <v>411</v>
      </c>
      <c r="AF82" s="14"/>
      <c r="AG82" s="14">
        <v>9</v>
      </c>
      <c r="AH82" s="14"/>
      <c r="AI82" s="14">
        <v>36</v>
      </c>
      <c r="AJ82" s="14"/>
      <c r="AK82" s="14">
        <v>10</v>
      </c>
      <c r="AL82" s="14"/>
      <c r="AM82" s="14">
        <v>43</v>
      </c>
      <c r="AN82" s="14"/>
      <c r="AO82" s="14">
        <v>221</v>
      </c>
      <c r="AP82" s="14"/>
      <c r="AQ82" s="14">
        <v>170</v>
      </c>
      <c r="AR82" s="14"/>
      <c r="AS82" s="34">
        <f t="shared" si="39"/>
        <v>391</v>
      </c>
      <c r="AT82" s="34">
        <f t="shared" si="39"/>
        <v>0</v>
      </c>
      <c r="AU82" s="34">
        <f t="shared" si="40"/>
        <v>391</v>
      </c>
      <c r="AV82" s="34">
        <f>AO82+'Oct25'!AV82</f>
        <v>764</v>
      </c>
      <c r="AW82" s="34">
        <f>AP82+'Oct25'!AW82</f>
        <v>0</v>
      </c>
      <c r="AX82" s="34">
        <f>AQ82+'Oct25'!AX82</f>
        <v>598</v>
      </c>
      <c r="AY82" s="34">
        <f>AR82+'Oct25'!AY82</f>
        <v>0</v>
      </c>
      <c r="AZ82" s="34">
        <f t="shared" si="41"/>
        <v>1362</v>
      </c>
      <c r="BA82" s="34">
        <f t="shared" si="41"/>
        <v>0</v>
      </c>
      <c r="BB82" s="34">
        <f t="shared" si="42"/>
        <v>1362</v>
      </c>
      <c r="BC82" s="14"/>
      <c r="BD82" s="14"/>
      <c r="BE82" s="34">
        <v>0</v>
      </c>
      <c r="BF82" s="34">
        <v>0</v>
      </c>
      <c r="BG82" s="14"/>
      <c r="BH82" s="14"/>
      <c r="BI82" s="14"/>
      <c r="BJ82" s="14"/>
      <c r="BK82" s="39"/>
      <c r="BL82" s="39"/>
      <c r="BM82" s="34">
        <f t="shared" si="34"/>
        <v>0</v>
      </c>
    </row>
    <row r="83" spans="1:65" s="3" customFormat="1" ht="17.100000000000001" customHeight="1">
      <c r="A83" s="12">
        <v>64</v>
      </c>
      <c r="B83" s="13" t="s">
        <v>131</v>
      </c>
      <c r="C83" s="13">
        <v>18000</v>
      </c>
      <c r="D83" s="13">
        <v>0</v>
      </c>
      <c r="E83" s="14">
        <v>1467</v>
      </c>
      <c r="F83" s="14"/>
      <c r="G83" s="14">
        <v>1941</v>
      </c>
      <c r="H83" s="15">
        <f t="shared" si="38"/>
        <v>132.31083844580778</v>
      </c>
      <c r="I83" s="14"/>
      <c r="J83" s="187"/>
      <c r="K83" s="34">
        <f>G83+'Oct25'!K83</f>
        <v>5990</v>
      </c>
      <c r="L83" s="15">
        <f t="shared" si="36"/>
        <v>33.277777777777779</v>
      </c>
      <c r="M83" s="34">
        <f>I83+'Oct25'!M83</f>
        <v>0</v>
      </c>
      <c r="N83" s="15"/>
      <c r="O83" s="14">
        <v>47</v>
      </c>
      <c r="P83" s="14"/>
      <c r="Q83" s="34">
        <f>O83+'Oct25'!Q83</f>
        <v>179</v>
      </c>
      <c r="R83" s="34">
        <f>P83+'Oct25'!R83</f>
        <v>0</v>
      </c>
      <c r="S83" s="14">
        <v>1509</v>
      </c>
      <c r="T83" s="14"/>
      <c r="U83" s="14">
        <v>613</v>
      </c>
      <c r="V83" s="14"/>
      <c r="W83" s="14">
        <v>316</v>
      </c>
      <c r="X83" s="14"/>
      <c r="Y83" s="15">
        <f t="shared" si="37"/>
        <v>51.549755301794455</v>
      </c>
      <c r="Z83" s="15"/>
      <c r="AA83" s="14">
        <v>1039</v>
      </c>
      <c r="AB83" s="14"/>
      <c r="AC83" s="14">
        <v>776</v>
      </c>
      <c r="AD83" s="14"/>
      <c r="AE83" s="14">
        <v>470</v>
      </c>
      <c r="AF83" s="14"/>
      <c r="AG83" s="14">
        <v>5</v>
      </c>
      <c r="AH83" s="14"/>
      <c r="AI83" s="14">
        <v>37</v>
      </c>
      <c r="AJ83" s="14"/>
      <c r="AK83" s="14">
        <v>6</v>
      </c>
      <c r="AL83" s="14"/>
      <c r="AM83" s="14">
        <v>37</v>
      </c>
      <c r="AN83" s="14"/>
      <c r="AO83" s="14">
        <v>226</v>
      </c>
      <c r="AP83" s="14"/>
      <c r="AQ83" s="14">
        <v>180</v>
      </c>
      <c r="AR83" s="14"/>
      <c r="AS83" s="34">
        <f t="shared" si="39"/>
        <v>406</v>
      </c>
      <c r="AT83" s="34">
        <f t="shared" si="39"/>
        <v>0</v>
      </c>
      <c r="AU83" s="34">
        <f t="shared" si="40"/>
        <v>406</v>
      </c>
      <c r="AV83" s="34">
        <f>AO83+'Oct25'!AV83</f>
        <v>1148</v>
      </c>
      <c r="AW83" s="34">
        <f>AP83+'Oct25'!AW83</f>
        <v>0</v>
      </c>
      <c r="AX83" s="34">
        <f>AQ83+'Oct25'!AX83</f>
        <v>944</v>
      </c>
      <c r="AY83" s="34">
        <f>AR83+'Oct25'!AY83</f>
        <v>0</v>
      </c>
      <c r="AZ83" s="34">
        <f t="shared" si="41"/>
        <v>2092</v>
      </c>
      <c r="BA83" s="34">
        <f t="shared" si="41"/>
        <v>0</v>
      </c>
      <c r="BB83" s="34">
        <f t="shared" si="42"/>
        <v>2092</v>
      </c>
      <c r="BC83" s="14"/>
      <c r="BD83" s="14"/>
      <c r="BE83" s="34">
        <v>0</v>
      </c>
      <c r="BF83" s="34">
        <v>0</v>
      </c>
      <c r="BG83" s="14"/>
      <c r="BH83" s="14"/>
      <c r="BI83" s="14"/>
      <c r="BJ83" s="14"/>
      <c r="BK83" s="39"/>
      <c r="BL83" s="39"/>
      <c r="BM83" s="34">
        <f t="shared" si="34"/>
        <v>0</v>
      </c>
    </row>
    <row r="84" spans="1:65" s="3" customFormat="1" ht="17.100000000000001" customHeight="1">
      <c r="A84" s="16">
        <v>65</v>
      </c>
      <c r="B84" s="17" t="s">
        <v>132</v>
      </c>
      <c r="C84" s="13">
        <v>10000</v>
      </c>
      <c r="D84" s="13">
        <v>0</v>
      </c>
      <c r="E84" s="14">
        <v>863</v>
      </c>
      <c r="F84" s="14"/>
      <c r="G84" s="14">
        <v>845</v>
      </c>
      <c r="H84" s="15">
        <f t="shared" si="38"/>
        <v>97.914252607184238</v>
      </c>
      <c r="I84" s="14"/>
      <c r="J84" s="187"/>
      <c r="K84" s="34">
        <f>G84+'Oct25'!K84</f>
        <v>3448</v>
      </c>
      <c r="L84" s="15">
        <f t="shared" si="36"/>
        <v>34.479999999999997</v>
      </c>
      <c r="M84" s="34">
        <f>I84+'Oct25'!M84</f>
        <v>0</v>
      </c>
      <c r="N84" s="15"/>
      <c r="O84" s="14">
        <v>69</v>
      </c>
      <c r="P84" s="14"/>
      <c r="Q84" s="34">
        <f>O84+'Oct25'!Q84</f>
        <v>274</v>
      </c>
      <c r="R84" s="34">
        <f>P84+'Oct25'!R84</f>
        <v>0</v>
      </c>
      <c r="S84" s="14">
        <v>1155</v>
      </c>
      <c r="T84" s="14"/>
      <c r="U84" s="14">
        <v>346</v>
      </c>
      <c r="V84" s="14"/>
      <c r="W84" s="14">
        <v>188</v>
      </c>
      <c r="X84" s="14"/>
      <c r="Y84" s="15">
        <f t="shared" si="37"/>
        <v>54.335260115606935</v>
      </c>
      <c r="Z84" s="15"/>
      <c r="AA84" s="14">
        <v>853</v>
      </c>
      <c r="AB84" s="14"/>
      <c r="AC84" s="14">
        <v>462</v>
      </c>
      <c r="AD84" s="14"/>
      <c r="AE84" s="14">
        <v>391</v>
      </c>
      <c r="AF84" s="14"/>
      <c r="AG84" s="14">
        <v>11</v>
      </c>
      <c r="AH84" s="14"/>
      <c r="AI84" s="14">
        <v>51</v>
      </c>
      <c r="AJ84" s="14"/>
      <c r="AK84" s="14">
        <v>9</v>
      </c>
      <c r="AL84" s="14"/>
      <c r="AM84" s="14">
        <v>32</v>
      </c>
      <c r="AN84" s="14"/>
      <c r="AO84" s="14">
        <v>188</v>
      </c>
      <c r="AP84" s="14"/>
      <c r="AQ84" s="14">
        <v>141</v>
      </c>
      <c r="AR84" s="14"/>
      <c r="AS84" s="34">
        <f t="shared" si="39"/>
        <v>329</v>
      </c>
      <c r="AT84" s="34">
        <f t="shared" si="39"/>
        <v>0</v>
      </c>
      <c r="AU84" s="34">
        <f t="shared" si="40"/>
        <v>329</v>
      </c>
      <c r="AV84" s="34">
        <f>AO84+'Oct25'!AV84</f>
        <v>820</v>
      </c>
      <c r="AW84" s="34">
        <f>AP84+'Oct25'!AW84</f>
        <v>0</v>
      </c>
      <c r="AX84" s="34">
        <f>AQ84+'Oct25'!AX84</f>
        <v>599</v>
      </c>
      <c r="AY84" s="34">
        <f>AR84+'Oct25'!AY84</f>
        <v>0</v>
      </c>
      <c r="AZ84" s="34">
        <f t="shared" si="41"/>
        <v>1419</v>
      </c>
      <c r="BA84" s="34">
        <f t="shared" si="41"/>
        <v>0</v>
      </c>
      <c r="BB84" s="34">
        <f t="shared" si="42"/>
        <v>1419</v>
      </c>
      <c r="BC84" s="14"/>
      <c r="BD84" s="14"/>
      <c r="BE84" s="34">
        <v>0</v>
      </c>
      <c r="BF84" s="34">
        <v>0</v>
      </c>
      <c r="BG84" s="14"/>
      <c r="BH84" s="14"/>
      <c r="BI84" s="14"/>
      <c r="BJ84" s="14"/>
      <c r="BK84" s="39"/>
      <c r="BL84" s="39"/>
      <c r="BM84" s="34">
        <f t="shared" si="34"/>
        <v>0</v>
      </c>
    </row>
    <row r="85" spans="1:65" s="138" customFormat="1" ht="17.100000000000001" customHeight="1">
      <c r="A85" s="18"/>
      <c r="B85" s="19" t="s">
        <v>74</v>
      </c>
      <c r="C85" s="19">
        <f>SUM(C81:C84)</f>
        <v>77000</v>
      </c>
      <c r="D85" s="19">
        <f t="shared" ref="D85:BM85" si="50">SUM(D81:D84)</f>
        <v>0</v>
      </c>
      <c r="E85" s="35">
        <f t="shared" si="50"/>
        <v>6254</v>
      </c>
      <c r="F85" s="35">
        <f t="shared" si="50"/>
        <v>0</v>
      </c>
      <c r="G85" s="35">
        <f t="shared" si="50"/>
        <v>5930</v>
      </c>
      <c r="H85" s="21">
        <f t="shared" si="38"/>
        <v>94.819315637991679</v>
      </c>
      <c r="I85" s="35">
        <f t="shared" si="50"/>
        <v>0</v>
      </c>
      <c r="J85" s="35">
        <f t="shared" si="50"/>
        <v>0</v>
      </c>
      <c r="K85" s="35">
        <f t="shared" si="50"/>
        <v>22204</v>
      </c>
      <c r="L85" s="21">
        <f t="shared" si="36"/>
        <v>28.836363636363636</v>
      </c>
      <c r="M85" s="35">
        <f t="shared" si="50"/>
        <v>0</v>
      </c>
      <c r="N85" s="35">
        <f t="shared" si="50"/>
        <v>0</v>
      </c>
      <c r="O85" s="35">
        <f t="shared" si="50"/>
        <v>294</v>
      </c>
      <c r="P85" s="35">
        <f t="shared" si="50"/>
        <v>0</v>
      </c>
      <c r="Q85" s="35">
        <f t="shared" si="50"/>
        <v>1196</v>
      </c>
      <c r="R85" s="35">
        <f t="shared" si="50"/>
        <v>0</v>
      </c>
      <c r="S85" s="35">
        <f t="shared" si="50"/>
        <v>6510</v>
      </c>
      <c r="T85" s="35">
        <f t="shared" si="50"/>
        <v>0</v>
      </c>
      <c r="U85" s="35">
        <f t="shared" si="50"/>
        <v>2272</v>
      </c>
      <c r="V85" s="35">
        <f t="shared" si="50"/>
        <v>0</v>
      </c>
      <c r="W85" s="35">
        <f t="shared" si="50"/>
        <v>1244</v>
      </c>
      <c r="X85" s="35">
        <f t="shared" si="50"/>
        <v>0</v>
      </c>
      <c r="Y85" s="21">
        <f t="shared" si="37"/>
        <v>54.75352112676056</v>
      </c>
      <c r="Z85" s="21"/>
      <c r="AA85" s="35">
        <f t="shared" si="50"/>
        <v>4832</v>
      </c>
      <c r="AB85" s="35">
        <f t="shared" si="50"/>
        <v>0</v>
      </c>
      <c r="AC85" s="35">
        <f t="shared" si="50"/>
        <v>2830</v>
      </c>
      <c r="AD85" s="35">
        <f t="shared" si="50"/>
        <v>0</v>
      </c>
      <c r="AE85" s="35">
        <f t="shared" si="50"/>
        <v>2164</v>
      </c>
      <c r="AF85" s="35">
        <f t="shared" si="50"/>
        <v>0</v>
      </c>
      <c r="AG85" s="35">
        <f t="shared" si="50"/>
        <v>84</v>
      </c>
      <c r="AH85" s="35">
        <f t="shared" si="50"/>
        <v>0</v>
      </c>
      <c r="AI85" s="35">
        <f t="shared" si="50"/>
        <v>223</v>
      </c>
      <c r="AJ85" s="35">
        <f t="shared" si="50"/>
        <v>0</v>
      </c>
      <c r="AK85" s="35">
        <f t="shared" si="50"/>
        <v>67</v>
      </c>
      <c r="AL85" s="35">
        <f t="shared" si="50"/>
        <v>0</v>
      </c>
      <c r="AM85" s="35">
        <f t="shared" si="50"/>
        <v>245</v>
      </c>
      <c r="AN85" s="35">
        <f t="shared" si="50"/>
        <v>0</v>
      </c>
      <c r="AO85" s="35">
        <f t="shared" si="50"/>
        <v>1104</v>
      </c>
      <c r="AP85" s="35">
        <f t="shared" si="50"/>
        <v>0</v>
      </c>
      <c r="AQ85" s="35">
        <f t="shared" si="50"/>
        <v>872</v>
      </c>
      <c r="AR85" s="35">
        <f t="shared" si="50"/>
        <v>0</v>
      </c>
      <c r="AS85" s="35">
        <f t="shared" si="50"/>
        <v>1976</v>
      </c>
      <c r="AT85" s="35">
        <f t="shared" si="50"/>
        <v>0</v>
      </c>
      <c r="AU85" s="35">
        <f t="shared" si="50"/>
        <v>1976</v>
      </c>
      <c r="AV85" s="35">
        <f t="shared" si="50"/>
        <v>5006</v>
      </c>
      <c r="AW85" s="35">
        <f t="shared" si="50"/>
        <v>0</v>
      </c>
      <c r="AX85" s="35">
        <f t="shared" si="50"/>
        <v>3945</v>
      </c>
      <c r="AY85" s="35">
        <f t="shared" si="50"/>
        <v>0</v>
      </c>
      <c r="AZ85" s="35">
        <f t="shared" si="50"/>
        <v>8951</v>
      </c>
      <c r="BA85" s="35">
        <f t="shared" si="50"/>
        <v>0</v>
      </c>
      <c r="BB85" s="35">
        <f t="shared" si="50"/>
        <v>8951</v>
      </c>
      <c r="BC85" s="35">
        <f t="shared" si="50"/>
        <v>99</v>
      </c>
      <c r="BD85" s="35">
        <f t="shared" si="50"/>
        <v>495</v>
      </c>
      <c r="BE85" s="35">
        <f t="shared" si="50"/>
        <v>311</v>
      </c>
      <c r="BF85" s="35">
        <f t="shared" si="50"/>
        <v>1555</v>
      </c>
      <c r="BG85" s="35">
        <f t="shared" si="50"/>
        <v>0</v>
      </c>
      <c r="BH85" s="35">
        <f t="shared" si="50"/>
        <v>0</v>
      </c>
      <c r="BI85" s="35">
        <f t="shared" si="50"/>
        <v>0</v>
      </c>
      <c r="BJ85" s="35">
        <f t="shared" si="50"/>
        <v>0</v>
      </c>
      <c r="BK85" s="35">
        <f t="shared" si="50"/>
        <v>0</v>
      </c>
      <c r="BL85" s="35">
        <f t="shared" si="50"/>
        <v>0</v>
      </c>
      <c r="BM85" s="35">
        <f t="shared" si="50"/>
        <v>0</v>
      </c>
    </row>
    <row r="86" spans="1:65" s="3" customFormat="1" ht="17.100000000000001" customHeight="1">
      <c r="A86" s="22">
        <v>65</v>
      </c>
      <c r="B86" s="29" t="s">
        <v>133</v>
      </c>
      <c r="C86" s="13">
        <v>14500</v>
      </c>
      <c r="D86" s="13">
        <v>0</v>
      </c>
      <c r="E86" s="14">
        <v>675</v>
      </c>
      <c r="F86" s="14"/>
      <c r="G86" s="14">
        <v>668</v>
      </c>
      <c r="H86" s="15">
        <f t="shared" si="38"/>
        <v>98.962962962962962</v>
      </c>
      <c r="I86" s="14"/>
      <c r="J86" s="187"/>
      <c r="K86" s="34">
        <f>G86+'Oct25'!K86</f>
        <v>3354</v>
      </c>
      <c r="L86" s="15">
        <f t="shared" si="36"/>
        <v>23.131034482758622</v>
      </c>
      <c r="M86" s="34">
        <f>I86+'Oct25'!M86</f>
        <v>0</v>
      </c>
      <c r="N86" s="15"/>
      <c r="O86" s="14">
        <v>19</v>
      </c>
      <c r="P86" s="14"/>
      <c r="Q86" s="34">
        <f>O86+'Oct25'!Q86</f>
        <v>112</v>
      </c>
      <c r="R86" s="34">
        <f>P86+'Oct25'!R86</f>
        <v>0</v>
      </c>
      <c r="S86" s="14">
        <v>1797</v>
      </c>
      <c r="T86" s="14"/>
      <c r="U86" s="14">
        <v>402</v>
      </c>
      <c r="V86" s="14"/>
      <c r="W86" s="14">
        <v>260</v>
      </c>
      <c r="X86" s="14"/>
      <c r="Y86" s="15">
        <f t="shared" si="37"/>
        <v>64.676616915422883</v>
      </c>
      <c r="Z86" s="15"/>
      <c r="AA86" s="14">
        <v>593</v>
      </c>
      <c r="AB86" s="14"/>
      <c r="AC86" s="14">
        <v>318</v>
      </c>
      <c r="AD86" s="14"/>
      <c r="AE86" s="14">
        <v>130</v>
      </c>
      <c r="AF86" s="14"/>
      <c r="AG86" s="14">
        <v>48</v>
      </c>
      <c r="AH86" s="14"/>
      <c r="AI86" s="14">
        <v>51</v>
      </c>
      <c r="AJ86" s="14"/>
      <c r="AK86" s="14">
        <v>18</v>
      </c>
      <c r="AL86" s="14"/>
      <c r="AM86" s="14">
        <v>32</v>
      </c>
      <c r="AN86" s="14"/>
      <c r="AO86" s="14">
        <v>173</v>
      </c>
      <c r="AP86" s="14"/>
      <c r="AQ86" s="14">
        <v>129</v>
      </c>
      <c r="AR86" s="14"/>
      <c r="AS86" s="34">
        <f t="shared" si="39"/>
        <v>302</v>
      </c>
      <c r="AT86" s="34">
        <f t="shared" si="39"/>
        <v>0</v>
      </c>
      <c r="AU86" s="34">
        <f t="shared" si="40"/>
        <v>302</v>
      </c>
      <c r="AV86" s="34">
        <f>AO86+'Oct25'!AV86</f>
        <v>764</v>
      </c>
      <c r="AW86" s="34">
        <f>AP86+'Oct25'!AW86</f>
        <v>0</v>
      </c>
      <c r="AX86" s="34">
        <f>AQ86+'Oct25'!AX86</f>
        <v>633</v>
      </c>
      <c r="AY86" s="34">
        <f>AR86+'Oct25'!AY86</f>
        <v>0</v>
      </c>
      <c r="AZ86" s="34">
        <f t="shared" si="41"/>
        <v>1397</v>
      </c>
      <c r="BA86" s="34">
        <f t="shared" si="41"/>
        <v>0</v>
      </c>
      <c r="BB86" s="34">
        <f t="shared" si="42"/>
        <v>1397</v>
      </c>
      <c r="BC86" s="14"/>
      <c r="BD86" s="14"/>
      <c r="BE86" s="34"/>
      <c r="BF86" s="34"/>
      <c r="BG86" s="14"/>
      <c r="BH86" s="14"/>
      <c r="BI86" s="14"/>
      <c r="BJ86" s="14"/>
      <c r="BK86" s="39"/>
      <c r="BL86" s="39"/>
      <c r="BM86" s="34">
        <f t="shared" si="34"/>
        <v>0</v>
      </c>
    </row>
    <row r="87" spans="1:65" s="3" customFormat="1" ht="17.100000000000001" customHeight="1">
      <c r="A87" s="16">
        <v>66</v>
      </c>
      <c r="B87" s="13" t="s">
        <v>134</v>
      </c>
      <c r="C87" s="13">
        <v>15000</v>
      </c>
      <c r="D87" s="13">
        <v>0</v>
      </c>
      <c r="E87" s="14">
        <v>1045</v>
      </c>
      <c r="F87" s="14"/>
      <c r="G87" s="14">
        <v>1062</v>
      </c>
      <c r="H87" s="15">
        <f t="shared" si="38"/>
        <v>101.62679425837321</v>
      </c>
      <c r="I87" s="14"/>
      <c r="J87" s="187"/>
      <c r="K87" s="34">
        <f>G87+'Oct25'!K87</f>
        <v>5140</v>
      </c>
      <c r="L87" s="15">
        <f t="shared" si="36"/>
        <v>34.266666666666666</v>
      </c>
      <c r="M87" s="34">
        <f>I87+'Oct25'!M87</f>
        <v>0</v>
      </c>
      <c r="N87" s="15"/>
      <c r="O87" s="14">
        <v>14</v>
      </c>
      <c r="P87" s="14"/>
      <c r="Q87" s="34">
        <f>O87+'Oct25'!Q87</f>
        <v>88</v>
      </c>
      <c r="R87" s="34">
        <f>P87+'Oct25'!R87</f>
        <v>0</v>
      </c>
      <c r="S87" s="14">
        <v>1314</v>
      </c>
      <c r="T87" s="14"/>
      <c r="U87" s="14">
        <v>686</v>
      </c>
      <c r="V87" s="14"/>
      <c r="W87" s="14">
        <v>480</v>
      </c>
      <c r="X87" s="14"/>
      <c r="Y87" s="15">
        <f t="shared" si="37"/>
        <v>69.970845481049565</v>
      </c>
      <c r="Z87" s="15"/>
      <c r="AA87" s="14">
        <v>1271</v>
      </c>
      <c r="AB87" s="14"/>
      <c r="AC87" s="14">
        <v>624</v>
      </c>
      <c r="AD87" s="14"/>
      <c r="AE87" s="14">
        <v>250</v>
      </c>
      <c r="AF87" s="14"/>
      <c r="AG87" s="14">
        <v>68</v>
      </c>
      <c r="AH87" s="14"/>
      <c r="AI87" s="14">
        <v>77</v>
      </c>
      <c r="AJ87" s="14"/>
      <c r="AK87" s="14">
        <v>37</v>
      </c>
      <c r="AL87" s="14"/>
      <c r="AM87" s="14">
        <v>21</v>
      </c>
      <c r="AN87" s="14"/>
      <c r="AO87" s="14">
        <v>299</v>
      </c>
      <c r="AP87" s="14"/>
      <c r="AQ87" s="14">
        <v>222</v>
      </c>
      <c r="AR87" s="14"/>
      <c r="AS87" s="34">
        <f t="shared" si="39"/>
        <v>521</v>
      </c>
      <c r="AT87" s="34">
        <f t="shared" si="39"/>
        <v>0</v>
      </c>
      <c r="AU87" s="34">
        <f t="shared" si="40"/>
        <v>521</v>
      </c>
      <c r="AV87" s="34">
        <f>AO87+'Oct25'!AV87</f>
        <v>1247</v>
      </c>
      <c r="AW87" s="34">
        <f>AP87+'Oct25'!AW87</f>
        <v>0</v>
      </c>
      <c r="AX87" s="34">
        <f>AQ87+'Oct25'!AX87</f>
        <v>958</v>
      </c>
      <c r="AY87" s="34">
        <f>AR87+'Oct25'!AY87</f>
        <v>0</v>
      </c>
      <c r="AZ87" s="34">
        <f t="shared" si="41"/>
        <v>2205</v>
      </c>
      <c r="BA87" s="34">
        <f t="shared" si="41"/>
        <v>0</v>
      </c>
      <c r="BB87" s="34">
        <f t="shared" si="42"/>
        <v>2205</v>
      </c>
      <c r="BC87" s="14"/>
      <c r="BD87" s="14"/>
      <c r="BE87" s="34"/>
      <c r="BF87" s="34"/>
      <c r="BG87" s="14"/>
      <c r="BH87" s="14"/>
      <c r="BI87" s="14"/>
      <c r="BJ87" s="14"/>
      <c r="BK87" s="39"/>
      <c r="BL87" s="39"/>
      <c r="BM87" s="34">
        <f t="shared" si="34"/>
        <v>0</v>
      </c>
    </row>
    <row r="88" spans="1:65" s="138" customFormat="1" ht="17.100000000000001" customHeight="1">
      <c r="A88" s="18"/>
      <c r="B88" s="19" t="s">
        <v>74</v>
      </c>
      <c r="C88" s="19">
        <f>SUM(C86:C87)</f>
        <v>29500</v>
      </c>
      <c r="D88" s="19">
        <f t="shared" ref="D88:BM88" si="51">SUM(D86:D87)</f>
        <v>0</v>
      </c>
      <c r="E88" s="19">
        <f t="shared" si="51"/>
        <v>1720</v>
      </c>
      <c r="F88" s="19">
        <f t="shared" si="51"/>
        <v>0</v>
      </c>
      <c r="G88" s="19">
        <f t="shared" si="51"/>
        <v>1730</v>
      </c>
      <c r="H88" s="21">
        <f t="shared" si="38"/>
        <v>100.58139534883721</v>
      </c>
      <c r="I88" s="35">
        <f t="shared" si="51"/>
        <v>0</v>
      </c>
      <c r="J88" s="35">
        <f t="shared" si="51"/>
        <v>0</v>
      </c>
      <c r="K88" s="35">
        <f t="shared" si="51"/>
        <v>8494</v>
      </c>
      <c r="L88" s="21">
        <f t="shared" si="36"/>
        <v>28.793220338983051</v>
      </c>
      <c r="M88" s="35">
        <f t="shared" si="51"/>
        <v>0</v>
      </c>
      <c r="N88" s="35">
        <f t="shared" si="51"/>
        <v>0</v>
      </c>
      <c r="O88" s="35">
        <f t="shared" si="51"/>
        <v>33</v>
      </c>
      <c r="P88" s="35">
        <f t="shared" si="51"/>
        <v>0</v>
      </c>
      <c r="Q88" s="35">
        <f t="shared" si="51"/>
        <v>200</v>
      </c>
      <c r="R88" s="35">
        <f t="shared" si="51"/>
        <v>0</v>
      </c>
      <c r="S88" s="35">
        <f t="shared" si="51"/>
        <v>3111</v>
      </c>
      <c r="T88" s="35">
        <f t="shared" si="51"/>
        <v>0</v>
      </c>
      <c r="U88" s="35">
        <f t="shared" si="51"/>
        <v>1088</v>
      </c>
      <c r="V88" s="35">
        <f t="shared" si="51"/>
        <v>0</v>
      </c>
      <c r="W88" s="35">
        <f t="shared" si="51"/>
        <v>740</v>
      </c>
      <c r="X88" s="35">
        <f t="shared" si="51"/>
        <v>0</v>
      </c>
      <c r="Y88" s="21">
        <f t="shared" si="37"/>
        <v>68.014705882352942</v>
      </c>
      <c r="Z88" s="35">
        <f t="shared" si="51"/>
        <v>0</v>
      </c>
      <c r="AA88" s="35">
        <f t="shared" si="51"/>
        <v>1864</v>
      </c>
      <c r="AB88" s="35">
        <f t="shared" si="51"/>
        <v>0</v>
      </c>
      <c r="AC88" s="35">
        <f t="shared" si="51"/>
        <v>942</v>
      </c>
      <c r="AD88" s="35">
        <f t="shared" si="51"/>
        <v>0</v>
      </c>
      <c r="AE88" s="35">
        <f t="shared" si="51"/>
        <v>380</v>
      </c>
      <c r="AF88" s="35">
        <f t="shared" si="51"/>
        <v>0</v>
      </c>
      <c r="AG88" s="35">
        <f t="shared" si="51"/>
        <v>116</v>
      </c>
      <c r="AH88" s="35">
        <f t="shared" si="51"/>
        <v>0</v>
      </c>
      <c r="AI88" s="35">
        <f t="shared" si="51"/>
        <v>128</v>
      </c>
      <c r="AJ88" s="35">
        <f t="shared" si="51"/>
        <v>0</v>
      </c>
      <c r="AK88" s="35">
        <f t="shared" si="51"/>
        <v>55</v>
      </c>
      <c r="AL88" s="35">
        <f t="shared" si="51"/>
        <v>0</v>
      </c>
      <c r="AM88" s="35">
        <f t="shared" si="51"/>
        <v>53</v>
      </c>
      <c r="AN88" s="35">
        <f t="shared" si="51"/>
        <v>0</v>
      </c>
      <c r="AO88" s="35">
        <f t="shared" si="51"/>
        <v>472</v>
      </c>
      <c r="AP88" s="35">
        <f t="shared" si="51"/>
        <v>0</v>
      </c>
      <c r="AQ88" s="35">
        <f t="shared" si="51"/>
        <v>351</v>
      </c>
      <c r="AR88" s="35">
        <f t="shared" si="51"/>
        <v>0</v>
      </c>
      <c r="AS88" s="35">
        <f t="shared" si="51"/>
        <v>823</v>
      </c>
      <c r="AT88" s="35">
        <f t="shared" si="51"/>
        <v>0</v>
      </c>
      <c r="AU88" s="35">
        <f t="shared" si="51"/>
        <v>823</v>
      </c>
      <c r="AV88" s="35">
        <f t="shared" si="51"/>
        <v>2011</v>
      </c>
      <c r="AW88" s="35">
        <f t="shared" si="51"/>
        <v>0</v>
      </c>
      <c r="AX88" s="35">
        <f t="shared" si="51"/>
        <v>1591</v>
      </c>
      <c r="AY88" s="35">
        <f t="shared" si="51"/>
        <v>0</v>
      </c>
      <c r="AZ88" s="35">
        <f t="shared" si="51"/>
        <v>3602</v>
      </c>
      <c r="BA88" s="35">
        <f t="shared" si="51"/>
        <v>0</v>
      </c>
      <c r="BB88" s="35">
        <f t="shared" si="51"/>
        <v>3602</v>
      </c>
      <c r="BC88" s="35">
        <f t="shared" si="51"/>
        <v>0</v>
      </c>
      <c r="BD88" s="35">
        <f t="shared" si="51"/>
        <v>0</v>
      </c>
      <c r="BE88" s="35">
        <f t="shared" si="51"/>
        <v>0</v>
      </c>
      <c r="BF88" s="35">
        <f t="shared" si="51"/>
        <v>0</v>
      </c>
      <c r="BG88" s="35">
        <f t="shared" si="51"/>
        <v>0</v>
      </c>
      <c r="BH88" s="35">
        <f t="shared" si="51"/>
        <v>0</v>
      </c>
      <c r="BI88" s="35">
        <f t="shared" si="51"/>
        <v>0</v>
      </c>
      <c r="BJ88" s="35">
        <f t="shared" si="51"/>
        <v>0</v>
      </c>
      <c r="BK88" s="35">
        <f t="shared" si="51"/>
        <v>0</v>
      </c>
      <c r="BL88" s="35">
        <f t="shared" si="51"/>
        <v>0</v>
      </c>
      <c r="BM88" s="35">
        <f t="shared" si="51"/>
        <v>0</v>
      </c>
    </row>
    <row r="89" spans="1:65" s="138" customFormat="1">
      <c r="A89" s="44"/>
      <c r="B89" s="45" t="s">
        <v>135</v>
      </c>
      <c r="C89" s="46">
        <f>C9+C12+C13+C19+C23+C26+C29+C33+C37+C38+C39+C40+C45+C51+C54+C57+C63+C67+C71+C76+C80+C85+C88</f>
        <v>3619500</v>
      </c>
      <c r="D89" s="47">
        <f>D9+D12+D13+D19+D23+D26+D29+D33+D37+D38+D39+D40+D45+D51+D54+D57+D63+D67+D71+D76+D80+D85+D88</f>
        <v>380500</v>
      </c>
      <c r="E89" s="69">
        <f>E9+E12+E13+E19+E23+E26+E29+E33+E37+E38+E39+E40+E45+E51+E54+E57+E63+E67+E71+E76+E80+E85+E88</f>
        <v>298897</v>
      </c>
      <c r="F89" s="69">
        <f>F9+F12+F13+F19+F23+F26+F29+F33+F37+F38+F39+F40+F45+F51+F54+F57+F63+F67+F71+F76+F80+F85+F88</f>
        <v>32076</v>
      </c>
      <c r="G89" s="69">
        <f>G9+G12+G13+G19+G23+G26+G29+G33+G37+G38+G39+G40+G45+G51+G54+G57+G63+G67+G71+G76+G80+G85+G88</f>
        <v>261016</v>
      </c>
      <c r="H89" s="49">
        <f t="shared" si="38"/>
        <v>87.326403409870295</v>
      </c>
      <c r="I89" s="59">
        <f>I9+I12+I13+I19+I23+I26+I29+I33+I37+I38+I39+I40+I45+I51+I54+I57+I63+I67+I71+I76+I80+I85+I88</f>
        <v>32570</v>
      </c>
      <c r="J89" s="49">
        <f t="shared" ref="J89" si="52">I89*100/F89</f>
        <v>101.54009228083302</v>
      </c>
      <c r="K89" s="58">
        <f>K9+K12+K13+K19+K23+K26+K29+K33+K37+K38+K39+K40+K45+K51+K54+K57+K63+K67+K71+K76+K80+K85+K88</f>
        <v>1011731</v>
      </c>
      <c r="L89" s="49">
        <f t="shared" si="36"/>
        <v>27.952230971128611</v>
      </c>
      <c r="M89" s="59">
        <f>M9+M12+M13+M19+M23+M26+M29+M33+M37+M38+M39+M40+M45+M51+M54+M57+M63+M67+M71+M76+M80+M85+M88</f>
        <v>123121</v>
      </c>
      <c r="N89" s="60">
        <f t="shared" ref="N89" si="53">M89*100/D89</f>
        <v>32.357687253613669</v>
      </c>
      <c r="O89" s="69">
        <f>O9+O12+O13+O19+O23+O26+O29+O33+O37+O38+O39+O40+O45+O51+O54+O57+O63+O67+O71+O76+O80+O85+O88</f>
        <v>6023</v>
      </c>
      <c r="P89" s="69">
        <f t="shared" ref="P89:X89" si="54">P9+P12+P13+P19+P23+P26+P29+P33+P37+P38+P39+P40+P45+P51+P54+P57+P63+P67+P71+P76+P80+P85+P88</f>
        <v>968</v>
      </c>
      <c r="Q89" s="69">
        <f t="shared" si="54"/>
        <v>23082</v>
      </c>
      <c r="R89" s="69">
        <f t="shared" si="54"/>
        <v>3673</v>
      </c>
      <c r="S89" s="69">
        <f t="shared" si="54"/>
        <v>263291</v>
      </c>
      <c r="T89" s="69">
        <f t="shared" si="54"/>
        <v>34143</v>
      </c>
      <c r="U89" s="69">
        <f t="shared" si="54"/>
        <v>76543</v>
      </c>
      <c r="V89" s="69">
        <f t="shared" si="54"/>
        <v>10568</v>
      </c>
      <c r="W89" s="69">
        <f t="shared" si="54"/>
        <v>41303</v>
      </c>
      <c r="X89" s="69">
        <f t="shared" si="54"/>
        <v>5570</v>
      </c>
      <c r="Y89" s="49">
        <f t="shared" ref="Y89:Z89" si="55">W89*100/U89</f>
        <v>53.960518924003502</v>
      </c>
      <c r="Z89" s="49">
        <f t="shared" si="55"/>
        <v>52.706283118849356</v>
      </c>
      <c r="AA89" s="69">
        <f t="shared" ref="AA89:AU89" si="56">AA9+AA12+AA13+AA19+AA23+AA26+AA29+AA33+AA37+AA38+AA39+AA40+AA45+AA51+AA54+AA57+AA63+AA67+AA71+AA76+AA80+AA85+AA88</f>
        <v>278250</v>
      </c>
      <c r="AB89" s="69">
        <f t="shared" si="56"/>
        <v>34461</v>
      </c>
      <c r="AC89" s="69">
        <f t="shared" si="56"/>
        <v>130402</v>
      </c>
      <c r="AD89" s="69">
        <f t="shared" si="56"/>
        <v>14158</v>
      </c>
      <c r="AE89" s="69">
        <f t="shared" si="56"/>
        <v>113139</v>
      </c>
      <c r="AF89" s="69">
        <f t="shared" si="56"/>
        <v>12803</v>
      </c>
      <c r="AG89" s="69">
        <f t="shared" si="56"/>
        <v>4723</v>
      </c>
      <c r="AH89" s="69">
        <f t="shared" si="56"/>
        <v>549</v>
      </c>
      <c r="AI89" s="69">
        <f t="shared" si="56"/>
        <v>16755</v>
      </c>
      <c r="AJ89" s="69">
        <f t="shared" si="56"/>
        <v>2343</v>
      </c>
      <c r="AK89" s="69">
        <f t="shared" si="56"/>
        <v>3957</v>
      </c>
      <c r="AL89" s="69">
        <f t="shared" si="56"/>
        <v>443</v>
      </c>
      <c r="AM89" s="69">
        <f t="shared" si="56"/>
        <v>9714</v>
      </c>
      <c r="AN89" s="69">
        <f t="shared" si="56"/>
        <v>1403</v>
      </c>
      <c r="AO89" s="69">
        <f t="shared" si="56"/>
        <v>63568</v>
      </c>
      <c r="AP89" s="69">
        <f t="shared" si="56"/>
        <v>7506</v>
      </c>
      <c r="AQ89" s="69">
        <f t="shared" si="56"/>
        <v>51989</v>
      </c>
      <c r="AR89" s="69">
        <f t="shared" si="56"/>
        <v>6043</v>
      </c>
      <c r="AS89" s="69">
        <f t="shared" si="56"/>
        <v>115557</v>
      </c>
      <c r="AT89" s="69">
        <f t="shared" si="56"/>
        <v>13549</v>
      </c>
      <c r="AU89" s="69">
        <f t="shared" si="56"/>
        <v>129106</v>
      </c>
      <c r="AV89" s="72">
        <f t="shared" ref="AV89:BD89" si="57">AV9+AV12+AV13+AV19+AV23+AV26+AV29+AV33+AV37+AV38+AV39+AV40+AV45+AV51+AV54+AV57+AV63+AV67+AV71+AV76+AV80+AV85+AV88</f>
        <v>249259</v>
      </c>
      <c r="AW89" s="72">
        <f t="shared" si="57"/>
        <v>27357</v>
      </c>
      <c r="AX89" s="72">
        <f t="shared" si="57"/>
        <v>202764</v>
      </c>
      <c r="AY89" s="72">
        <f t="shared" si="57"/>
        <v>22323</v>
      </c>
      <c r="AZ89" s="72">
        <f t="shared" si="57"/>
        <v>452023</v>
      </c>
      <c r="BA89" s="72">
        <f t="shared" si="57"/>
        <v>49680</v>
      </c>
      <c r="BB89" s="73">
        <f t="shared" si="57"/>
        <v>501703</v>
      </c>
      <c r="BC89" s="69">
        <f t="shared" si="57"/>
        <v>324</v>
      </c>
      <c r="BD89" s="69">
        <f t="shared" si="57"/>
        <v>1620</v>
      </c>
      <c r="BE89" s="69">
        <f t="shared" ref="BE89:BJ89" si="58">BE9+BE12+BE13+BE19+BE23+BE26+BE29+BE33+BE37+BE38+BE39+BE40+BE45+BE51+BE54+BE57+BE63+BE67+BE71+BE76+BE80+BE85+BE88</f>
        <v>1081</v>
      </c>
      <c r="BF89" s="69">
        <f t="shared" si="58"/>
        <v>5405</v>
      </c>
      <c r="BG89" s="69">
        <f t="shared" si="58"/>
        <v>207</v>
      </c>
      <c r="BH89" s="69">
        <f t="shared" si="58"/>
        <v>34375</v>
      </c>
      <c r="BI89" s="69">
        <f t="shared" si="58"/>
        <v>304800</v>
      </c>
      <c r="BJ89" s="69">
        <f t="shared" si="58"/>
        <v>339175</v>
      </c>
      <c r="BK89" s="69">
        <f t="shared" ref="BK89:BM89" si="59">BK9+BK12+BK13+BK19+BK23+BK26+BK29+BK33+BK37+BK38+BK39+BK40+BK45+BK51+BK54+BK57+BK63+BK67+BK71+BK76+BK80+BK85+BK88</f>
        <v>140100</v>
      </c>
      <c r="BL89" s="69">
        <f t="shared" si="59"/>
        <v>1134955</v>
      </c>
      <c r="BM89" s="69">
        <f t="shared" si="59"/>
        <v>1275055</v>
      </c>
    </row>
    <row r="90" spans="1:65" s="1" customFormat="1" ht="17.25">
      <c r="A90" s="50"/>
      <c r="B90" s="51" t="s">
        <v>136</v>
      </c>
      <c r="C90" s="52">
        <f>C89+D89</f>
        <v>4000000</v>
      </c>
      <c r="D90" s="53"/>
      <c r="E90" s="52">
        <f>E89+F89</f>
        <v>330973</v>
      </c>
      <c r="F90" s="53"/>
      <c r="G90" s="52">
        <f>G89+I89</f>
        <v>293586</v>
      </c>
      <c r="H90" s="56">
        <f t="shared" si="38"/>
        <v>88.703912403730811</v>
      </c>
      <c r="I90" s="142"/>
      <c r="J90" s="62"/>
      <c r="K90" s="63">
        <f>K89+M89+Q89+R89</f>
        <v>1161607</v>
      </c>
      <c r="L90" s="64">
        <f t="shared" si="36"/>
        <v>29.040175000000001</v>
      </c>
      <c r="M90" s="65"/>
      <c r="N90" s="66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</row>
    <row r="92" spans="1:65">
      <c r="L92" s="67"/>
      <c r="BJ92" s="70"/>
    </row>
    <row r="93" spans="1:65">
      <c r="L93" s="68" t="s">
        <v>270</v>
      </c>
      <c r="X93" s="70" t="s">
        <v>270</v>
      </c>
      <c r="AK93" s="70" t="s">
        <v>270</v>
      </c>
      <c r="AZ93" s="70" t="s">
        <v>270</v>
      </c>
      <c r="BJ93" s="70" t="s">
        <v>270</v>
      </c>
    </row>
    <row r="94" spans="1:65">
      <c r="L94" s="67" t="s">
        <v>257</v>
      </c>
      <c r="X94" s="71" t="s">
        <v>257</v>
      </c>
      <c r="AK94" s="71" t="s">
        <v>257</v>
      </c>
      <c r="AZ94" s="71" t="s">
        <v>257</v>
      </c>
      <c r="BJ94" s="71" t="s">
        <v>257</v>
      </c>
    </row>
  </sheetData>
  <sheetProtection algorithmName="SHA-512" hashValue="p0LJ4HB7d3F01Z0YXk8wNKZwjl7v1fFP1Bs6vbvgTbsnrK1+/Ecod3oPdAzV4SkFwTOZxcDJtbIdCBCaC6TwgA==" saltValue="7FyRFIPSIkwgzG7KG4JlTQ==" spinCount="100000" sheet="1" formatRows="0"/>
  <mergeCells count="23"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  <mergeCell ref="BE1:BF1"/>
    <mergeCell ref="BG1:BJ1"/>
    <mergeCell ref="Q1:R1"/>
    <mergeCell ref="S1:Z1"/>
    <mergeCell ref="BC1:BC2"/>
    <mergeCell ref="BD1:BD2"/>
    <mergeCell ref="AV1:BB1"/>
    <mergeCell ref="AA1:AN1"/>
    <mergeCell ref="AO1:AU1"/>
  </mergeCells>
  <pageMargins left="0.7" right="0.7" top="0.5" bottom="0.5" header="0.05" footer="0.05"/>
  <pageSetup paperSize="9" scale="97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K39"/>
  <sheetViews>
    <sheetView topLeftCell="A6" zoomScale="69" workbookViewId="0">
      <selection activeCell="I13" sqref="I13"/>
    </sheetView>
  </sheetViews>
  <sheetFormatPr defaultColWidth="8.85546875" defaultRowHeight="21"/>
  <cols>
    <col min="1" max="1" width="24.42578125" style="74" customWidth="1"/>
    <col min="2" max="2" width="15" style="74" customWidth="1"/>
    <col min="3" max="3" width="13.5703125" style="74" customWidth="1"/>
    <col min="4" max="4" width="16.5703125" style="74" customWidth="1"/>
    <col min="5" max="5" width="20" style="74" customWidth="1"/>
    <col min="6" max="6" width="16" style="74" customWidth="1"/>
    <col min="7" max="8" width="14.42578125" style="74" customWidth="1"/>
    <col min="9" max="9" width="13" style="74" customWidth="1"/>
    <col min="10" max="10" width="14.5703125" style="74" customWidth="1"/>
    <col min="11" max="11" width="15.42578125" style="74" customWidth="1"/>
    <col min="12" max="16384" width="8.85546875" style="74"/>
  </cols>
  <sheetData>
    <row r="1" spans="1:11" ht="21.75">
      <c r="A1" s="387" t="s">
        <v>137</v>
      </c>
      <c r="B1" s="387"/>
      <c r="C1" s="387"/>
      <c r="D1" s="387"/>
      <c r="E1" s="387"/>
      <c r="F1" s="75" t="s">
        <v>138</v>
      </c>
      <c r="G1" s="76"/>
      <c r="H1" s="76"/>
      <c r="I1" s="76"/>
      <c r="J1" s="78" t="s">
        <v>139</v>
      </c>
      <c r="K1" s="78" t="s">
        <v>140</v>
      </c>
    </row>
    <row r="2" spans="1:11">
      <c r="A2" s="388" t="s">
        <v>141</v>
      </c>
      <c r="B2" s="388"/>
      <c r="C2" s="388"/>
      <c r="D2" s="388"/>
      <c r="E2" s="388"/>
      <c r="F2" s="76" t="s">
        <v>142</v>
      </c>
      <c r="G2" s="76"/>
      <c r="H2" s="76"/>
      <c r="I2" s="76"/>
      <c r="J2" s="76"/>
      <c r="K2" s="76"/>
    </row>
    <row r="3" spans="1:11" ht="19.350000000000001" customHeight="1">
      <c r="A3" s="76"/>
      <c r="B3" s="76"/>
      <c r="C3" s="76"/>
      <c r="D3" s="76"/>
      <c r="E3" s="76"/>
      <c r="F3" s="76"/>
      <c r="G3" s="76" t="s">
        <v>143</v>
      </c>
      <c r="H3" s="76"/>
      <c r="I3" s="76"/>
      <c r="J3" s="76"/>
      <c r="K3" s="76"/>
    </row>
    <row r="4" spans="1:11" ht="19.350000000000001" customHeight="1">
      <c r="A4" s="76" t="s">
        <v>144</v>
      </c>
      <c r="B4" s="76" t="s">
        <v>145</v>
      </c>
      <c r="C4" s="76"/>
      <c r="D4" s="76"/>
      <c r="E4" s="76"/>
      <c r="F4" s="76"/>
      <c r="G4" s="76" t="s">
        <v>146</v>
      </c>
      <c r="H4" s="76"/>
      <c r="I4" s="76"/>
      <c r="J4" s="76"/>
      <c r="K4" s="76"/>
    </row>
    <row r="5" spans="1:11" ht="19.350000000000001" customHeight="1">
      <c r="A5" s="76" t="s">
        <v>147</v>
      </c>
      <c r="B5" s="76" t="s">
        <v>271</v>
      </c>
      <c r="C5" s="76"/>
      <c r="D5" s="76"/>
      <c r="E5" s="76"/>
      <c r="F5" s="76" t="s">
        <v>149</v>
      </c>
      <c r="G5" s="76"/>
      <c r="H5" s="76"/>
      <c r="I5" s="76"/>
      <c r="J5" s="76"/>
      <c r="K5" s="76"/>
    </row>
    <row r="6" spans="1:11" ht="19.350000000000001" customHeight="1">
      <c r="A6" s="76" t="s">
        <v>150</v>
      </c>
      <c r="B6" s="176">
        <v>45626</v>
      </c>
      <c r="C6" s="76"/>
      <c r="D6" s="76"/>
      <c r="E6" s="76"/>
      <c r="F6" s="76"/>
      <c r="G6" s="76" t="s">
        <v>151</v>
      </c>
      <c r="H6" s="76"/>
      <c r="I6" s="76"/>
      <c r="J6" s="76"/>
      <c r="K6" s="76"/>
    </row>
    <row r="7" spans="1:11" ht="19.350000000000001" customHeight="1">
      <c r="A7" s="76"/>
      <c r="B7" s="76"/>
      <c r="C7" s="76"/>
      <c r="D7" s="76"/>
      <c r="E7" s="76"/>
      <c r="F7" s="78" t="s">
        <v>152</v>
      </c>
      <c r="G7" s="78" t="s">
        <v>153</v>
      </c>
      <c r="H7" s="78" t="s">
        <v>154</v>
      </c>
      <c r="I7" s="78" t="s">
        <v>155</v>
      </c>
      <c r="J7" s="78" t="s">
        <v>156</v>
      </c>
      <c r="K7" s="76"/>
    </row>
    <row r="8" spans="1:11" ht="19.350000000000001" customHeight="1">
      <c r="A8" s="75" t="s">
        <v>157</v>
      </c>
      <c r="B8" s="76"/>
      <c r="C8" s="76"/>
      <c r="D8" s="76"/>
      <c r="E8" s="76"/>
      <c r="F8" s="79" t="s">
        <v>158</v>
      </c>
      <c r="G8" s="79" t="s">
        <v>158</v>
      </c>
      <c r="H8" s="79" t="s">
        <v>158</v>
      </c>
      <c r="I8" s="79" t="s">
        <v>158</v>
      </c>
      <c r="J8" s="79" t="s">
        <v>158</v>
      </c>
      <c r="K8" s="76"/>
    </row>
    <row r="9" spans="1:11" ht="19.350000000000001" customHeight="1">
      <c r="A9" s="382" t="s">
        <v>159</v>
      </c>
      <c r="B9" s="382" t="s">
        <v>160</v>
      </c>
      <c r="C9" s="382"/>
      <c r="D9" s="382"/>
      <c r="E9" s="383" t="s">
        <v>161</v>
      </c>
      <c r="F9" s="75" t="s">
        <v>259</v>
      </c>
      <c r="G9" s="76"/>
      <c r="H9" s="76"/>
      <c r="I9" s="76"/>
      <c r="J9" s="76" t="s">
        <v>225</v>
      </c>
      <c r="K9" s="76"/>
    </row>
    <row r="10" spans="1:11" ht="19.350000000000001" customHeight="1">
      <c r="A10" s="382"/>
      <c r="B10" s="80" t="s">
        <v>163</v>
      </c>
      <c r="C10" s="80" t="s">
        <v>164</v>
      </c>
      <c r="D10" s="81" t="s">
        <v>165</v>
      </c>
      <c r="E10" s="384"/>
      <c r="F10" s="385" t="s">
        <v>166</v>
      </c>
      <c r="G10" s="389" t="s">
        <v>167</v>
      </c>
      <c r="H10" s="390"/>
      <c r="I10" s="391" t="s">
        <v>226</v>
      </c>
      <c r="J10" s="392"/>
      <c r="K10" s="375" t="s">
        <v>165</v>
      </c>
    </row>
    <row r="11" spans="1:11" ht="19.350000000000001" customHeight="1">
      <c r="A11" s="84">
        <v>1</v>
      </c>
      <c r="B11" s="84">
        <v>2</v>
      </c>
      <c r="C11" s="84">
        <v>3</v>
      </c>
      <c r="D11" s="84">
        <v>4</v>
      </c>
      <c r="E11" s="84">
        <v>5</v>
      </c>
      <c r="F11" s="386"/>
      <c r="G11" s="85" t="s">
        <v>170</v>
      </c>
      <c r="H11" s="86" t="s">
        <v>168</v>
      </c>
      <c r="I11" s="128" t="s">
        <v>168</v>
      </c>
      <c r="J11" s="129" t="s">
        <v>169</v>
      </c>
      <c r="K11" s="376"/>
    </row>
    <row r="12" spans="1:11" ht="19.350000000000001" customHeight="1">
      <c r="A12" s="87" t="s">
        <v>171</v>
      </c>
      <c r="B12" s="88" t="s">
        <v>172</v>
      </c>
      <c r="C12" s="87"/>
      <c r="D12" s="87"/>
      <c r="E12" s="87"/>
      <c r="F12" s="89" t="s">
        <v>260</v>
      </c>
      <c r="G12" s="90"/>
      <c r="H12" s="91"/>
      <c r="I12" s="90"/>
      <c r="J12" s="91"/>
      <c r="K12" s="90"/>
    </row>
    <row r="13" spans="1:11" ht="19.350000000000001" customHeight="1">
      <c r="A13" s="87" t="s">
        <v>227</v>
      </c>
      <c r="B13" s="88" t="s">
        <v>172</v>
      </c>
      <c r="C13" s="87"/>
      <c r="D13" s="87"/>
      <c r="E13" s="87"/>
      <c r="F13" s="92" t="s">
        <v>175</v>
      </c>
      <c r="G13" s="93">
        <f>'Oct25'!D89</f>
        <v>380500</v>
      </c>
      <c r="H13" s="93">
        <f>'Nov25'!F89</f>
        <v>32076</v>
      </c>
      <c r="I13" s="93">
        <f>'Nov25'!I89+'Nov25'!P89</f>
        <v>33538</v>
      </c>
      <c r="J13" s="131">
        <f>'Summary Oct25'!J13+I13</f>
        <v>124725</v>
      </c>
      <c r="K13" s="130" t="s">
        <v>176</v>
      </c>
    </row>
    <row r="14" spans="1:11" ht="19.350000000000001" customHeight="1">
      <c r="A14" s="87" t="s">
        <v>228</v>
      </c>
      <c r="B14" s="88" t="s">
        <v>172</v>
      </c>
      <c r="C14" s="87"/>
      <c r="D14" s="87"/>
      <c r="E14" s="87"/>
      <c r="F14" s="94" t="s">
        <v>178</v>
      </c>
      <c r="G14" s="93">
        <f>'Oct25'!C89</f>
        <v>3619500</v>
      </c>
      <c r="H14" s="93">
        <f>'Nov25'!E89</f>
        <v>298897</v>
      </c>
      <c r="I14" s="93">
        <f>'Nov25'!G89+'Nov25'!O89</f>
        <v>267039</v>
      </c>
      <c r="J14" s="131">
        <f>'Summary Oct25'!J14+I14</f>
        <v>1023253</v>
      </c>
      <c r="K14" s="132" t="s">
        <v>176</v>
      </c>
    </row>
    <row r="15" spans="1:11" ht="19.350000000000001" customHeight="1">
      <c r="A15" s="87" t="s">
        <v>229</v>
      </c>
      <c r="B15" s="88" t="s">
        <v>172</v>
      </c>
      <c r="C15" s="87"/>
      <c r="D15" s="87"/>
      <c r="E15" s="87"/>
      <c r="F15" s="95" t="s">
        <v>180</v>
      </c>
      <c r="G15" s="96">
        <f>SUM(G13:G14)</f>
        <v>4000000</v>
      </c>
      <c r="H15" s="96">
        <f>SUM(H13:H14)</f>
        <v>330973</v>
      </c>
      <c r="I15" s="96">
        <f>SUM(I13:I14)</f>
        <v>300577</v>
      </c>
      <c r="J15" s="96">
        <f>SUM(J13:J14)</f>
        <v>1147978</v>
      </c>
      <c r="K15" s="133" t="s">
        <v>176</v>
      </c>
    </row>
    <row r="16" spans="1:11" ht="19.350000000000001" customHeight="1">
      <c r="A16" s="87" t="s">
        <v>230</v>
      </c>
      <c r="B16" s="88" t="s">
        <v>172</v>
      </c>
      <c r="C16" s="87"/>
      <c r="D16" s="97"/>
      <c r="E16" s="87"/>
      <c r="F16" s="98" t="s">
        <v>261</v>
      </c>
      <c r="G16" s="85"/>
      <c r="H16" s="76"/>
      <c r="I16" s="122"/>
      <c r="J16" s="76"/>
      <c r="K16" s="122"/>
    </row>
    <row r="17" spans="1:11" ht="19.350000000000001" customHeight="1">
      <c r="A17" s="87" t="s">
        <v>183</v>
      </c>
      <c r="B17" s="80" t="s">
        <v>262</v>
      </c>
      <c r="C17" s="80" t="s">
        <v>272</v>
      </c>
      <c r="D17" s="80" t="s">
        <v>232</v>
      </c>
      <c r="E17" s="87"/>
      <c r="F17" s="92" t="s">
        <v>185</v>
      </c>
      <c r="G17" s="99">
        <v>430000</v>
      </c>
      <c r="H17" s="182">
        <v>32712</v>
      </c>
      <c r="I17" s="93">
        <f>'Nov25'!BH89</f>
        <v>34375</v>
      </c>
      <c r="J17" s="131">
        <f>'Summary Oct25'!J17+I17</f>
        <v>140100</v>
      </c>
      <c r="K17" s="122"/>
    </row>
    <row r="18" spans="1:11" ht="19.350000000000001" customHeight="1">
      <c r="A18" s="76" t="s">
        <v>264</v>
      </c>
      <c r="B18" s="76"/>
      <c r="C18" s="76"/>
      <c r="D18" s="76"/>
      <c r="E18" s="76"/>
      <c r="F18" s="92" t="s">
        <v>187</v>
      </c>
      <c r="G18" s="99">
        <v>3750000</v>
      </c>
      <c r="H18" s="182">
        <v>250000</v>
      </c>
      <c r="I18" s="93">
        <f>'Nov25'!BI89</f>
        <v>304800</v>
      </c>
      <c r="J18" s="131">
        <f>'Summary Oct25'!J18+I18</f>
        <v>1134955</v>
      </c>
      <c r="K18" s="126"/>
    </row>
    <row r="19" spans="1:11" ht="19.350000000000001" customHeight="1">
      <c r="A19" s="76"/>
      <c r="B19" s="76"/>
      <c r="C19" s="76"/>
      <c r="D19" s="76"/>
      <c r="E19" s="76"/>
      <c r="F19" s="95" t="s">
        <v>180</v>
      </c>
      <c r="G19" s="96">
        <f>SUM(G17:G18)</f>
        <v>4180000</v>
      </c>
      <c r="H19" s="101">
        <f>SUM(H17:H18)</f>
        <v>282712</v>
      </c>
      <c r="I19" s="96">
        <f>SUM(I17:I18)</f>
        <v>339175</v>
      </c>
      <c r="J19" s="96">
        <f>SUM(J17:J18)</f>
        <v>1275055</v>
      </c>
      <c r="K19" s="87"/>
    </row>
    <row r="20" spans="1:11" ht="19.350000000000001" customHeight="1">
      <c r="A20" s="75" t="s">
        <v>188</v>
      </c>
      <c r="B20" s="76"/>
      <c r="C20" s="76"/>
      <c r="D20" s="76"/>
      <c r="E20" s="76"/>
      <c r="F20" s="98" t="s">
        <v>265</v>
      </c>
      <c r="G20" s="85"/>
      <c r="H20" s="7"/>
      <c r="I20" s="85"/>
      <c r="J20" s="76"/>
      <c r="K20" s="85"/>
    </row>
    <row r="21" spans="1:11" ht="19.350000000000001" customHeight="1">
      <c r="A21" s="76" t="s">
        <v>190</v>
      </c>
      <c r="B21" s="76"/>
      <c r="C21" s="76" t="s">
        <v>225</v>
      </c>
      <c r="D21" s="76"/>
      <c r="E21" s="76"/>
      <c r="F21" s="92" t="s">
        <v>185</v>
      </c>
      <c r="G21" s="99">
        <v>152200</v>
      </c>
      <c r="H21" s="102">
        <v>28397</v>
      </c>
      <c r="I21" s="99">
        <f>'Nov25'!AT89</f>
        <v>13549</v>
      </c>
      <c r="J21" s="131">
        <f>'Summary Oct25'!J21+I21</f>
        <v>49680</v>
      </c>
      <c r="K21" s="130" t="s">
        <v>176</v>
      </c>
    </row>
    <row r="22" spans="1:11" ht="19.350000000000001" customHeight="1">
      <c r="A22" s="76" t="s">
        <v>192</v>
      </c>
      <c r="B22" s="76"/>
      <c r="C22" s="76" t="s">
        <v>225</v>
      </c>
      <c r="D22" s="76"/>
      <c r="E22" s="76"/>
      <c r="F22" s="92" t="s">
        <v>187</v>
      </c>
      <c r="G22" s="103">
        <v>1447800</v>
      </c>
      <c r="H22" s="102">
        <v>119946</v>
      </c>
      <c r="I22" s="103">
        <f>'Nov25'!AS89</f>
        <v>115557</v>
      </c>
      <c r="J22" s="131">
        <f>'Summary Oct25'!J22+I22</f>
        <v>452023</v>
      </c>
      <c r="K22" s="132" t="s">
        <v>176</v>
      </c>
    </row>
    <row r="23" spans="1:11" ht="19.350000000000001" customHeight="1">
      <c r="A23" s="75" t="s">
        <v>193</v>
      </c>
      <c r="B23" s="76"/>
      <c r="C23" s="76" t="s">
        <v>225</v>
      </c>
      <c r="D23" s="76" t="s">
        <v>158</v>
      </c>
      <c r="E23" s="76"/>
      <c r="F23" s="95" t="s">
        <v>180</v>
      </c>
      <c r="G23" s="96">
        <f>SUM(G21:G22)</f>
        <v>1600000</v>
      </c>
      <c r="H23" s="101">
        <f>SUM(H21:H22)</f>
        <v>148343</v>
      </c>
      <c r="I23" s="96">
        <f>SUM(I21:I22)</f>
        <v>129106</v>
      </c>
      <c r="J23" s="96">
        <f>SUM(J21:J22)</f>
        <v>501703</v>
      </c>
      <c r="K23" s="133" t="s">
        <v>176</v>
      </c>
    </row>
    <row r="24" spans="1:11" ht="19.350000000000001" customHeight="1">
      <c r="A24" s="104" t="s">
        <v>194</v>
      </c>
      <c r="B24" s="76"/>
      <c r="C24" s="76" t="s">
        <v>225</v>
      </c>
      <c r="D24" s="76" t="s">
        <v>158</v>
      </c>
      <c r="E24" s="76"/>
      <c r="F24" s="105" t="s">
        <v>266</v>
      </c>
      <c r="G24" s="106">
        <v>3000</v>
      </c>
      <c r="H24" s="186">
        <v>238</v>
      </c>
      <c r="I24" s="99">
        <f>'Nov25'!BC89</f>
        <v>324</v>
      </c>
      <c r="J24" s="131">
        <f>'Summary Oct25'!J24+I24</f>
        <v>1081</v>
      </c>
      <c r="K24" s="133" t="s">
        <v>176</v>
      </c>
    </row>
    <row r="25" spans="1:11" ht="19.350000000000001" customHeight="1">
      <c r="A25" s="82" t="s">
        <v>196</v>
      </c>
      <c r="B25" s="83"/>
      <c r="C25" s="83" t="s">
        <v>197</v>
      </c>
      <c r="D25" s="108" t="s">
        <v>198</v>
      </c>
      <c r="E25" s="108" t="s">
        <v>180</v>
      </c>
      <c r="F25" s="109" t="s">
        <v>267</v>
      </c>
      <c r="G25" s="96">
        <v>55</v>
      </c>
      <c r="H25" s="110">
        <v>0</v>
      </c>
      <c r="I25" s="96"/>
      <c r="J25" s="134">
        <f>'Summary Sep25'!J25+I25</f>
        <v>8</v>
      </c>
      <c r="K25" s="87"/>
    </row>
    <row r="26" spans="1:11" ht="19.350000000000001" customHeight="1">
      <c r="A26" s="111" t="s">
        <v>200</v>
      </c>
      <c r="B26" s="112"/>
      <c r="C26" s="113"/>
      <c r="D26" s="87"/>
      <c r="E26" s="87"/>
      <c r="F26" s="114" t="s">
        <v>268</v>
      </c>
      <c r="G26" s="76"/>
      <c r="H26" s="76"/>
      <c r="I26" s="76"/>
      <c r="J26" s="76"/>
      <c r="K26" s="76"/>
    </row>
    <row r="27" spans="1:11" ht="19.350000000000001" customHeight="1">
      <c r="A27" s="111" t="s">
        <v>202</v>
      </c>
      <c r="B27" s="112"/>
      <c r="C27" s="113"/>
      <c r="D27" s="87"/>
      <c r="E27" s="87"/>
      <c r="F27" s="383" t="s">
        <v>166</v>
      </c>
      <c r="G27" s="379" t="s">
        <v>167</v>
      </c>
      <c r="H27" s="380"/>
      <c r="I27" s="381" t="s">
        <v>233</v>
      </c>
      <c r="J27" s="381"/>
      <c r="K27" s="377" t="s">
        <v>234</v>
      </c>
    </row>
    <row r="28" spans="1:11" ht="19.350000000000001" customHeight="1">
      <c r="A28" s="111" t="s">
        <v>205</v>
      </c>
      <c r="B28" s="112"/>
      <c r="C28" s="113"/>
      <c r="D28" s="87"/>
      <c r="E28" s="87"/>
      <c r="F28" s="384"/>
      <c r="G28" s="88" t="s">
        <v>170</v>
      </c>
      <c r="H28" s="88" t="s">
        <v>168</v>
      </c>
      <c r="I28" s="135" t="s">
        <v>168</v>
      </c>
      <c r="J28" s="133" t="s">
        <v>169</v>
      </c>
      <c r="K28" s="378"/>
    </row>
    <row r="29" spans="1:11" ht="19.350000000000001" customHeight="1">
      <c r="A29" s="115" t="s">
        <v>206</v>
      </c>
      <c r="B29" s="116"/>
      <c r="C29" s="117"/>
      <c r="D29" s="85"/>
      <c r="E29" s="85"/>
      <c r="F29" s="118" t="s">
        <v>207</v>
      </c>
      <c r="G29" s="90"/>
      <c r="H29" s="119"/>
      <c r="I29" s="136"/>
      <c r="J29" s="119"/>
      <c r="K29" s="90"/>
    </row>
    <row r="30" spans="1:11" ht="19.350000000000001" customHeight="1">
      <c r="A30" s="120" t="s">
        <v>208</v>
      </c>
      <c r="B30" s="121"/>
      <c r="C30" s="85"/>
      <c r="D30" s="121"/>
      <c r="E30" s="85"/>
      <c r="F30" s="118" t="s">
        <v>209</v>
      </c>
      <c r="G30" s="99">
        <f>G13*50</f>
        <v>19025000</v>
      </c>
      <c r="H30" s="99">
        <f>H13*50</f>
        <v>1603800</v>
      </c>
      <c r="I30" s="99">
        <f>I13*50</f>
        <v>1676900</v>
      </c>
      <c r="J30" s="131">
        <f>'Summary Oct25'!J30+I30</f>
        <v>6236250</v>
      </c>
      <c r="K30" s="122"/>
    </row>
    <row r="31" spans="1:11" ht="19.350000000000001" customHeight="1">
      <c r="A31" s="118" t="s">
        <v>210</v>
      </c>
      <c r="B31" s="76"/>
      <c r="C31" s="122"/>
      <c r="D31" s="76"/>
      <c r="E31" s="122"/>
      <c r="F31" s="118" t="s">
        <v>211</v>
      </c>
      <c r="G31" s="99">
        <f>G14*75</f>
        <v>271462500</v>
      </c>
      <c r="H31" s="99">
        <f>H14*75</f>
        <v>22417275</v>
      </c>
      <c r="I31" s="99">
        <f>I14*75</f>
        <v>20027925</v>
      </c>
      <c r="J31" s="131">
        <f>'Summary Oct25'!J31+I31</f>
        <v>76743975</v>
      </c>
      <c r="K31" s="126"/>
    </row>
    <row r="32" spans="1:11" ht="19.350000000000001" customHeight="1">
      <c r="A32" s="118" t="s">
        <v>212</v>
      </c>
      <c r="B32" s="76"/>
      <c r="C32" s="122"/>
      <c r="D32" s="76"/>
      <c r="E32" s="122"/>
      <c r="F32" s="95" t="s">
        <v>180</v>
      </c>
      <c r="G32" s="96">
        <f>SUM(G30:G31)</f>
        <v>290487500</v>
      </c>
      <c r="H32" s="96">
        <f>SUM(H30:H31)</f>
        <v>24021075</v>
      </c>
      <c r="I32" s="96">
        <f>SUM(I30:I31)</f>
        <v>21704825</v>
      </c>
      <c r="J32" s="96">
        <f>SUM(J30:J31)</f>
        <v>82980225</v>
      </c>
      <c r="K32" s="137">
        <f>J32*100/G32</f>
        <v>28.565850509918672</v>
      </c>
    </row>
    <row r="33" spans="1:11" ht="19.350000000000001" customHeight="1">
      <c r="A33" s="120" t="s">
        <v>213</v>
      </c>
      <c r="B33" s="121"/>
      <c r="C33" s="85"/>
      <c r="D33" s="121"/>
      <c r="E33" s="85"/>
      <c r="F33" s="123" t="s">
        <v>214</v>
      </c>
      <c r="G33" s="87"/>
      <c r="H33" s="87"/>
      <c r="I33" s="99">
        <f>'Nov25'!BF89</f>
        <v>5405</v>
      </c>
      <c r="J33" s="131">
        <f>'Summary Oct25'!J33+I33</f>
        <v>18750</v>
      </c>
      <c r="K33" s="87"/>
    </row>
    <row r="34" spans="1:11" ht="19.350000000000001" customHeight="1">
      <c r="A34" s="118" t="s">
        <v>210</v>
      </c>
      <c r="B34" s="76"/>
      <c r="C34" s="122"/>
      <c r="D34" s="76"/>
      <c r="E34" s="122"/>
      <c r="F34" s="123" t="s">
        <v>215</v>
      </c>
      <c r="G34" s="87"/>
      <c r="H34" s="87"/>
      <c r="I34" s="87"/>
      <c r="J34" s="87"/>
      <c r="K34" s="87"/>
    </row>
    <row r="35" spans="1:11" ht="19.350000000000001" customHeight="1">
      <c r="A35" s="124" t="s">
        <v>212</v>
      </c>
      <c r="B35" s="125"/>
      <c r="C35" s="126"/>
      <c r="D35" s="125"/>
      <c r="E35" s="126"/>
      <c r="F35" s="75" t="s">
        <v>269</v>
      </c>
      <c r="G35" s="76"/>
      <c r="H35" s="76"/>
      <c r="I35" s="76"/>
      <c r="J35" s="76"/>
      <c r="K35" s="76"/>
    </row>
    <row r="36" spans="1:11" ht="30" customHeight="1">
      <c r="A36" s="76"/>
      <c r="B36" s="76"/>
      <c r="C36" s="76"/>
      <c r="D36" s="76"/>
      <c r="E36" s="76"/>
      <c r="F36" s="127" t="s">
        <v>217</v>
      </c>
      <c r="G36" s="127"/>
      <c r="H36" s="127" t="s">
        <v>218</v>
      </c>
      <c r="I36" s="127"/>
      <c r="J36" s="127" t="s">
        <v>219</v>
      </c>
      <c r="K36" s="127" t="s">
        <v>220</v>
      </c>
    </row>
    <row r="37" spans="1:11" ht="19.350000000000001" customHeight="1"/>
    <row r="38" spans="1:11" ht="19.350000000000001" customHeight="1"/>
    <row r="39" spans="1:11" ht="19.350000000000001" customHeight="1"/>
  </sheetData>
  <mergeCells count="13">
    <mergeCell ref="A1:E1"/>
    <mergeCell ref="A2:E2"/>
    <mergeCell ref="B9:D9"/>
    <mergeCell ref="G10:H10"/>
    <mergeCell ref="I10:J10"/>
    <mergeCell ref="K10:K11"/>
    <mergeCell ref="K27:K28"/>
    <mergeCell ref="G27:H27"/>
    <mergeCell ref="I27:J27"/>
    <mergeCell ref="A9:A10"/>
    <mergeCell ref="E9:E10"/>
    <mergeCell ref="F10:F11"/>
    <mergeCell ref="F27:F28"/>
  </mergeCells>
  <pageMargins left="0.7" right="0.7" top="0.5" bottom="0.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DAJ94"/>
  <sheetViews>
    <sheetView workbookViewId="0">
      <pane xSplit="2" ySplit="3" topLeftCell="AJ4" activePane="bottomRight" state="frozen"/>
      <selection pane="topRight"/>
      <selection pane="bottomLeft"/>
      <selection pane="bottomRight" activeCell="BC7" sqref="BC7"/>
    </sheetView>
  </sheetViews>
  <sheetFormatPr defaultColWidth="8.85546875" defaultRowHeight="15.75"/>
  <cols>
    <col min="1" max="1" width="4.140625" style="7" customWidth="1"/>
    <col min="2" max="2" width="14.42578125" style="8" customWidth="1"/>
    <col min="3" max="3" width="10" style="7" customWidth="1"/>
    <col min="4" max="4" width="8.42578125" style="7" customWidth="1"/>
    <col min="5" max="6" width="9" style="7" customWidth="1"/>
    <col min="7" max="7" width="9.42578125" style="7" customWidth="1"/>
    <col min="8" max="10" width="9" style="7" customWidth="1"/>
    <col min="11" max="14" width="9.42578125" style="7" customWidth="1"/>
    <col min="15" max="16" width="9" style="7" customWidth="1"/>
    <col min="17" max="18" width="9.42578125" style="7" customWidth="1"/>
    <col min="19" max="19" width="9.5703125" style="7" customWidth="1"/>
    <col min="20" max="20" width="9" style="7" customWidth="1"/>
    <col min="21" max="21" width="10.140625" style="7" customWidth="1"/>
    <col min="22" max="22" width="9.85546875" style="7" customWidth="1"/>
    <col min="23" max="23" width="10.5703125" style="7" customWidth="1"/>
    <col min="24" max="24" width="9.85546875" style="7" customWidth="1"/>
    <col min="25" max="27" width="9.42578125" style="7" customWidth="1"/>
    <col min="28" max="28" width="9" style="7" customWidth="1"/>
    <col min="29" max="29" width="9.42578125" style="7" customWidth="1"/>
    <col min="30" max="30" width="8.85546875" style="7" customWidth="1"/>
    <col min="31" max="31" width="9.42578125" style="7" customWidth="1"/>
    <col min="32" max="32" width="9" style="7" customWidth="1"/>
    <col min="33" max="33" width="7.140625" style="7" customWidth="1"/>
    <col min="34" max="34" width="6.42578125" style="7" customWidth="1"/>
    <col min="35" max="35" width="9" style="7" customWidth="1"/>
    <col min="36" max="36" width="6.5703125" style="7" customWidth="1"/>
    <col min="37" max="37" width="7.42578125" style="7" customWidth="1"/>
    <col min="38" max="38" width="6" style="7" customWidth="1"/>
    <col min="39" max="39" width="8.42578125" style="7" customWidth="1"/>
    <col min="40" max="40" width="6.85546875" style="7" customWidth="1"/>
    <col min="41" max="41" width="7.5703125" style="7" customWidth="1"/>
    <col min="42" max="42" width="7.42578125" style="7" customWidth="1"/>
    <col min="43" max="43" width="8.42578125" style="7" customWidth="1"/>
    <col min="44" max="44" width="7.42578125" style="7" customWidth="1"/>
    <col min="45" max="45" width="9.42578125" style="7" customWidth="1"/>
    <col min="46" max="46" width="8.42578125" style="7" customWidth="1"/>
    <col min="47" max="47" width="11.140625" style="7" customWidth="1"/>
    <col min="48" max="48" width="7.42578125" style="7" customWidth="1"/>
    <col min="49" max="49" width="6" style="7" customWidth="1"/>
    <col min="50" max="50" width="7.42578125" style="7" customWidth="1"/>
    <col min="51" max="51" width="5.85546875" style="7" customWidth="1"/>
    <col min="52" max="52" width="8.42578125" style="7" customWidth="1"/>
    <col min="53" max="53" width="6.85546875" style="7" customWidth="1"/>
    <col min="54" max="54" width="8.42578125" style="7" customWidth="1"/>
    <col min="55" max="55" width="9" style="7" customWidth="1"/>
    <col min="56" max="56" width="9.5703125" style="7" customWidth="1"/>
    <col min="57" max="57" width="9.42578125" style="7" customWidth="1"/>
    <col min="58" max="58" width="9.5703125" style="7" customWidth="1"/>
    <col min="59" max="60" width="9" style="7" customWidth="1"/>
    <col min="61" max="61" width="12.5703125" style="7" customWidth="1"/>
    <col min="62" max="62" width="12.42578125" style="7" customWidth="1"/>
    <col min="63" max="63" width="9" style="1" customWidth="1"/>
    <col min="64" max="64" width="9.5703125" style="1" customWidth="1"/>
    <col min="65" max="65" width="12.85546875" style="1" customWidth="1"/>
    <col min="66" max="459" width="8.85546875" style="1"/>
    <col min="460" max="801" width="8.85546875" style="7"/>
    <col min="802" max="2740" width="8.85546875" style="1"/>
    <col min="2741" max="16384" width="8.85546875" style="7"/>
  </cols>
  <sheetData>
    <row r="1" spans="1:65" s="1" customFormat="1" ht="27.6" customHeight="1">
      <c r="A1" s="371" t="s">
        <v>0</v>
      </c>
      <c r="B1" s="373" t="s">
        <v>1</v>
      </c>
      <c r="C1" s="369" t="s">
        <v>2</v>
      </c>
      <c r="D1" s="369" t="s">
        <v>3</v>
      </c>
      <c r="E1" s="369" t="s">
        <v>4</v>
      </c>
      <c r="F1" s="369" t="s">
        <v>5</v>
      </c>
      <c r="G1" s="369" t="s">
        <v>6</v>
      </c>
      <c r="H1" s="369" t="s">
        <v>221</v>
      </c>
      <c r="I1" s="369" t="s">
        <v>8</v>
      </c>
      <c r="J1" s="369" t="s">
        <v>221</v>
      </c>
      <c r="K1" s="368" t="s">
        <v>9</v>
      </c>
      <c r="L1" s="368"/>
      <c r="M1" s="368"/>
      <c r="N1" s="368"/>
      <c r="O1" s="369" t="s">
        <v>10</v>
      </c>
      <c r="P1" s="369" t="s">
        <v>11</v>
      </c>
      <c r="Q1" s="368" t="s">
        <v>9</v>
      </c>
      <c r="R1" s="368"/>
      <c r="S1" s="368" t="s">
        <v>12</v>
      </c>
      <c r="T1" s="368"/>
      <c r="U1" s="368"/>
      <c r="V1" s="368"/>
      <c r="W1" s="368"/>
      <c r="X1" s="368"/>
      <c r="Y1" s="368"/>
      <c r="Z1" s="368"/>
      <c r="AA1" s="368" t="s">
        <v>13</v>
      </c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 t="s">
        <v>14</v>
      </c>
      <c r="AP1" s="368"/>
      <c r="AQ1" s="368"/>
      <c r="AR1" s="368"/>
      <c r="AS1" s="368"/>
      <c r="AT1" s="368"/>
      <c r="AU1" s="368"/>
      <c r="AV1" s="368" t="s">
        <v>15</v>
      </c>
      <c r="AW1" s="368"/>
      <c r="AX1" s="368"/>
      <c r="AY1" s="368"/>
      <c r="AZ1" s="368"/>
      <c r="BA1" s="368"/>
      <c r="BB1" s="368"/>
      <c r="BC1" s="369" t="s">
        <v>16</v>
      </c>
      <c r="BD1" s="369" t="s">
        <v>17</v>
      </c>
      <c r="BE1" s="368" t="s">
        <v>18</v>
      </c>
      <c r="BF1" s="368"/>
      <c r="BG1" s="368" t="s">
        <v>19</v>
      </c>
      <c r="BH1" s="368"/>
      <c r="BI1" s="368"/>
      <c r="BJ1" s="368"/>
      <c r="BK1" s="368" t="s">
        <v>18</v>
      </c>
      <c r="BL1" s="368"/>
      <c r="BM1" s="368"/>
    </row>
    <row r="2" spans="1:65" s="1" customFormat="1" ht="99" customHeight="1">
      <c r="A2" s="372"/>
      <c r="B2" s="374"/>
      <c r="C2" s="370"/>
      <c r="D2" s="370"/>
      <c r="E2" s="370"/>
      <c r="F2" s="370"/>
      <c r="G2" s="370"/>
      <c r="H2" s="370"/>
      <c r="I2" s="370"/>
      <c r="J2" s="370"/>
      <c r="K2" s="33" t="s">
        <v>20</v>
      </c>
      <c r="L2" s="33" t="s">
        <v>7</v>
      </c>
      <c r="M2" s="33" t="s">
        <v>21</v>
      </c>
      <c r="N2" s="33" t="s">
        <v>7</v>
      </c>
      <c r="O2" s="370"/>
      <c r="P2" s="370"/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  <c r="X2" s="33" t="s">
        <v>29</v>
      </c>
      <c r="Y2" s="33" t="s">
        <v>30</v>
      </c>
      <c r="Z2" s="33" t="s">
        <v>31</v>
      </c>
      <c r="AA2" s="33" t="s">
        <v>32</v>
      </c>
      <c r="AB2" s="33" t="s">
        <v>33</v>
      </c>
      <c r="AC2" s="33" t="s">
        <v>34</v>
      </c>
      <c r="AD2" s="33" t="s">
        <v>35</v>
      </c>
      <c r="AE2" s="33" t="s">
        <v>36</v>
      </c>
      <c r="AF2" s="33" t="s">
        <v>37</v>
      </c>
      <c r="AG2" s="33" t="s">
        <v>38</v>
      </c>
      <c r="AH2" s="33" t="s">
        <v>39</v>
      </c>
      <c r="AI2" s="33" t="s">
        <v>40</v>
      </c>
      <c r="AJ2" s="33" t="s">
        <v>41</v>
      </c>
      <c r="AK2" s="33" t="s">
        <v>42</v>
      </c>
      <c r="AL2" s="33" t="s">
        <v>43</v>
      </c>
      <c r="AM2" s="33" t="s">
        <v>44</v>
      </c>
      <c r="AN2" s="33" t="s">
        <v>45</v>
      </c>
      <c r="AO2" s="33" t="s">
        <v>46</v>
      </c>
      <c r="AP2" s="33" t="s">
        <v>47</v>
      </c>
      <c r="AQ2" s="33" t="s">
        <v>48</v>
      </c>
      <c r="AR2" s="33" t="s">
        <v>49</v>
      </c>
      <c r="AS2" s="33" t="s">
        <v>50</v>
      </c>
      <c r="AT2" s="33" t="s">
        <v>51</v>
      </c>
      <c r="AU2" s="33" t="s">
        <v>52</v>
      </c>
      <c r="AV2" s="33" t="s">
        <v>53</v>
      </c>
      <c r="AW2" s="33" t="s">
        <v>54</v>
      </c>
      <c r="AX2" s="33" t="s">
        <v>55</v>
      </c>
      <c r="AY2" s="33" t="s">
        <v>56</v>
      </c>
      <c r="AZ2" s="33" t="s">
        <v>50</v>
      </c>
      <c r="BA2" s="33" t="s">
        <v>51</v>
      </c>
      <c r="BB2" s="36" t="s">
        <v>52</v>
      </c>
      <c r="BC2" s="370"/>
      <c r="BD2" s="370"/>
      <c r="BE2" s="33" t="s">
        <v>57</v>
      </c>
      <c r="BF2" s="33" t="s">
        <v>58</v>
      </c>
      <c r="BG2" s="33" t="s">
        <v>59</v>
      </c>
      <c r="BH2" s="33" t="s">
        <v>60</v>
      </c>
      <c r="BI2" s="33" t="s">
        <v>61</v>
      </c>
      <c r="BJ2" s="33" t="s">
        <v>62</v>
      </c>
      <c r="BK2" s="33" t="s">
        <v>63</v>
      </c>
      <c r="BL2" s="33" t="s">
        <v>64</v>
      </c>
      <c r="BM2" s="33" t="s">
        <v>65</v>
      </c>
    </row>
    <row r="3" spans="1:65" s="2" customFormat="1" ht="12">
      <c r="A3" s="10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  <c r="P3" s="11">
        <v>16</v>
      </c>
      <c r="Q3" s="11">
        <v>17</v>
      </c>
      <c r="R3" s="11">
        <v>18</v>
      </c>
      <c r="S3" s="11">
        <v>19</v>
      </c>
      <c r="T3" s="11">
        <v>20</v>
      </c>
      <c r="U3" s="11">
        <v>21</v>
      </c>
      <c r="V3" s="11">
        <v>22</v>
      </c>
      <c r="W3" s="11">
        <v>23</v>
      </c>
      <c r="X3" s="11">
        <v>24</v>
      </c>
      <c r="Y3" s="11">
        <v>25</v>
      </c>
      <c r="Z3" s="11">
        <v>26</v>
      </c>
      <c r="AA3" s="11">
        <v>27</v>
      </c>
      <c r="AB3" s="11">
        <v>28</v>
      </c>
      <c r="AC3" s="11">
        <v>29</v>
      </c>
      <c r="AD3" s="11">
        <v>30</v>
      </c>
      <c r="AE3" s="11">
        <v>31</v>
      </c>
      <c r="AF3" s="11">
        <v>32</v>
      </c>
      <c r="AG3" s="11">
        <v>33</v>
      </c>
      <c r="AH3" s="11">
        <v>34</v>
      </c>
      <c r="AI3" s="11">
        <v>35</v>
      </c>
      <c r="AJ3" s="11">
        <v>36</v>
      </c>
      <c r="AK3" s="11">
        <v>37</v>
      </c>
      <c r="AL3" s="11">
        <v>38</v>
      </c>
      <c r="AM3" s="11">
        <v>39</v>
      </c>
      <c r="AN3" s="11">
        <v>40</v>
      </c>
      <c r="AO3" s="11">
        <v>41</v>
      </c>
      <c r="AP3" s="11">
        <v>42</v>
      </c>
      <c r="AQ3" s="11">
        <v>43</v>
      </c>
      <c r="AR3" s="11">
        <v>44</v>
      </c>
      <c r="AS3" s="11">
        <v>45</v>
      </c>
      <c r="AT3" s="11">
        <v>46</v>
      </c>
      <c r="AU3" s="11">
        <v>47</v>
      </c>
      <c r="AV3" s="11">
        <v>48</v>
      </c>
      <c r="AW3" s="11">
        <v>49</v>
      </c>
      <c r="AX3" s="11">
        <v>50</v>
      </c>
      <c r="AY3" s="11">
        <v>51</v>
      </c>
      <c r="AZ3" s="11">
        <v>52</v>
      </c>
      <c r="BA3" s="11">
        <v>53</v>
      </c>
      <c r="BB3" s="11">
        <v>54</v>
      </c>
      <c r="BC3" s="11">
        <v>55</v>
      </c>
      <c r="BD3" s="11">
        <v>56</v>
      </c>
      <c r="BE3" s="11">
        <v>57</v>
      </c>
      <c r="BF3" s="11">
        <v>58</v>
      </c>
      <c r="BG3" s="11">
        <v>59</v>
      </c>
      <c r="BH3" s="11">
        <v>60</v>
      </c>
      <c r="BI3" s="11">
        <v>61</v>
      </c>
      <c r="BJ3" s="11">
        <v>62</v>
      </c>
      <c r="BK3" s="11">
        <v>63</v>
      </c>
      <c r="BL3" s="11">
        <v>64</v>
      </c>
      <c r="BM3" s="11">
        <v>65</v>
      </c>
    </row>
    <row r="4" spans="1:65" s="1" customFormat="1" ht="17.100000000000001" customHeight="1">
      <c r="A4" s="12">
        <v>1</v>
      </c>
      <c r="B4" s="13" t="s">
        <v>66</v>
      </c>
      <c r="C4" s="13">
        <v>65000</v>
      </c>
      <c r="D4" s="13">
        <v>0</v>
      </c>
      <c r="E4" s="34">
        <v>5412</v>
      </c>
      <c r="F4" s="34"/>
      <c r="G4" s="34">
        <v>4886</v>
      </c>
      <c r="H4" s="15">
        <f>G4*100/E4</f>
        <v>90.280857354028086</v>
      </c>
      <c r="I4" s="34"/>
      <c r="J4" s="15"/>
      <c r="K4" s="34">
        <f>G4+'Nov25'!K4</f>
        <v>23786</v>
      </c>
      <c r="L4" s="15">
        <f t="shared" ref="L4:L67" si="0">K4*100/C4</f>
        <v>36.593846153846151</v>
      </c>
      <c r="M4" s="34"/>
      <c r="N4" s="15"/>
      <c r="O4" s="34">
        <v>30</v>
      </c>
      <c r="P4" s="34"/>
      <c r="Q4" s="34">
        <f>O4+'Nov25'!Q4</f>
        <v>50</v>
      </c>
      <c r="R4" s="34">
        <f>P4+'Nov25'!R4</f>
        <v>0</v>
      </c>
      <c r="S4" s="34">
        <v>4637</v>
      </c>
      <c r="T4" s="34"/>
      <c r="U4" s="34">
        <v>1209</v>
      </c>
      <c r="V4" s="34"/>
      <c r="W4" s="34">
        <v>633</v>
      </c>
      <c r="X4" s="34"/>
      <c r="Y4" s="15">
        <f t="shared" ref="Y4:Z18" si="1">W4*100/U4</f>
        <v>52.357320099255581</v>
      </c>
      <c r="Z4" s="15"/>
      <c r="AA4" s="34">
        <v>4759</v>
      </c>
      <c r="AB4" s="34"/>
      <c r="AC4" s="34">
        <v>2512</v>
      </c>
      <c r="AD4" s="34"/>
      <c r="AE4" s="34">
        <v>2247</v>
      </c>
      <c r="AF4" s="34"/>
      <c r="AG4" s="34">
        <v>111</v>
      </c>
      <c r="AH4" s="34"/>
      <c r="AI4" s="34">
        <v>306</v>
      </c>
      <c r="AJ4" s="34"/>
      <c r="AK4" s="34">
        <v>96</v>
      </c>
      <c r="AL4" s="34"/>
      <c r="AM4" s="34">
        <v>234</v>
      </c>
      <c r="AN4" s="34"/>
      <c r="AO4" s="34">
        <v>981</v>
      </c>
      <c r="AP4" s="34"/>
      <c r="AQ4" s="34">
        <v>784</v>
      </c>
      <c r="AR4" s="34"/>
      <c r="AS4" s="34">
        <f>AO4+AQ4</f>
        <v>1765</v>
      </c>
      <c r="AT4" s="34">
        <f>AP4+AR4</f>
        <v>0</v>
      </c>
      <c r="AU4" s="34">
        <f>AS4+AT4</f>
        <v>1765</v>
      </c>
      <c r="AV4" s="34">
        <f>AO4+'Nov25'!AV4</f>
        <v>4917</v>
      </c>
      <c r="AW4" s="34">
        <f>AP4+'Nov25'!AW4</f>
        <v>0</v>
      </c>
      <c r="AX4" s="34">
        <f>AQ4+'Nov25'!AX4</f>
        <v>3878</v>
      </c>
      <c r="AY4" s="34">
        <f>AR4+'Nov25'!AY4</f>
        <v>0</v>
      </c>
      <c r="AZ4" s="34">
        <f>AV4+AX4</f>
        <v>8795</v>
      </c>
      <c r="BA4" s="34">
        <f>AW4+AY4</f>
        <v>0</v>
      </c>
      <c r="BB4" s="34">
        <f>AZ4+BA4</f>
        <v>8795</v>
      </c>
      <c r="BC4" s="34"/>
      <c r="BD4" s="34"/>
      <c r="BE4" s="34"/>
      <c r="BF4" s="34"/>
      <c r="BG4" s="34"/>
      <c r="BH4" s="34"/>
      <c r="BI4" s="34"/>
      <c r="BJ4" s="34"/>
      <c r="BK4" s="141">
        <v>0</v>
      </c>
      <c r="BL4" s="141">
        <v>0</v>
      </c>
      <c r="BM4" s="141">
        <v>0</v>
      </c>
    </row>
    <row r="5" spans="1:65" s="1" customFormat="1" ht="17.100000000000001" customHeight="1">
      <c r="A5" s="12">
        <v>2</v>
      </c>
      <c r="B5" s="13" t="s">
        <v>67</v>
      </c>
      <c r="C5" s="13">
        <v>76000</v>
      </c>
      <c r="D5" s="13">
        <v>0</v>
      </c>
      <c r="E5" s="34">
        <v>6333</v>
      </c>
      <c r="F5" s="34"/>
      <c r="G5" s="34">
        <v>5570</v>
      </c>
      <c r="H5" s="15">
        <f t="shared" ref="H5:H68" si="2">G5*100/E5</f>
        <v>87.951997473551245</v>
      </c>
      <c r="I5" s="34"/>
      <c r="J5" s="15"/>
      <c r="K5" s="34">
        <f>G5+'Nov25'!K5</f>
        <v>25396</v>
      </c>
      <c r="L5" s="15">
        <f t="shared" si="0"/>
        <v>33.415789473684214</v>
      </c>
      <c r="M5" s="34"/>
      <c r="N5" s="15"/>
      <c r="O5" s="34"/>
      <c r="P5" s="34"/>
      <c r="Q5" s="34">
        <f>O5+'Nov25'!Q5</f>
        <v>0</v>
      </c>
      <c r="R5" s="34">
        <f>P5+'Nov25'!R5</f>
        <v>0</v>
      </c>
      <c r="S5" s="34">
        <v>5130</v>
      </c>
      <c r="T5" s="34"/>
      <c r="U5" s="34">
        <v>1142</v>
      </c>
      <c r="V5" s="34"/>
      <c r="W5" s="34">
        <v>617</v>
      </c>
      <c r="X5" s="34"/>
      <c r="Y5" s="15">
        <f t="shared" si="1"/>
        <v>54.028021015761823</v>
      </c>
      <c r="Z5" s="15"/>
      <c r="AA5" s="34">
        <v>5000</v>
      </c>
      <c r="AB5" s="34"/>
      <c r="AC5" s="34">
        <v>2828</v>
      </c>
      <c r="AD5" s="34"/>
      <c r="AE5" s="34">
        <v>2172</v>
      </c>
      <c r="AF5" s="34"/>
      <c r="AG5" s="34">
        <v>168</v>
      </c>
      <c r="AH5" s="34"/>
      <c r="AI5" s="34">
        <v>231</v>
      </c>
      <c r="AJ5" s="34"/>
      <c r="AK5" s="34">
        <v>67</v>
      </c>
      <c r="AL5" s="34"/>
      <c r="AM5" s="34">
        <v>129</v>
      </c>
      <c r="AN5" s="34"/>
      <c r="AO5" s="34">
        <v>1233</v>
      </c>
      <c r="AP5" s="34"/>
      <c r="AQ5" s="34">
        <v>1000</v>
      </c>
      <c r="AR5" s="34"/>
      <c r="AS5" s="34">
        <f t="shared" ref="AS5:AT68" si="3">AO5+AQ5</f>
        <v>2233</v>
      </c>
      <c r="AT5" s="34">
        <f t="shared" si="3"/>
        <v>0</v>
      </c>
      <c r="AU5" s="34">
        <f t="shared" ref="AU5:AU68" si="4">AS5+AT5</f>
        <v>2233</v>
      </c>
      <c r="AV5" s="34">
        <f>AO5+'Nov25'!AV5</f>
        <v>6363</v>
      </c>
      <c r="AW5" s="34">
        <f>AP5+'Nov25'!AW5</f>
        <v>0</v>
      </c>
      <c r="AX5" s="34">
        <f>AQ5+'Nov25'!AX5</f>
        <v>5245</v>
      </c>
      <c r="AY5" s="34">
        <f>AR5+'Nov25'!AY5</f>
        <v>0</v>
      </c>
      <c r="AZ5" s="34">
        <f t="shared" ref="AZ5:BA68" si="5">AV5+AX5</f>
        <v>11608</v>
      </c>
      <c r="BA5" s="34">
        <f t="shared" si="5"/>
        <v>0</v>
      </c>
      <c r="BB5" s="34">
        <f t="shared" ref="BB5:BB68" si="6">AZ5+BA5</f>
        <v>11608</v>
      </c>
      <c r="BC5" s="34"/>
      <c r="BD5" s="34"/>
      <c r="BE5" s="34"/>
      <c r="BF5" s="34"/>
      <c r="BG5" s="34"/>
      <c r="BH5" s="34"/>
      <c r="BI5" s="34"/>
      <c r="BJ5" s="34"/>
      <c r="BK5" s="141">
        <v>0</v>
      </c>
      <c r="BL5" s="141">
        <v>0</v>
      </c>
      <c r="BM5" s="141">
        <v>0</v>
      </c>
    </row>
    <row r="6" spans="1:65" s="1" customFormat="1" ht="17.100000000000001" customHeight="1">
      <c r="A6" s="12">
        <v>3</v>
      </c>
      <c r="B6" s="13" t="s">
        <v>68</v>
      </c>
      <c r="C6" s="13">
        <v>63000</v>
      </c>
      <c r="D6" s="13">
        <v>0</v>
      </c>
      <c r="E6" s="34">
        <v>5251</v>
      </c>
      <c r="F6" s="34"/>
      <c r="G6" s="34">
        <v>3859</v>
      </c>
      <c r="H6" s="15">
        <f t="shared" si="2"/>
        <v>73.490763664063991</v>
      </c>
      <c r="I6" s="34"/>
      <c r="J6" s="15"/>
      <c r="K6" s="34">
        <f>G6+'Nov25'!K6</f>
        <v>18344</v>
      </c>
      <c r="L6" s="15">
        <f t="shared" si="0"/>
        <v>29.117460317460317</v>
      </c>
      <c r="M6" s="34"/>
      <c r="N6" s="15"/>
      <c r="O6" s="34"/>
      <c r="P6" s="34"/>
      <c r="Q6" s="34">
        <f>O6+'Nov25'!Q6</f>
        <v>0</v>
      </c>
      <c r="R6" s="34">
        <f>P6+'Nov25'!R6</f>
        <v>0</v>
      </c>
      <c r="S6" s="34">
        <v>3783</v>
      </c>
      <c r="T6" s="34"/>
      <c r="U6" s="34">
        <v>1027</v>
      </c>
      <c r="V6" s="34"/>
      <c r="W6" s="34">
        <v>544</v>
      </c>
      <c r="X6" s="34"/>
      <c r="Y6" s="15">
        <f t="shared" si="1"/>
        <v>52.969814995131451</v>
      </c>
      <c r="Z6" s="15"/>
      <c r="AA6" s="34">
        <v>3664</v>
      </c>
      <c r="AB6" s="34"/>
      <c r="AC6" s="34">
        <v>1978</v>
      </c>
      <c r="AD6" s="34"/>
      <c r="AE6" s="34">
        <v>1686</v>
      </c>
      <c r="AF6" s="34"/>
      <c r="AG6" s="34">
        <v>50</v>
      </c>
      <c r="AH6" s="34"/>
      <c r="AI6" s="34">
        <v>207</v>
      </c>
      <c r="AJ6" s="34"/>
      <c r="AK6" s="34">
        <v>66</v>
      </c>
      <c r="AL6" s="34"/>
      <c r="AM6" s="34">
        <v>162</v>
      </c>
      <c r="AN6" s="34"/>
      <c r="AO6" s="34">
        <v>830</v>
      </c>
      <c r="AP6" s="34"/>
      <c r="AQ6" s="34">
        <v>663</v>
      </c>
      <c r="AR6" s="34"/>
      <c r="AS6" s="34">
        <f t="shared" si="3"/>
        <v>1493</v>
      </c>
      <c r="AT6" s="34">
        <f t="shared" si="3"/>
        <v>0</v>
      </c>
      <c r="AU6" s="34">
        <f t="shared" si="4"/>
        <v>1493</v>
      </c>
      <c r="AV6" s="34">
        <f>AO6+'Nov25'!AV6</f>
        <v>4269</v>
      </c>
      <c r="AW6" s="34">
        <f>AP6+'Nov25'!AW6</f>
        <v>0</v>
      </c>
      <c r="AX6" s="34">
        <f>AQ6+'Nov25'!AX6</f>
        <v>3485</v>
      </c>
      <c r="AY6" s="34">
        <f>AR6+'Nov25'!AY6</f>
        <v>0</v>
      </c>
      <c r="AZ6" s="34">
        <f t="shared" si="5"/>
        <v>7754</v>
      </c>
      <c r="BA6" s="34">
        <f t="shared" si="5"/>
        <v>0</v>
      </c>
      <c r="BB6" s="34">
        <f t="shared" si="6"/>
        <v>7754</v>
      </c>
      <c r="BC6" s="34"/>
      <c r="BD6" s="34"/>
      <c r="BE6" s="34"/>
      <c r="BF6" s="34"/>
      <c r="BG6" s="34"/>
      <c r="BH6" s="34"/>
      <c r="BI6" s="34"/>
      <c r="BJ6" s="34"/>
      <c r="BK6" s="141">
        <v>0</v>
      </c>
      <c r="BL6" s="141">
        <v>0</v>
      </c>
      <c r="BM6" s="141">
        <v>0</v>
      </c>
    </row>
    <row r="7" spans="1:65" s="1" customFormat="1" ht="17.100000000000001" customHeight="1">
      <c r="A7" s="12">
        <v>4</v>
      </c>
      <c r="B7" s="13" t="s">
        <v>69</v>
      </c>
      <c r="C7" s="13">
        <v>67000</v>
      </c>
      <c r="D7" s="13">
        <v>0</v>
      </c>
      <c r="E7" s="34">
        <v>5583</v>
      </c>
      <c r="F7" s="34"/>
      <c r="G7" s="34">
        <v>5087</v>
      </c>
      <c r="H7" s="15">
        <f t="shared" si="2"/>
        <v>91.115887515672583</v>
      </c>
      <c r="I7" s="34"/>
      <c r="J7" s="15"/>
      <c r="K7" s="34">
        <f>G7+'Nov25'!K7</f>
        <v>23767</v>
      </c>
      <c r="L7" s="15">
        <f t="shared" si="0"/>
        <v>35.473134328358206</v>
      </c>
      <c r="M7" s="34"/>
      <c r="N7" s="15"/>
      <c r="O7" s="34">
        <v>5</v>
      </c>
      <c r="P7" s="34"/>
      <c r="Q7" s="34">
        <f>O7+'Nov25'!Q7</f>
        <v>39</v>
      </c>
      <c r="R7" s="34">
        <f>P7+'Nov25'!R7</f>
        <v>0</v>
      </c>
      <c r="S7" s="34">
        <v>4838</v>
      </c>
      <c r="T7" s="34"/>
      <c r="U7" s="34">
        <v>1263</v>
      </c>
      <c r="V7" s="34"/>
      <c r="W7" s="34">
        <v>680</v>
      </c>
      <c r="X7" s="34"/>
      <c r="Y7" s="15">
        <f t="shared" si="1"/>
        <v>53.840063341250989</v>
      </c>
      <c r="Z7" s="15"/>
      <c r="AA7" s="34">
        <v>4910</v>
      </c>
      <c r="AB7" s="34"/>
      <c r="AC7" s="34">
        <v>2475</v>
      </c>
      <c r="AD7" s="34"/>
      <c r="AE7" s="34">
        <v>2435</v>
      </c>
      <c r="AF7" s="34"/>
      <c r="AG7" s="34">
        <v>62</v>
      </c>
      <c r="AH7" s="34"/>
      <c r="AI7" s="34">
        <v>222</v>
      </c>
      <c r="AJ7" s="34"/>
      <c r="AK7" s="34">
        <v>43</v>
      </c>
      <c r="AL7" s="34"/>
      <c r="AM7" s="34">
        <v>93</v>
      </c>
      <c r="AN7" s="34"/>
      <c r="AO7" s="34">
        <v>1138</v>
      </c>
      <c r="AP7" s="34"/>
      <c r="AQ7" s="34">
        <v>917</v>
      </c>
      <c r="AR7" s="34"/>
      <c r="AS7" s="34">
        <f t="shared" si="3"/>
        <v>2055</v>
      </c>
      <c r="AT7" s="34">
        <f t="shared" si="3"/>
        <v>0</v>
      </c>
      <c r="AU7" s="34">
        <f t="shared" si="4"/>
        <v>2055</v>
      </c>
      <c r="AV7" s="34">
        <f>AO7+'Nov25'!AV7</f>
        <v>5816</v>
      </c>
      <c r="AW7" s="34">
        <f>AP7+'Nov25'!AW7</f>
        <v>0</v>
      </c>
      <c r="AX7" s="34">
        <f>AQ7+'Nov25'!AX7</f>
        <v>4682</v>
      </c>
      <c r="AY7" s="34">
        <f>AR7+'Nov25'!AY7</f>
        <v>0</v>
      </c>
      <c r="AZ7" s="34">
        <f t="shared" si="5"/>
        <v>10498</v>
      </c>
      <c r="BA7" s="34">
        <f t="shared" si="5"/>
        <v>0</v>
      </c>
      <c r="BB7" s="34">
        <f t="shared" si="6"/>
        <v>10498</v>
      </c>
      <c r="BC7" s="34"/>
      <c r="BD7" s="34"/>
      <c r="BE7" s="34"/>
      <c r="BF7" s="34"/>
      <c r="BG7" s="34"/>
      <c r="BH7" s="34"/>
      <c r="BI7" s="34"/>
      <c r="BJ7" s="34"/>
      <c r="BK7" s="141">
        <v>0</v>
      </c>
      <c r="BL7" s="141">
        <v>0</v>
      </c>
      <c r="BM7" s="141">
        <v>0</v>
      </c>
    </row>
    <row r="8" spans="1:65" s="1" customFormat="1" ht="17.100000000000001" customHeight="1">
      <c r="A8" s="16">
        <v>5</v>
      </c>
      <c r="B8" s="17" t="s">
        <v>70</v>
      </c>
      <c r="C8" s="13">
        <v>60000</v>
      </c>
      <c r="D8" s="13">
        <v>0</v>
      </c>
      <c r="E8" s="34">
        <v>5005</v>
      </c>
      <c r="F8" s="34"/>
      <c r="G8" s="34">
        <v>4530</v>
      </c>
      <c r="H8" s="15">
        <f t="shared" si="2"/>
        <v>90.509490509490504</v>
      </c>
      <c r="I8" s="34"/>
      <c r="J8" s="15"/>
      <c r="K8" s="34">
        <f>G8+'Nov25'!K8</f>
        <v>21216</v>
      </c>
      <c r="L8" s="15">
        <f t="shared" si="0"/>
        <v>35.36</v>
      </c>
      <c r="M8" s="34"/>
      <c r="N8" s="15"/>
      <c r="O8" s="34"/>
      <c r="P8" s="34"/>
      <c r="Q8" s="34">
        <f>O8+'Nov25'!Q8</f>
        <v>0</v>
      </c>
      <c r="R8" s="34">
        <f>P8+'Nov25'!R8</f>
        <v>0</v>
      </c>
      <c r="S8" s="34">
        <v>4515</v>
      </c>
      <c r="T8" s="34"/>
      <c r="U8" s="34">
        <v>940</v>
      </c>
      <c r="V8" s="34"/>
      <c r="W8" s="34">
        <v>485</v>
      </c>
      <c r="X8" s="34"/>
      <c r="Y8" s="15">
        <f t="shared" si="1"/>
        <v>51.595744680851062</v>
      </c>
      <c r="Z8" s="15"/>
      <c r="AA8" s="34">
        <v>4360</v>
      </c>
      <c r="AB8" s="34"/>
      <c r="AC8" s="34">
        <v>2379</v>
      </c>
      <c r="AD8" s="34"/>
      <c r="AE8" s="34">
        <v>1981</v>
      </c>
      <c r="AF8" s="34"/>
      <c r="AG8" s="34">
        <v>60</v>
      </c>
      <c r="AH8" s="34"/>
      <c r="AI8" s="34">
        <v>252</v>
      </c>
      <c r="AJ8" s="34"/>
      <c r="AK8" s="34">
        <v>60</v>
      </c>
      <c r="AL8" s="34"/>
      <c r="AM8" s="34">
        <v>198</v>
      </c>
      <c r="AN8" s="34"/>
      <c r="AO8" s="34">
        <v>1011</v>
      </c>
      <c r="AP8" s="34"/>
      <c r="AQ8" s="34">
        <v>798</v>
      </c>
      <c r="AR8" s="34"/>
      <c r="AS8" s="34">
        <f t="shared" si="3"/>
        <v>1809</v>
      </c>
      <c r="AT8" s="34">
        <f t="shared" si="3"/>
        <v>0</v>
      </c>
      <c r="AU8" s="34">
        <f t="shared" si="4"/>
        <v>1809</v>
      </c>
      <c r="AV8" s="34">
        <f>AO8+'Nov25'!AV8</f>
        <v>5052</v>
      </c>
      <c r="AW8" s="34">
        <f>AP8+'Nov25'!AW8</f>
        <v>0</v>
      </c>
      <c r="AX8" s="34">
        <f>AQ8+'Nov25'!AX8</f>
        <v>3939</v>
      </c>
      <c r="AY8" s="34">
        <f>AR8+'Nov25'!AY8</f>
        <v>0</v>
      </c>
      <c r="AZ8" s="34">
        <f t="shared" si="5"/>
        <v>8991</v>
      </c>
      <c r="BA8" s="34">
        <f t="shared" si="5"/>
        <v>0</v>
      </c>
      <c r="BB8" s="34">
        <f t="shared" si="6"/>
        <v>8991</v>
      </c>
      <c r="BC8" s="34"/>
      <c r="BD8" s="34"/>
      <c r="BE8" s="34"/>
      <c r="BF8" s="34"/>
      <c r="BG8" s="34"/>
      <c r="BH8" s="34"/>
      <c r="BI8" s="34"/>
      <c r="BJ8" s="34"/>
      <c r="BK8" s="141">
        <v>0</v>
      </c>
      <c r="BL8" s="141">
        <v>0</v>
      </c>
      <c r="BM8" s="141">
        <v>0</v>
      </c>
    </row>
    <row r="9" spans="1:65" s="138" customFormat="1" ht="17.100000000000001" customHeight="1">
      <c r="A9" s="18"/>
      <c r="B9" s="19" t="s">
        <v>71</v>
      </c>
      <c r="C9" s="19">
        <f>SUM(C4:C8)</f>
        <v>331000</v>
      </c>
      <c r="D9" s="19">
        <f t="shared" ref="D9:BM9" si="7">SUM(D4:D8)</f>
        <v>0</v>
      </c>
      <c r="E9" s="35">
        <f t="shared" si="7"/>
        <v>27584</v>
      </c>
      <c r="F9" s="35">
        <f t="shared" si="7"/>
        <v>0</v>
      </c>
      <c r="G9" s="35">
        <f t="shared" si="7"/>
        <v>23932</v>
      </c>
      <c r="H9" s="21">
        <f t="shared" si="2"/>
        <v>86.76044083526682</v>
      </c>
      <c r="I9" s="35">
        <f t="shared" si="7"/>
        <v>0</v>
      </c>
      <c r="J9" s="35">
        <f t="shared" si="7"/>
        <v>0</v>
      </c>
      <c r="K9" s="35">
        <f t="shared" si="7"/>
        <v>112509</v>
      </c>
      <c r="L9" s="21">
        <f t="shared" si="0"/>
        <v>33.990634441087614</v>
      </c>
      <c r="M9" s="35">
        <f t="shared" si="7"/>
        <v>0</v>
      </c>
      <c r="N9" s="35">
        <f t="shared" si="7"/>
        <v>0</v>
      </c>
      <c r="O9" s="35">
        <f t="shared" si="7"/>
        <v>35</v>
      </c>
      <c r="P9" s="35">
        <f t="shared" si="7"/>
        <v>0</v>
      </c>
      <c r="Q9" s="35">
        <f t="shared" si="7"/>
        <v>89</v>
      </c>
      <c r="R9" s="35">
        <f t="shared" si="7"/>
        <v>0</v>
      </c>
      <c r="S9" s="35">
        <f t="shared" si="7"/>
        <v>22903</v>
      </c>
      <c r="T9" s="35">
        <f t="shared" si="7"/>
        <v>0</v>
      </c>
      <c r="U9" s="35">
        <f t="shared" si="7"/>
        <v>5581</v>
      </c>
      <c r="V9" s="35">
        <f t="shared" si="7"/>
        <v>0</v>
      </c>
      <c r="W9" s="35">
        <f t="shared" si="7"/>
        <v>2959</v>
      </c>
      <c r="X9" s="35">
        <f t="shared" si="7"/>
        <v>0</v>
      </c>
      <c r="Y9" s="21">
        <f t="shared" si="1"/>
        <v>53.019172191363552</v>
      </c>
      <c r="Z9" s="35">
        <f t="shared" si="7"/>
        <v>0</v>
      </c>
      <c r="AA9" s="35">
        <f t="shared" si="7"/>
        <v>22693</v>
      </c>
      <c r="AB9" s="35">
        <f t="shared" si="7"/>
        <v>0</v>
      </c>
      <c r="AC9" s="35">
        <f t="shared" si="7"/>
        <v>12172</v>
      </c>
      <c r="AD9" s="35">
        <f t="shared" si="7"/>
        <v>0</v>
      </c>
      <c r="AE9" s="35">
        <f t="shared" si="7"/>
        <v>10521</v>
      </c>
      <c r="AF9" s="35">
        <f t="shared" si="7"/>
        <v>0</v>
      </c>
      <c r="AG9" s="35">
        <f t="shared" si="7"/>
        <v>451</v>
      </c>
      <c r="AH9" s="35">
        <f t="shared" si="7"/>
        <v>0</v>
      </c>
      <c r="AI9" s="35">
        <f t="shared" si="7"/>
        <v>1218</v>
      </c>
      <c r="AJ9" s="35">
        <f t="shared" si="7"/>
        <v>0</v>
      </c>
      <c r="AK9" s="35">
        <f t="shared" si="7"/>
        <v>332</v>
      </c>
      <c r="AL9" s="35">
        <f t="shared" si="7"/>
        <v>0</v>
      </c>
      <c r="AM9" s="35">
        <f t="shared" si="7"/>
        <v>816</v>
      </c>
      <c r="AN9" s="35">
        <f t="shared" si="7"/>
        <v>0</v>
      </c>
      <c r="AO9" s="35">
        <f t="shared" si="7"/>
        <v>5193</v>
      </c>
      <c r="AP9" s="35">
        <f t="shared" si="7"/>
        <v>0</v>
      </c>
      <c r="AQ9" s="35">
        <f t="shared" si="7"/>
        <v>4162</v>
      </c>
      <c r="AR9" s="35">
        <f t="shared" si="7"/>
        <v>0</v>
      </c>
      <c r="AS9" s="35">
        <f t="shared" si="7"/>
        <v>9355</v>
      </c>
      <c r="AT9" s="35">
        <f t="shared" si="7"/>
        <v>0</v>
      </c>
      <c r="AU9" s="35">
        <f t="shared" si="7"/>
        <v>9355</v>
      </c>
      <c r="AV9" s="35">
        <f t="shared" si="7"/>
        <v>26417</v>
      </c>
      <c r="AW9" s="35">
        <f t="shared" si="7"/>
        <v>0</v>
      </c>
      <c r="AX9" s="35">
        <f t="shared" si="7"/>
        <v>21229</v>
      </c>
      <c r="AY9" s="35">
        <f t="shared" si="7"/>
        <v>0</v>
      </c>
      <c r="AZ9" s="35">
        <f t="shared" si="7"/>
        <v>47646</v>
      </c>
      <c r="BA9" s="35">
        <f t="shared" si="7"/>
        <v>0</v>
      </c>
      <c r="BB9" s="35">
        <f t="shared" si="7"/>
        <v>47646</v>
      </c>
      <c r="BC9" s="35">
        <f t="shared" si="7"/>
        <v>0</v>
      </c>
      <c r="BD9" s="35">
        <f t="shared" si="7"/>
        <v>0</v>
      </c>
      <c r="BE9" s="35">
        <f t="shared" si="7"/>
        <v>0</v>
      </c>
      <c r="BF9" s="35">
        <f t="shared" si="7"/>
        <v>0</v>
      </c>
      <c r="BG9" s="35">
        <f t="shared" si="7"/>
        <v>0</v>
      </c>
      <c r="BH9" s="35">
        <f t="shared" si="7"/>
        <v>0</v>
      </c>
      <c r="BI9" s="35">
        <f t="shared" si="7"/>
        <v>0</v>
      </c>
      <c r="BJ9" s="35">
        <f t="shared" si="7"/>
        <v>0</v>
      </c>
      <c r="BK9" s="35">
        <f t="shared" si="7"/>
        <v>0</v>
      </c>
      <c r="BL9" s="35">
        <f t="shared" si="7"/>
        <v>0</v>
      </c>
      <c r="BM9" s="35">
        <f t="shared" si="7"/>
        <v>0</v>
      </c>
    </row>
    <row r="10" spans="1:65" s="1" customFormat="1" ht="17.100000000000001" customHeight="1">
      <c r="A10" s="22">
        <v>6</v>
      </c>
      <c r="B10" s="23" t="s">
        <v>72</v>
      </c>
      <c r="C10" s="13">
        <v>35000</v>
      </c>
      <c r="D10" s="13">
        <v>38000</v>
      </c>
      <c r="E10" s="34">
        <v>2935</v>
      </c>
      <c r="F10" s="34">
        <v>3060</v>
      </c>
      <c r="G10" s="34">
        <v>2219</v>
      </c>
      <c r="H10" s="15">
        <f t="shared" si="2"/>
        <v>75.604770017035776</v>
      </c>
      <c r="I10" s="34">
        <v>2902</v>
      </c>
      <c r="J10" s="15">
        <f t="shared" ref="J10:J67" si="8">I10*100/F10</f>
        <v>94.83660130718954</v>
      </c>
      <c r="K10" s="34">
        <f>G10+'Nov25'!K10</f>
        <v>10581</v>
      </c>
      <c r="L10" s="15">
        <f t="shared" si="0"/>
        <v>30.231428571428573</v>
      </c>
      <c r="M10" s="34">
        <f>I10+'Nov25'!M10</f>
        <v>13655</v>
      </c>
      <c r="N10" s="15">
        <f t="shared" ref="N10:N67" si="9">M10*100/D10</f>
        <v>35.934210526315788</v>
      </c>
      <c r="O10" s="34">
        <v>28</v>
      </c>
      <c r="P10" s="34">
        <v>112</v>
      </c>
      <c r="Q10" s="34">
        <f>O10+'Nov25'!Q10</f>
        <v>162</v>
      </c>
      <c r="R10" s="34">
        <f>P10+'Nov25'!R10</f>
        <v>546</v>
      </c>
      <c r="S10" s="34">
        <v>2244</v>
      </c>
      <c r="T10" s="34">
        <v>2842</v>
      </c>
      <c r="U10" s="34">
        <v>533</v>
      </c>
      <c r="V10" s="34">
        <v>633</v>
      </c>
      <c r="W10" s="34">
        <v>273</v>
      </c>
      <c r="X10" s="34">
        <v>315</v>
      </c>
      <c r="Y10" s="15">
        <f t="shared" si="1"/>
        <v>51.219512195121951</v>
      </c>
      <c r="Z10" s="15">
        <f t="shared" si="1"/>
        <v>49.763033175355453</v>
      </c>
      <c r="AA10" s="34">
        <v>2340</v>
      </c>
      <c r="AB10" s="34">
        <v>2719</v>
      </c>
      <c r="AC10" s="34">
        <v>1384</v>
      </c>
      <c r="AD10" s="34">
        <v>1570</v>
      </c>
      <c r="AE10" s="34">
        <v>971</v>
      </c>
      <c r="AF10" s="34">
        <v>1149</v>
      </c>
      <c r="AG10" s="34">
        <v>25</v>
      </c>
      <c r="AH10" s="34">
        <v>37</v>
      </c>
      <c r="AI10" s="34">
        <v>198</v>
      </c>
      <c r="AJ10" s="34">
        <v>158</v>
      </c>
      <c r="AK10" s="34">
        <v>19</v>
      </c>
      <c r="AL10" s="34">
        <v>28</v>
      </c>
      <c r="AM10" s="34">
        <v>154</v>
      </c>
      <c r="AN10" s="34">
        <v>261</v>
      </c>
      <c r="AO10" s="34">
        <v>549</v>
      </c>
      <c r="AP10" s="34">
        <v>634</v>
      </c>
      <c r="AQ10" s="34">
        <v>414</v>
      </c>
      <c r="AR10" s="34">
        <v>507</v>
      </c>
      <c r="AS10" s="34">
        <f t="shared" si="3"/>
        <v>963</v>
      </c>
      <c r="AT10" s="34">
        <f t="shared" si="3"/>
        <v>1141</v>
      </c>
      <c r="AU10" s="34">
        <f t="shared" si="4"/>
        <v>2104</v>
      </c>
      <c r="AV10" s="34">
        <f>AO10+'Nov25'!AV10</f>
        <v>2741</v>
      </c>
      <c r="AW10" s="34">
        <f>AP10+'Nov25'!AW10</f>
        <v>3087</v>
      </c>
      <c r="AX10" s="34">
        <f>AQ10+'Nov25'!AX10</f>
        <v>2159</v>
      </c>
      <c r="AY10" s="34">
        <f>AR10+'Nov25'!AY10</f>
        <v>2548</v>
      </c>
      <c r="AZ10" s="34">
        <f t="shared" si="5"/>
        <v>4900</v>
      </c>
      <c r="BA10" s="34">
        <f t="shared" si="5"/>
        <v>5635</v>
      </c>
      <c r="BB10" s="34">
        <f t="shared" si="6"/>
        <v>10535</v>
      </c>
      <c r="BC10" s="34"/>
      <c r="BD10" s="34"/>
      <c r="BE10" s="34"/>
      <c r="BF10" s="34"/>
      <c r="BG10" s="34">
        <v>149</v>
      </c>
      <c r="BH10" s="34">
        <v>5295</v>
      </c>
      <c r="BI10" s="34">
        <v>217700</v>
      </c>
      <c r="BJ10" s="34">
        <f>BH10+BI10</f>
        <v>222995</v>
      </c>
      <c r="BK10" s="34">
        <f>'Nov25'!BK10+BH10</f>
        <v>24840</v>
      </c>
      <c r="BL10" s="34">
        <f>'Nov25'!BL10+BI10</f>
        <v>1120000</v>
      </c>
      <c r="BM10" s="34">
        <f>SUM(BK10:BL10)</f>
        <v>1144840</v>
      </c>
    </row>
    <row r="11" spans="1:65" s="1" customFormat="1" ht="17.100000000000001" customHeight="1">
      <c r="A11" s="16">
        <v>8</v>
      </c>
      <c r="B11" s="17" t="s">
        <v>73</v>
      </c>
      <c r="C11" s="13">
        <v>80000</v>
      </c>
      <c r="D11" s="13">
        <v>25000</v>
      </c>
      <c r="E11" s="34">
        <v>6605</v>
      </c>
      <c r="F11" s="34">
        <v>2060</v>
      </c>
      <c r="G11" s="34">
        <v>6127</v>
      </c>
      <c r="H11" s="15">
        <f t="shared" si="2"/>
        <v>92.763058289174865</v>
      </c>
      <c r="I11" s="34">
        <v>1523</v>
      </c>
      <c r="J11" s="15">
        <f t="shared" si="8"/>
        <v>73.932038834951456</v>
      </c>
      <c r="K11" s="34">
        <f>G11+'Nov25'!K11</f>
        <v>30575</v>
      </c>
      <c r="L11" s="15">
        <f t="shared" si="0"/>
        <v>38.21875</v>
      </c>
      <c r="M11" s="34">
        <f>I11+'Nov25'!M11</f>
        <v>6927</v>
      </c>
      <c r="N11" s="15">
        <f t="shared" si="9"/>
        <v>27.707999999999998</v>
      </c>
      <c r="O11" s="34">
        <v>91</v>
      </c>
      <c r="P11" s="34">
        <v>40</v>
      </c>
      <c r="Q11" s="34">
        <f>O11+'Nov25'!Q11</f>
        <v>489</v>
      </c>
      <c r="R11" s="34">
        <f>P11+'Nov25'!R11</f>
        <v>130</v>
      </c>
      <c r="S11" s="34">
        <v>6388</v>
      </c>
      <c r="T11" s="34">
        <v>1552</v>
      </c>
      <c r="U11" s="34">
        <v>1480</v>
      </c>
      <c r="V11" s="34">
        <v>358</v>
      </c>
      <c r="W11" s="34">
        <v>740</v>
      </c>
      <c r="X11" s="34">
        <v>177</v>
      </c>
      <c r="Y11" s="15">
        <f t="shared" si="1"/>
        <v>50</v>
      </c>
      <c r="Z11" s="15">
        <f t="shared" si="1"/>
        <v>49.441340782122907</v>
      </c>
      <c r="AA11" s="34">
        <v>5943</v>
      </c>
      <c r="AB11" s="34">
        <v>1706</v>
      </c>
      <c r="AC11" s="34">
        <v>2022</v>
      </c>
      <c r="AD11" s="34">
        <v>717</v>
      </c>
      <c r="AE11" s="34">
        <v>1946</v>
      </c>
      <c r="AF11" s="34">
        <v>694</v>
      </c>
      <c r="AG11" s="34">
        <v>43</v>
      </c>
      <c r="AH11" s="34">
        <v>11</v>
      </c>
      <c r="AI11" s="34">
        <v>440</v>
      </c>
      <c r="AJ11" s="34">
        <v>77</v>
      </c>
      <c r="AK11" s="34">
        <v>46</v>
      </c>
      <c r="AL11" s="34">
        <v>8</v>
      </c>
      <c r="AM11" s="34">
        <v>353</v>
      </c>
      <c r="AN11" s="34">
        <v>110</v>
      </c>
      <c r="AO11" s="34">
        <v>1511</v>
      </c>
      <c r="AP11" s="34">
        <v>398</v>
      </c>
      <c r="AQ11" s="34">
        <v>1161</v>
      </c>
      <c r="AR11" s="34">
        <v>319</v>
      </c>
      <c r="AS11" s="34">
        <f t="shared" si="3"/>
        <v>2672</v>
      </c>
      <c r="AT11" s="34">
        <f t="shared" si="3"/>
        <v>717</v>
      </c>
      <c r="AU11" s="34">
        <f t="shared" si="4"/>
        <v>3389</v>
      </c>
      <c r="AV11" s="34">
        <f>AO11+'Nov25'!AV11</f>
        <v>7395</v>
      </c>
      <c r="AW11" s="34">
        <f>AP11+'Nov25'!AW11</f>
        <v>1818</v>
      </c>
      <c r="AX11" s="34">
        <f>AQ11+'Nov25'!AX11</f>
        <v>5768</v>
      </c>
      <c r="AY11" s="34">
        <f>AR11+'Nov25'!AY11</f>
        <v>1500</v>
      </c>
      <c r="AZ11" s="34">
        <f t="shared" si="5"/>
        <v>13163</v>
      </c>
      <c r="BA11" s="34">
        <f t="shared" si="5"/>
        <v>3318</v>
      </c>
      <c r="BB11" s="34">
        <f t="shared" si="6"/>
        <v>16481</v>
      </c>
      <c r="BC11" s="34"/>
      <c r="BD11" s="34"/>
      <c r="BE11" s="34"/>
      <c r="BF11" s="34"/>
      <c r="BG11" s="34"/>
      <c r="BH11" s="34"/>
      <c r="BI11" s="34"/>
      <c r="BJ11" s="34"/>
      <c r="BK11" s="40"/>
      <c r="BL11" s="40"/>
      <c r="BM11" s="40"/>
    </row>
    <row r="12" spans="1:65" s="138" customFormat="1" ht="17.100000000000001" customHeight="1">
      <c r="A12" s="18"/>
      <c r="B12" s="19" t="s">
        <v>74</v>
      </c>
      <c r="C12" s="19">
        <f>SUM(C10:C11)</f>
        <v>115000</v>
      </c>
      <c r="D12" s="19">
        <f t="shared" ref="D12:BM12" si="10">SUM(D10:D11)</f>
        <v>63000</v>
      </c>
      <c r="E12" s="35">
        <f t="shared" si="10"/>
        <v>9540</v>
      </c>
      <c r="F12" s="35">
        <f t="shared" si="10"/>
        <v>5120</v>
      </c>
      <c r="G12" s="35">
        <f t="shared" si="10"/>
        <v>8346</v>
      </c>
      <c r="H12" s="21">
        <f t="shared" si="2"/>
        <v>87.484276729559753</v>
      </c>
      <c r="I12" s="35">
        <f t="shared" si="10"/>
        <v>4425</v>
      </c>
      <c r="J12" s="21">
        <f t="shared" si="8"/>
        <v>86.42578125</v>
      </c>
      <c r="K12" s="35">
        <f t="shared" si="10"/>
        <v>41156</v>
      </c>
      <c r="L12" s="21">
        <f t="shared" si="0"/>
        <v>35.787826086956521</v>
      </c>
      <c r="M12" s="35">
        <f t="shared" si="10"/>
        <v>20582</v>
      </c>
      <c r="N12" s="21">
        <f t="shared" si="9"/>
        <v>32.669841269841271</v>
      </c>
      <c r="O12" s="35">
        <f t="shared" si="10"/>
        <v>119</v>
      </c>
      <c r="P12" s="35">
        <f t="shared" si="10"/>
        <v>152</v>
      </c>
      <c r="Q12" s="35">
        <f t="shared" si="10"/>
        <v>651</v>
      </c>
      <c r="R12" s="35">
        <f t="shared" si="10"/>
        <v>676</v>
      </c>
      <c r="S12" s="35">
        <f t="shared" si="10"/>
        <v>8632</v>
      </c>
      <c r="T12" s="35">
        <f t="shared" si="10"/>
        <v>4394</v>
      </c>
      <c r="U12" s="35">
        <f t="shared" si="10"/>
        <v>2013</v>
      </c>
      <c r="V12" s="35">
        <f t="shared" si="10"/>
        <v>991</v>
      </c>
      <c r="W12" s="35">
        <f t="shared" si="10"/>
        <v>1013</v>
      </c>
      <c r="X12" s="35">
        <f t="shared" si="10"/>
        <v>492</v>
      </c>
      <c r="Y12" s="21">
        <f t="shared" si="1"/>
        <v>50.322901142573272</v>
      </c>
      <c r="Z12" s="21">
        <f t="shared" si="1"/>
        <v>49.646821392532793</v>
      </c>
      <c r="AA12" s="35">
        <f t="shared" si="10"/>
        <v>8283</v>
      </c>
      <c r="AB12" s="35">
        <f t="shared" si="10"/>
        <v>4425</v>
      </c>
      <c r="AC12" s="35">
        <f t="shared" si="10"/>
        <v>3406</v>
      </c>
      <c r="AD12" s="35">
        <f t="shared" si="10"/>
        <v>2287</v>
      </c>
      <c r="AE12" s="35">
        <f t="shared" si="10"/>
        <v>2917</v>
      </c>
      <c r="AF12" s="35">
        <f t="shared" si="10"/>
        <v>1843</v>
      </c>
      <c r="AG12" s="35">
        <f t="shared" si="10"/>
        <v>68</v>
      </c>
      <c r="AH12" s="35">
        <f t="shared" si="10"/>
        <v>48</v>
      </c>
      <c r="AI12" s="35">
        <f t="shared" si="10"/>
        <v>638</v>
      </c>
      <c r="AJ12" s="35">
        <f t="shared" si="10"/>
        <v>235</v>
      </c>
      <c r="AK12" s="35">
        <f t="shared" si="10"/>
        <v>65</v>
      </c>
      <c r="AL12" s="35">
        <f t="shared" si="10"/>
        <v>36</v>
      </c>
      <c r="AM12" s="35">
        <f t="shared" si="10"/>
        <v>507</v>
      </c>
      <c r="AN12" s="35">
        <f t="shared" si="10"/>
        <v>371</v>
      </c>
      <c r="AO12" s="35">
        <f t="shared" si="10"/>
        <v>2060</v>
      </c>
      <c r="AP12" s="35">
        <f t="shared" si="10"/>
        <v>1032</v>
      </c>
      <c r="AQ12" s="35">
        <f t="shared" si="10"/>
        <v>1575</v>
      </c>
      <c r="AR12" s="35">
        <f t="shared" si="10"/>
        <v>826</v>
      </c>
      <c r="AS12" s="35">
        <f t="shared" si="10"/>
        <v>3635</v>
      </c>
      <c r="AT12" s="35">
        <f t="shared" si="10"/>
        <v>1858</v>
      </c>
      <c r="AU12" s="35">
        <f t="shared" si="10"/>
        <v>5493</v>
      </c>
      <c r="AV12" s="35">
        <f t="shared" si="10"/>
        <v>10136</v>
      </c>
      <c r="AW12" s="35">
        <f t="shared" si="10"/>
        <v>4905</v>
      </c>
      <c r="AX12" s="35">
        <f t="shared" si="10"/>
        <v>7927</v>
      </c>
      <c r="AY12" s="35">
        <f t="shared" si="10"/>
        <v>4048</v>
      </c>
      <c r="AZ12" s="35">
        <f t="shared" si="10"/>
        <v>18063</v>
      </c>
      <c r="BA12" s="35">
        <f t="shared" si="10"/>
        <v>8953</v>
      </c>
      <c r="BB12" s="35">
        <f t="shared" si="10"/>
        <v>27016</v>
      </c>
      <c r="BC12" s="35">
        <f t="shared" si="10"/>
        <v>0</v>
      </c>
      <c r="BD12" s="35">
        <f t="shared" si="10"/>
        <v>0</v>
      </c>
      <c r="BE12" s="35">
        <f t="shared" si="10"/>
        <v>0</v>
      </c>
      <c r="BF12" s="35">
        <f t="shared" si="10"/>
        <v>0</v>
      </c>
      <c r="BG12" s="35">
        <f t="shared" si="10"/>
        <v>149</v>
      </c>
      <c r="BH12" s="35">
        <f t="shared" si="10"/>
        <v>5295</v>
      </c>
      <c r="BI12" s="35">
        <f t="shared" si="10"/>
        <v>217700</v>
      </c>
      <c r="BJ12" s="35">
        <f t="shared" si="10"/>
        <v>222995</v>
      </c>
      <c r="BK12" s="35">
        <f t="shared" si="10"/>
        <v>24840</v>
      </c>
      <c r="BL12" s="35">
        <f t="shared" si="10"/>
        <v>1120000</v>
      </c>
      <c r="BM12" s="35">
        <f t="shared" si="10"/>
        <v>1144840</v>
      </c>
    </row>
    <row r="13" spans="1:65" s="138" customFormat="1" ht="17.100000000000001" customHeight="1">
      <c r="A13" s="24">
        <v>9</v>
      </c>
      <c r="B13" s="25" t="s">
        <v>75</v>
      </c>
      <c r="C13" s="26">
        <v>170000</v>
      </c>
      <c r="D13" s="26">
        <v>0</v>
      </c>
      <c r="E13" s="38">
        <v>14270</v>
      </c>
      <c r="F13" s="38"/>
      <c r="G13" s="38">
        <v>12706</v>
      </c>
      <c r="H13" s="28">
        <f t="shared" si="2"/>
        <v>89.039943938332172</v>
      </c>
      <c r="I13" s="38"/>
      <c r="J13" s="15"/>
      <c r="K13" s="34">
        <f>G13+'Nov25'!K13</f>
        <v>59499</v>
      </c>
      <c r="L13" s="15">
        <f t="shared" si="0"/>
        <v>34.999411764705883</v>
      </c>
      <c r="M13" s="34">
        <f>I13+'Nov25'!M13</f>
        <v>0</v>
      </c>
      <c r="N13" s="28"/>
      <c r="O13" s="38">
        <v>220</v>
      </c>
      <c r="P13" s="38"/>
      <c r="Q13" s="34">
        <f>O13+'Nov25'!Q13</f>
        <v>969</v>
      </c>
      <c r="R13" s="34">
        <f>P13+'Nov25'!R13</f>
        <v>0</v>
      </c>
      <c r="S13" s="38">
        <v>11845</v>
      </c>
      <c r="T13" s="38"/>
      <c r="U13" s="38">
        <v>2865</v>
      </c>
      <c r="V13" s="38"/>
      <c r="W13" s="38">
        <v>1513</v>
      </c>
      <c r="X13" s="38"/>
      <c r="Y13" s="15">
        <f t="shared" si="1"/>
        <v>52.809773123909252</v>
      </c>
      <c r="Z13" s="15"/>
      <c r="AA13" s="38">
        <v>12009</v>
      </c>
      <c r="AB13" s="38"/>
      <c r="AC13" s="38">
        <v>5885</v>
      </c>
      <c r="AD13" s="38"/>
      <c r="AE13" s="38">
        <v>5815</v>
      </c>
      <c r="AF13" s="38"/>
      <c r="AG13" s="38">
        <v>248</v>
      </c>
      <c r="AH13" s="38"/>
      <c r="AI13" s="38">
        <v>583</v>
      </c>
      <c r="AJ13" s="38"/>
      <c r="AK13" s="38">
        <v>373</v>
      </c>
      <c r="AL13" s="38"/>
      <c r="AM13" s="38">
        <v>533</v>
      </c>
      <c r="AN13" s="38"/>
      <c r="AO13" s="38">
        <v>2782</v>
      </c>
      <c r="AP13" s="38"/>
      <c r="AQ13" s="38">
        <v>2241</v>
      </c>
      <c r="AR13" s="38"/>
      <c r="AS13" s="34">
        <f t="shared" si="3"/>
        <v>5023</v>
      </c>
      <c r="AT13" s="34">
        <f t="shared" si="3"/>
        <v>0</v>
      </c>
      <c r="AU13" s="34">
        <f t="shared" si="4"/>
        <v>5023</v>
      </c>
      <c r="AV13" s="34">
        <f>AO13+'Nov25'!AV13</f>
        <v>13539</v>
      </c>
      <c r="AW13" s="34">
        <f>AP13+'Nov25'!AW13</f>
        <v>0</v>
      </c>
      <c r="AX13" s="34">
        <f>AQ13+'Nov25'!AX13</f>
        <v>10981</v>
      </c>
      <c r="AY13" s="34">
        <f>AR13+'Nov25'!AY13</f>
        <v>0</v>
      </c>
      <c r="AZ13" s="34">
        <f t="shared" si="5"/>
        <v>24520</v>
      </c>
      <c r="BA13" s="34">
        <f t="shared" si="5"/>
        <v>0</v>
      </c>
      <c r="BB13" s="34">
        <f t="shared" si="6"/>
        <v>24520</v>
      </c>
      <c r="BC13" s="38"/>
      <c r="BD13" s="38"/>
      <c r="BE13" s="38"/>
      <c r="BF13" s="38"/>
      <c r="BG13" s="38"/>
      <c r="BH13" s="38"/>
      <c r="BI13" s="38"/>
      <c r="BJ13" s="38"/>
      <c r="BK13" s="42">
        <v>0</v>
      </c>
      <c r="BL13" s="42">
        <v>0</v>
      </c>
      <c r="BM13" s="42">
        <v>0</v>
      </c>
    </row>
    <row r="14" spans="1:65" s="1" customFormat="1" ht="17.100000000000001" customHeight="1">
      <c r="A14" s="12">
        <v>10</v>
      </c>
      <c r="B14" s="13" t="s">
        <v>76</v>
      </c>
      <c r="C14" s="13">
        <v>71000</v>
      </c>
      <c r="D14" s="13">
        <v>0</v>
      </c>
      <c r="E14" s="34">
        <v>5850</v>
      </c>
      <c r="F14" s="34"/>
      <c r="G14" s="34">
        <v>4251</v>
      </c>
      <c r="H14" s="15">
        <f t="shared" si="2"/>
        <v>72.666666666666671</v>
      </c>
      <c r="I14" s="34"/>
      <c r="J14" s="15"/>
      <c r="K14" s="34">
        <f>G14+'Nov25'!K14</f>
        <v>21217</v>
      </c>
      <c r="L14" s="15">
        <f t="shared" si="0"/>
        <v>29.883098591549295</v>
      </c>
      <c r="M14" s="34">
        <f>I14+'Nov25'!M14</f>
        <v>0</v>
      </c>
      <c r="N14" s="15"/>
      <c r="O14" s="34">
        <v>307</v>
      </c>
      <c r="P14" s="34"/>
      <c r="Q14" s="34">
        <f>O14+'Nov25'!Q14</f>
        <v>1676</v>
      </c>
      <c r="R14" s="34">
        <f>P14+'Nov25'!R14</f>
        <v>0</v>
      </c>
      <c r="S14" s="34">
        <v>4760</v>
      </c>
      <c r="T14" s="34"/>
      <c r="U14" s="34">
        <v>1279</v>
      </c>
      <c r="V14" s="34"/>
      <c r="W14" s="34">
        <v>721</v>
      </c>
      <c r="X14" s="34"/>
      <c r="Y14" s="15">
        <f t="shared" si="1"/>
        <v>56.372165754495697</v>
      </c>
      <c r="Z14" s="15"/>
      <c r="AA14" s="34">
        <v>4870</v>
      </c>
      <c r="AB14" s="34"/>
      <c r="AC14" s="34">
        <v>2826</v>
      </c>
      <c r="AD14" s="34"/>
      <c r="AE14" s="34">
        <v>2044</v>
      </c>
      <c r="AF14" s="34"/>
      <c r="AG14" s="34">
        <v>140</v>
      </c>
      <c r="AH14" s="34"/>
      <c r="AI14" s="34">
        <v>228</v>
      </c>
      <c r="AJ14" s="34"/>
      <c r="AK14" s="34">
        <v>90</v>
      </c>
      <c r="AL14" s="34"/>
      <c r="AM14" s="34">
        <v>167</v>
      </c>
      <c r="AN14" s="34"/>
      <c r="AO14" s="34">
        <v>1189</v>
      </c>
      <c r="AP14" s="34"/>
      <c r="AQ14" s="34">
        <v>1012</v>
      </c>
      <c r="AR14" s="34"/>
      <c r="AS14" s="34">
        <f t="shared" si="3"/>
        <v>2201</v>
      </c>
      <c r="AT14" s="34">
        <f t="shared" si="3"/>
        <v>0</v>
      </c>
      <c r="AU14" s="34">
        <f t="shared" si="4"/>
        <v>2201</v>
      </c>
      <c r="AV14" s="34">
        <f>AO14+'Nov25'!AV14</f>
        <v>5650</v>
      </c>
      <c r="AW14" s="34">
        <f>AP14+'Nov25'!AW14</f>
        <v>0</v>
      </c>
      <c r="AX14" s="34">
        <f>AQ14+'Nov25'!AX14</f>
        <v>4745</v>
      </c>
      <c r="AY14" s="34">
        <f>AR14+'Nov25'!AY14</f>
        <v>0</v>
      </c>
      <c r="AZ14" s="34">
        <f t="shared" si="5"/>
        <v>10395</v>
      </c>
      <c r="BA14" s="34">
        <f t="shared" si="5"/>
        <v>0</v>
      </c>
      <c r="BB14" s="34">
        <f t="shared" si="6"/>
        <v>10395</v>
      </c>
      <c r="BC14" s="34">
        <v>30</v>
      </c>
      <c r="BD14" s="34">
        <v>150</v>
      </c>
      <c r="BE14" s="34">
        <f>BC14+'Nov25'!BE14</f>
        <v>150</v>
      </c>
      <c r="BF14" s="34">
        <f>BD14+'Nov25'!BF14</f>
        <v>750</v>
      </c>
      <c r="BG14" s="34"/>
      <c r="BH14" s="34"/>
      <c r="BI14" s="34"/>
      <c r="BJ14" s="34"/>
      <c r="BK14" s="39"/>
      <c r="BL14" s="39"/>
      <c r="BM14" s="39"/>
    </row>
    <row r="15" spans="1:65" s="1" customFormat="1" ht="17.100000000000001" customHeight="1">
      <c r="A15" s="12">
        <v>11</v>
      </c>
      <c r="B15" s="13" t="s">
        <v>77</v>
      </c>
      <c r="C15" s="13">
        <v>58000</v>
      </c>
      <c r="D15" s="13">
        <v>0</v>
      </c>
      <c r="E15" s="34">
        <v>4834</v>
      </c>
      <c r="F15" s="34"/>
      <c r="G15" s="34">
        <v>3105</v>
      </c>
      <c r="H15" s="15">
        <f t="shared" si="2"/>
        <v>64.232519652461733</v>
      </c>
      <c r="I15" s="34"/>
      <c r="J15" s="15"/>
      <c r="K15" s="34">
        <f>G15+'Nov25'!K15</f>
        <v>15458</v>
      </c>
      <c r="L15" s="15">
        <f t="shared" si="0"/>
        <v>26.651724137931033</v>
      </c>
      <c r="M15" s="34">
        <f>I15+'Nov25'!M15</f>
        <v>0</v>
      </c>
      <c r="N15" s="15"/>
      <c r="O15" s="34">
        <v>231</v>
      </c>
      <c r="P15" s="34"/>
      <c r="Q15" s="34">
        <f>O15+'Nov25'!Q15</f>
        <v>941</v>
      </c>
      <c r="R15" s="34">
        <f>P15+'Nov25'!R15</f>
        <v>0</v>
      </c>
      <c r="S15" s="34">
        <v>3082</v>
      </c>
      <c r="T15" s="34"/>
      <c r="U15" s="34">
        <v>790</v>
      </c>
      <c r="V15" s="34"/>
      <c r="W15" s="34">
        <v>415</v>
      </c>
      <c r="X15" s="34"/>
      <c r="Y15" s="15">
        <f t="shared" si="1"/>
        <v>52.531645569620252</v>
      </c>
      <c r="Z15" s="15"/>
      <c r="AA15" s="34" t="s">
        <v>273</v>
      </c>
      <c r="AB15" s="34"/>
      <c r="AC15" s="34">
        <v>1980</v>
      </c>
      <c r="AD15" s="34"/>
      <c r="AE15" s="34">
        <v>1581</v>
      </c>
      <c r="AF15" s="34"/>
      <c r="AG15" s="34">
        <v>79</v>
      </c>
      <c r="AH15" s="34"/>
      <c r="AI15" s="34">
        <v>257</v>
      </c>
      <c r="AJ15" s="34"/>
      <c r="AK15" s="34">
        <v>51</v>
      </c>
      <c r="AL15" s="34"/>
      <c r="AM15" s="34">
        <v>55</v>
      </c>
      <c r="AN15" s="34"/>
      <c r="AO15" s="34">
        <v>837</v>
      </c>
      <c r="AP15" s="34"/>
      <c r="AQ15" s="34">
        <v>684</v>
      </c>
      <c r="AR15" s="34"/>
      <c r="AS15" s="34">
        <f t="shared" si="3"/>
        <v>1521</v>
      </c>
      <c r="AT15" s="34">
        <f t="shared" si="3"/>
        <v>0</v>
      </c>
      <c r="AU15" s="34">
        <f t="shared" si="4"/>
        <v>1521</v>
      </c>
      <c r="AV15" s="34">
        <f>AO15+'Nov25'!AV15</f>
        <v>4253</v>
      </c>
      <c r="AW15" s="34">
        <f>AP15+'Nov25'!AW15</f>
        <v>0</v>
      </c>
      <c r="AX15" s="34">
        <f>AQ15+'Nov25'!AX15</f>
        <v>3490</v>
      </c>
      <c r="AY15" s="34">
        <f>AR15+'Nov25'!AY15</f>
        <v>0</v>
      </c>
      <c r="AZ15" s="34">
        <f t="shared" si="5"/>
        <v>7743</v>
      </c>
      <c r="BA15" s="34">
        <f t="shared" si="5"/>
        <v>0</v>
      </c>
      <c r="BB15" s="34">
        <f t="shared" si="6"/>
        <v>7743</v>
      </c>
      <c r="BC15" s="34"/>
      <c r="BD15" s="34"/>
      <c r="BE15" s="34"/>
      <c r="BF15" s="34"/>
      <c r="BG15" s="34"/>
      <c r="BH15" s="34"/>
      <c r="BI15" s="34"/>
      <c r="BJ15" s="34"/>
      <c r="BK15" s="39"/>
      <c r="BL15" s="39"/>
      <c r="BM15" s="39"/>
    </row>
    <row r="16" spans="1:65" s="1" customFormat="1" ht="17.100000000000001" customHeight="1">
      <c r="A16" s="12">
        <v>12</v>
      </c>
      <c r="B16" s="13" t="s">
        <v>78</v>
      </c>
      <c r="C16" s="13">
        <v>48000</v>
      </c>
      <c r="D16" s="13">
        <v>0</v>
      </c>
      <c r="E16" s="34">
        <v>3975</v>
      </c>
      <c r="F16" s="34"/>
      <c r="G16" s="34">
        <v>2477</v>
      </c>
      <c r="H16" s="15">
        <f t="shared" si="2"/>
        <v>62.314465408805034</v>
      </c>
      <c r="I16" s="34"/>
      <c r="J16" s="15"/>
      <c r="K16" s="34">
        <f>G16+'Nov25'!K16</f>
        <v>13096</v>
      </c>
      <c r="L16" s="15">
        <f t="shared" si="0"/>
        <v>27.283333333333335</v>
      </c>
      <c r="M16" s="34">
        <f>I16+'Nov25'!M16</f>
        <v>0</v>
      </c>
      <c r="N16" s="15"/>
      <c r="O16" s="34">
        <v>164</v>
      </c>
      <c r="P16" s="34"/>
      <c r="Q16" s="34">
        <f>O16+'Nov25'!Q16</f>
        <v>827</v>
      </c>
      <c r="R16" s="34">
        <f>P16+'Nov25'!R16</f>
        <v>0</v>
      </c>
      <c r="S16" s="34">
        <v>2828</v>
      </c>
      <c r="T16" s="34"/>
      <c r="U16" s="34">
        <v>758</v>
      </c>
      <c r="V16" s="34"/>
      <c r="W16" s="34">
        <v>429</v>
      </c>
      <c r="X16" s="34"/>
      <c r="Y16" s="15">
        <f t="shared" si="1"/>
        <v>56.596306068601585</v>
      </c>
      <c r="Z16" s="15"/>
      <c r="AA16" s="34">
        <v>3039</v>
      </c>
      <c r="AB16" s="34"/>
      <c r="AC16" s="34">
        <v>1667</v>
      </c>
      <c r="AD16" s="34"/>
      <c r="AE16" s="34">
        <v>1372</v>
      </c>
      <c r="AF16" s="34"/>
      <c r="AG16" s="34">
        <v>93</v>
      </c>
      <c r="AH16" s="34"/>
      <c r="AI16" s="34">
        <v>181</v>
      </c>
      <c r="AJ16" s="34"/>
      <c r="AK16" s="34">
        <v>68</v>
      </c>
      <c r="AL16" s="34"/>
      <c r="AM16" s="34">
        <v>73</v>
      </c>
      <c r="AN16" s="34"/>
      <c r="AO16" s="34">
        <v>656</v>
      </c>
      <c r="AP16" s="34"/>
      <c r="AQ16" s="34">
        <v>627</v>
      </c>
      <c r="AR16" s="34"/>
      <c r="AS16" s="34">
        <f t="shared" si="3"/>
        <v>1283</v>
      </c>
      <c r="AT16" s="34">
        <f t="shared" si="3"/>
        <v>0</v>
      </c>
      <c r="AU16" s="34">
        <f t="shared" si="4"/>
        <v>1283</v>
      </c>
      <c r="AV16" s="34">
        <f>AO16+'Nov25'!AV16</f>
        <v>3372</v>
      </c>
      <c r="AW16" s="34">
        <f>AP16+'Nov25'!AW16</f>
        <v>0</v>
      </c>
      <c r="AX16" s="34">
        <f>AQ16+'Nov25'!AX16</f>
        <v>3174</v>
      </c>
      <c r="AY16" s="34">
        <f>AR16+'Nov25'!AY16</f>
        <v>0</v>
      </c>
      <c r="AZ16" s="34">
        <f t="shared" si="5"/>
        <v>6546</v>
      </c>
      <c r="BA16" s="34">
        <f t="shared" si="5"/>
        <v>0</v>
      </c>
      <c r="BB16" s="34">
        <f t="shared" si="6"/>
        <v>6546</v>
      </c>
      <c r="BC16" s="34"/>
      <c r="BD16" s="34"/>
      <c r="BE16" s="34"/>
      <c r="BF16" s="34"/>
      <c r="BG16" s="34"/>
      <c r="BH16" s="34"/>
      <c r="BI16" s="34"/>
      <c r="BJ16" s="34"/>
      <c r="BK16" s="39"/>
      <c r="BL16" s="39"/>
      <c r="BM16" s="39"/>
    </row>
    <row r="17" spans="1:65" s="1" customFormat="1" ht="17.100000000000001" customHeight="1">
      <c r="A17" s="12">
        <v>13</v>
      </c>
      <c r="B17" s="13" t="s">
        <v>79</v>
      </c>
      <c r="C17" s="13">
        <v>50000</v>
      </c>
      <c r="D17" s="13">
        <v>0</v>
      </c>
      <c r="E17" s="34">
        <v>3825</v>
      </c>
      <c r="F17" s="34"/>
      <c r="G17" s="34">
        <v>3135</v>
      </c>
      <c r="H17" s="15">
        <f t="shared" si="2"/>
        <v>81.960784313725483</v>
      </c>
      <c r="I17" s="34"/>
      <c r="J17" s="15"/>
      <c r="K17" s="34">
        <f>G17+'Nov25'!K17</f>
        <v>14006</v>
      </c>
      <c r="L17" s="15">
        <f t="shared" si="0"/>
        <v>28.012</v>
      </c>
      <c r="M17" s="34">
        <f>I17+'Nov25'!M17</f>
        <v>0</v>
      </c>
      <c r="N17" s="15"/>
      <c r="O17" s="34">
        <v>100</v>
      </c>
      <c r="P17" s="34"/>
      <c r="Q17" s="34">
        <f>O17+'Nov25'!Q17</f>
        <v>458</v>
      </c>
      <c r="R17" s="34">
        <f>P17+'Nov25'!R17</f>
        <v>0</v>
      </c>
      <c r="S17" s="34">
        <v>3061</v>
      </c>
      <c r="T17" s="34"/>
      <c r="U17" s="34">
        <v>763</v>
      </c>
      <c r="V17" s="34"/>
      <c r="W17" s="34">
        <v>411</v>
      </c>
      <c r="X17" s="34"/>
      <c r="Y17" s="15">
        <f t="shared" si="1"/>
        <v>53.866317169069461</v>
      </c>
      <c r="Z17" s="15"/>
      <c r="AA17" s="34">
        <v>3117</v>
      </c>
      <c r="AB17" s="34"/>
      <c r="AC17" s="34">
        <v>1743</v>
      </c>
      <c r="AD17" s="34"/>
      <c r="AE17" s="34">
        <v>1384</v>
      </c>
      <c r="AF17" s="34"/>
      <c r="AG17" s="34">
        <v>41</v>
      </c>
      <c r="AH17" s="34"/>
      <c r="AI17" s="34">
        <v>205</v>
      </c>
      <c r="AJ17" s="34"/>
      <c r="AK17" s="34">
        <v>58</v>
      </c>
      <c r="AL17" s="34"/>
      <c r="AM17" s="34">
        <v>188</v>
      </c>
      <c r="AN17" s="34"/>
      <c r="AO17" s="34">
        <v>643</v>
      </c>
      <c r="AP17" s="34"/>
      <c r="AQ17" s="34">
        <v>608</v>
      </c>
      <c r="AR17" s="34"/>
      <c r="AS17" s="34">
        <f t="shared" si="3"/>
        <v>1251</v>
      </c>
      <c r="AT17" s="34">
        <f t="shared" si="3"/>
        <v>0</v>
      </c>
      <c r="AU17" s="34">
        <f t="shared" si="4"/>
        <v>1251</v>
      </c>
      <c r="AV17" s="34">
        <f>AO17+'Nov25'!AV17</f>
        <v>3150</v>
      </c>
      <c r="AW17" s="34">
        <f>AP17+'Nov25'!AW17</f>
        <v>0</v>
      </c>
      <c r="AX17" s="34">
        <f>AQ17+'Nov25'!AX17</f>
        <v>2891</v>
      </c>
      <c r="AY17" s="34">
        <f>AR17+'Nov25'!AY17</f>
        <v>0</v>
      </c>
      <c r="AZ17" s="34">
        <f t="shared" si="5"/>
        <v>6041</v>
      </c>
      <c r="BA17" s="34">
        <f t="shared" si="5"/>
        <v>0</v>
      </c>
      <c r="BB17" s="34">
        <f t="shared" si="6"/>
        <v>6041</v>
      </c>
      <c r="BC17" s="34"/>
      <c r="BD17" s="34"/>
      <c r="BE17" s="34"/>
      <c r="BF17" s="34"/>
      <c r="BG17" s="34"/>
      <c r="BH17" s="34"/>
      <c r="BI17" s="34"/>
      <c r="BJ17" s="34"/>
      <c r="BK17" s="39"/>
      <c r="BL17" s="39"/>
      <c r="BM17" s="39"/>
    </row>
    <row r="18" spans="1:65" s="1" customFormat="1" ht="17.100000000000001" customHeight="1">
      <c r="A18" s="16">
        <v>14</v>
      </c>
      <c r="B18" s="17" t="s">
        <v>80</v>
      </c>
      <c r="C18" s="13">
        <v>56000</v>
      </c>
      <c r="D18" s="13">
        <v>0</v>
      </c>
      <c r="E18" s="34">
        <v>4430</v>
      </c>
      <c r="F18" s="34"/>
      <c r="G18" s="34">
        <v>3384</v>
      </c>
      <c r="H18" s="15">
        <f t="shared" si="2"/>
        <v>76.388261851015798</v>
      </c>
      <c r="I18" s="34"/>
      <c r="J18" s="15"/>
      <c r="K18" s="34">
        <f>G18+'Nov25'!K18</f>
        <v>17569</v>
      </c>
      <c r="L18" s="15">
        <f t="shared" si="0"/>
        <v>31.373214285714287</v>
      </c>
      <c r="M18" s="34">
        <f>I18+'Nov25'!M18</f>
        <v>0</v>
      </c>
      <c r="N18" s="15"/>
      <c r="O18" s="34">
        <v>191</v>
      </c>
      <c r="P18" s="34"/>
      <c r="Q18" s="34">
        <f>O18+'Nov25'!Q18</f>
        <v>634</v>
      </c>
      <c r="R18" s="34">
        <f>P18+'Nov25'!R18</f>
        <v>0</v>
      </c>
      <c r="S18" s="34">
        <v>4005</v>
      </c>
      <c r="T18" s="34"/>
      <c r="U18" s="34">
        <v>1189</v>
      </c>
      <c r="V18" s="34"/>
      <c r="W18" s="34">
        <v>610</v>
      </c>
      <c r="X18" s="34"/>
      <c r="Y18" s="15">
        <f t="shared" si="1"/>
        <v>51.30361648444071</v>
      </c>
      <c r="Z18" s="15"/>
      <c r="AA18" s="34">
        <v>3562</v>
      </c>
      <c r="AB18" s="34"/>
      <c r="AC18" s="34">
        <v>1850</v>
      </c>
      <c r="AD18" s="34"/>
      <c r="AE18" s="34">
        <v>1712</v>
      </c>
      <c r="AF18" s="34"/>
      <c r="AG18" s="34">
        <v>40</v>
      </c>
      <c r="AH18" s="34"/>
      <c r="AI18" s="34">
        <v>342</v>
      </c>
      <c r="AJ18" s="34"/>
      <c r="AK18" s="34">
        <v>28</v>
      </c>
      <c r="AL18" s="34"/>
      <c r="AM18" s="34">
        <v>17</v>
      </c>
      <c r="AN18" s="34"/>
      <c r="AO18" s="34">
        <v>782</v>
      </c>
      <c r="AP18" s="34"/>
      <c r="AQ18" s="34">
        <v>641</v>
      </c>
      <c r="AR18" s="34"/>
      <c r="AS18" s="34">
        <f t="shared" si="3"/>
        <v>1423</v>
      </c>
      <c r="AT18" s="34">
        <f t="shared" si="3"/>
        <v>0</v>
      </c>
      <c r="AU18" s="34">
        <f t="shared" si="4"/>
        <v>1423</v>
      </c>
      <c r="AV18" s="34">
        <f>AO18+'Nov25'!AV18</f>
        <v>4176</v>
      </c>
      <c r="AW18" s="34">
        <f>AP18+'Nov25'!AW18</f>
        <v>0</v>
      </c>
      <c r="AX18" s="34">
        <f>AQ18+'Nov25'!AX18</f>
        <v>3256</v>
      </c>
      <c r="AY18" s="34">
        <f>AR18+'Nov25'!AY18</f>
        <v>0</v>
      </c>
      <c r="AZ18" s="34">
        <f t="shared" si="5"/>
        <v>7432</v>
      </c>
      <c r="BA18" s="34">
        <f t="shared" si="5"/>
        <v>0</v>
      </c>
      <c r="BB18" s="34">
        <f t="shared" si="6"/>
        <v>7432</v>
      </c>
      <c r="BC18" s="34"/>
      <c r="BD18" s="34"/>
      <c r="BE18" s="34"/>
      <c r="BF18" s="34"/>
      <c r="BG18" s="34"/>
      <c r="BH18" s="34"/>
      <c r="BI18" s="34"/>
      <c r="BJ18" s="34"/>
      <c r="BK18" s="39"/>
      <c r="BL18" s="39"/>
      <c r="BM18" s="39"/>
    </row>
    <row r="19" spans="1:65" s="138" customFormat="1" ht="17.100000000000001" customHeight="1">
      <c r="A19" s="18"/>
      <c r="B19" s="19" t="s">
        <v>74</v>
      </c>
      <c r="C19" s="19">
        <f>SUM(C14:C18)</f>
        <v>283000</v>
      </c>
      <c r="D19" s="19">
        <f t="shared" ref="D19:BM19" si="11">SUM(D14:D18)</f>
        <v>0</v>
      </c>
      <c r="E19" s="35">
        <f t="shared" si="11"/>
        <v>22914</v>
      </c>
      <c r="F19" s="35">
        <f t="shared" si="11"/>
        <v>0</v>
      </c>
      <c r="G19" s="35">
        <f t="shared" si="11"/>
        <v>16352</v>
      </c>
      <c r="H19" s="21">
        <f t="shared" si="2"/>
        <v>71.362485816531375</v>
      </c>
      <c r="I19" s="35">
        <f t="shared" si="11"/>
        <v>0</v>
      </c>
      <c r="J19" s="35">
        <f t="shared" si="11"/>
        <v>0</v>
      </c>
      <c r="K19" s="35">
        <f t="shared" si="11"/>
        <v>81346</v>
      </c>
      <c r="L19" s="21">
        <f t="shared" si="0"/>
        <v>28.74416961130742</v>
      </c>
      <c r="M19" s="35">
        <f t="shared" si="11"/>
        <v>0</v>
      </c>
      <c r="N19" s="35">
        <f t="shared" si="11"/>
        <v>0</v>
      </c>
      <c r="O19" s="35">
        <f t="shared" si="11"/>
        <v>993</v>
      </c>
      <c r="P19" s="35">
        <f t="shared" si="11"/>
        <v>0</v>
      </c>
      <c r="Q19" s="35">
        <f t="shared" si="11"/>
        <v>4536</v>
      </c>
      <c r="R19" s="35">
        <f t="shared" si="11"/>
        <v>0</v>
      </c>
      <c r="S19" s="35">
        <f t="shared" si="11"/>
        <v>17736</v>
      </c>
      <c r="T19" s="35">
        <f t="shared" si="11"/>
        <v>0</v>
      </c>
      <c r="U19" s="35">
        <f t="shared" si="11"/>
        <v>4779</v>
      </c>
      <c r="V19" s="35">
        <f t="shared" si="11"/>
        <v>0</v>
      </c>
      <c r="W19" s="35">
        <f t="shared" si="11"/>
        <v>2586</v>
      </c>
      <c r="X19" s="35">
        <f t="shared" si="11"/>
        <v>0</v>
      </c>
      <c r="Y19" s="35">
        <f t="shared" si="11"/>
        <v>270.67005104622774</v>
      </c>
      <c r="Z19" s="35">
        <f t="shared" si="11"/>
        <v>0</v>
      </c>
      <c r="AA19" s="35">
        <f t="shared" si="11"/>
        <v>14588</v>
      </c>
      <c r="AB19" s="35">
        <f t="shared" si="11"/>
        <v>0</v>
      </c>
      <c r="AC19" s="35">
        <f t="shared" si="11"/>
        <v>10066</v>
      </c>
      <c r="AD19" s="35">
        <f t="shared" si="11"/>
        <v>0</v>
      </c>
      <c r="AE19" s="35">
        <f t="shared" si="11"/>
        <v>8093</v>
      </c>
      <c r="AF19" s="35">
        <f t="shared" si="11"/>
        <v>0</v>
      </c>
      <c r="AG19" s="35">
        <f t="shared" si="11"/>
        <v>393</v>
      </c>
      <c r="AH19" s="35">
        <f t="shared" si="11"/>
        <v>0</v>
      </c>
      <c r="AI19" s="35">
        <f t="shared" si="11"/>
        <v>1213</v>
      </c>
      <c r="AJ19" s="35">
        <f t="shared" si="11"/>
        <v>0</v>
      </c>
      <c r="AK19" s="35">
        <f t="shared" si="11"/>
        <v>295</v>
      </c>
      <c r="AL19" s="35">
        <f t="shared" si="11"/>
        <v>0</v>
      </c>
      <c r="AM19" s="35">
        <f t="shared" si="11"/>
        <v>500</v>
      </c>
      <c r="AN19" s="35">
        <f t="shared" si="11"/>
        <v>0</v>
      </c>
      <c r="AO19" s="35">
        <f t="shared" si="11"/>
        <v>4107</v>
      </c>
      <c r="AP19" s="35">
        <f t="shared" si="11"/>
        <v>0</v>
      </c>
      <c r="AQ19" s="35">
        <f t="shared" si="11"/>
        <v>3572</v>
      </c>
      <c r="AR19" s="35">
        <f t="shared" si="11"/>
        <v>0</v>
      </c>
      <c r="AS19" s="35">
        <f t="shared" si="11"/>
        <v>7679</v>
      </c>
      <c r="AT19" s="35">
        <f t="shared" si="11"/>
        <v>0</v>
      </c>
      <c r="AU19" s="35">
        <f t="shared" si="11"/>
        <v>7679</v>
      </c>
      <c r="AV19" s="35">
        <f t="shared" si="11"/>
        <v>20601</v>
      </c>
      <c r="AW19" s="35">
        <f t="shared" si="11"/>
        <v>0</v>
      </c>
      <c r="AX19" s="35">
        <f t="shared" si="11"/>
        <v>17556</v>
      </c>
      <c r="AY19" s="35">
        <f t="shared" si="11"/>
        <v>0</v>
      </c>
      <c r="AZ19" s="35">
        <f t="shared" si="11"/>
        <v>38157</v>
      </c>
      <c r="BA19" s="35">
        <f t="shared" si="11"/>
        <v>0</v>
      </c>
      <c r="BB19" s="35">
        <f t="shared" si="11"/>
        <v>38157</v>
      </c>
      <c r="BC19" s="35">
        <f t="shared" si="11"/>
        <v>30</v>
      </c>
      <c r="BD19" s="35">
        <f t="shared" si="11"/>
        <v>150</v>
      </c>
      <c r="BE19" s="35">
        <f t="shared" si="11"/>
        <v>150</v>
      </c>
      <c r="BF19" s="35">
        <f t="shared" si="11"/>
        <v>750</v>
      </c>
      <c r="BG19" s="35">
        <f t="shared" si="11"/>
        <v>0</v>
      </c>
      <c r="BH19" s="35">
        <f t="shared" si="11"/>
        <v>0</v>
      </c>
      <c r="BI19" s="35">
        <f t="shared" si="11"/>
        <v>0</v>
      </c>
      <c r="BJ19" s="35">
        <f t="shared" si="11"/>
        <v>0</v>
      </c>
      <c r="BK19" s="35">
        <f t="shared" si="11"/>
        <v>0</v>
      </c>
      <c r="BL19" s="35">
        <f t="shared" si="11"/>
        <v>0</v>
      </c>
      <c r="BM19" s="35">
        <f t="shared" si="11"/>
        <v>0</v>
      </c>
    </row>
    <row r="20" spans="1:65" s="139" customFormat="1" ht="16.5" customHeight="1">
      <c r="A20" s="22">
        <v>15</v>
      </c>
      <c r="B20" s="29" t="s">
        <v>81</v>
      </c>
      <c r="C20" s="13">
        <v>120000</v>
      </c>
      <c r="D20" s="13">
        <v>0</v>
      </c>
      <c r="E20" s="34">
        <v>10010</v>
      </c>
      <c r="F20" s="34">
        <v>0</v>
      </c>
      <c r="G20" s="34">
        <v>10564</v>
      </c>
      <c r="H20" s="15">
        <f t="shared" si="2"/>
        <v>105.53446553446554</v>
      </c>
      <c r="I20" s="34"/>
      <c r="J20" s="15"/>
      <c r="K20" s="34">
        <f>G20+'Nov25'!K20</f>
        <v>46278</v>
      </c>
      <c r="L20" s="15">
        <f t="shared" si="0"/>
        <v>38.564999999999998</v>
      </c>
      <c r="M20" s="34">
        <f>I20+'Nov25'!M20</f>
        <v>0</v>
      </c>
      <c r="N20" s="15"/>
      <c r="O20" s="34">
        <v>27</v>
      </c>
      <c r="P20" s="34"/>
      <c r="Q20" s="34">
        <f>O20+'Nov25'!Q20</f>
        <v>138</v>
      </c>
      <c r="R20" s="34">
        <f>P20+'Nov25'!R20</f>
        <v>0</v>
      </c>
      <c r="S20" s="34">
        <v>9268</v>
      </c>
      <c r="T20" s="34"/>
      <c r="U20" s="34">
        <v>2235</v>
      </c>
      <c r="V20" s="34"/>
      <c r="W20" s="34">
        <v>1136</v>
      </c>
      <c r="X20" s="34"/>
      <c r="Y20" s="15">
        <f t="shared" ref="Y20:Z35" si="12">W20*100/U20</f>
        <v>50.827740492170022</v>
      </c>
      <c r="Z20" s="15"/>
      <c r="AA20" s="34">
        <v>9357</v>
      </c>
      <c r="AB20" s="34"/>
      <c r="AC20" s="34">
        <v>4914</v>
      </c>
      <c r="AD20" s="34"/>
      <c r="AE20" s="34">
        <v>4447</v>
      </c>
      <c r="AF20" s="34"/>
      <c r="AG20" s="34">
        <v>105</v>
      </c>
      <c r="AH20" s="34"/>
      <c r="AI20" s="34">
        <v>463</v>
      </c>
      <c r="AJ20" s="34"/>
      <c r="AK20" s="34">
        <v>94</v>
      </c>
      <c r="AL20" s="34"/>
      <c r="AM20" s="34">
        <v>342</v>
      </c>
      <c r="AN20" s="34"/>
      <c r="AO20" s="34">
        <v>2260</v>
      </c>
      <c r="AP20" s="34"/>
      <c r="AQ20" s="34">
        <v>1695</v>
      </c>
      <c r="AR20" s="34"/>
      <c r="AS20" s="34">
        <f t="shared" si="3"/>
        <v>3955</v>
      </c>
      <c r="AT20" s="34">
        <f t="shared" si="3"/>
        <v>0</v>
      </c>
      <c r="AU20" s="34">
        <f t="shared" si="4"/>
        <v>3955</v>
      </c>
      <c r="AV20" s="34">
        <f>AO20+'Nov25'!AV20</f>
        <v>10919</v>
      </c>
      <c r="AW20" s="34">
        <f>AP20+'Nov25'!AW20</f>
        <v>0</v>
      </c>
      <c r="AX20" s="34">
        <f>AQ20+'Nov25'!AX20</f>
        <v>8631</v>
      </c>
      <c r="AY20" s="34">
        <f>AR20+'Nov25'!AY20</f>
        <v>0</v>
      </c>
      <c r="AZ20" s="34">
        <f t="shared" si="5"/>
        <v>19550</v>
      </c>
      <c r="BA20" s="34">
        <f t="shared" si="5"/>
        <v>0</v>
      </c>
      <c r="BB20" s="34">
        <f t="shared" si="6"/>
        <v>19550</v>
      </c>
      <c r="BC20" s="34"/>
      <c r="BD20" s="34"/>
      <c r="BE20" s="34"/>
      <c r="BF20" s="34"/>
      <c r="BG20" s="34"/>
      <c r="BH20" s="34"/>
      <c r="BI20" s="34"/>
      <c r="BJ20" s="34"/>
      <c r="BK20" s="40"/>
      <c r="BL20" s="40"/>
      <c r="BM20" s="40"/>
    </row>
    <row r="21" spans="1:65" s="139" customFormat="1" ht="17.100000000000001" customHeight="1">
      <c r="A21" s="12">
        <v>16</v>
      </c>
      <c r="B21" s="13" t="s">
        <v>82</v>
      </c>
      <c r="C21" s="13">
        <v>76000</v>
      </c>
      <c r="D21" s="13">
        <v>0</v>
      </c>
      <c r="E21" s="34">
        <v>6365</v>
      </c>
      <c r="F21" s="34">
        <v>0</v>
      </c>
      <c r="G21" s="34">
        <v>10141</v>
      </c>
      <c r="H21" s="15">
        <f t="shared" si="2"/>
        <v>159.32443047918304</v>
      </c>
      <c r="I21" s="34"/>
      <c r="J21" s="15"/>
      <c r="K21" s="34">
        <f>G21+'Nov25'!K21</f>
        <v>29356</v>
      </c>
      <c r="L21" s="15">
        <f t="shared" si="0"/>
        <v>38.626315789473686</v>
      </c>
      <c r="M21" s="34">
        <f>I21+'Nov25'!M21</f>
        <v>0</v>
      </c>
      <c r="N21" s="15"/>
      <c r="O21" s="34">
        <v>35</v>
      </c>
      <c r="P21" s="34"/>
      <c r="Q21" s="34">
        <f>O21+'Nov25'!Q21</f>
        <v>136</v>
      </c>
      <c r="R21" s="34">
        <f>P21+'Nov25'!R21</f>
        <v>0</v>
      </c>
      <c r="S21" s="34">
        <v>4937</v>
      </c>
      <c r="T21" s="34"/>
      <c r="U21" s="34">
        <v>1142</v>
      </c>
      <c r="V21" s="34"/>
      <c r="W21" s="34">
        <v>555</v>
      </c>
      <c r="X21" s="34"/>
      <c r="Y21" s="15">
        <f t="shared" si="12"/>
        <v>48.598949211908931</v>
      </c>
      <c r="Z21" s="15"/>
      <c r="AA21" s="34">
        <v>5773</v>
      </c>
      <c r="AB21" s="34"/>
      <c r="AC21" s="34">
        <v>3228</v>
      </c>
      <c r="AD21" s="34"/>
      <c r="AE21" s="34">
        <v>2104</v>
      </c>
      <c r="AF21" s="34"/>
      <c r="AG21" s="34">
        <v>60</v>
      </c>
      <c r="AH21" s="34"/>
      <c r="AI21" s="34">
        <v>602</v>
      </c>
      <c r="AJ21" s="34"/>
      <c r="AK21" s="34">
        <v>45</v>
      </c>
      <c r="AL21" s="34"/>
      <c r="AM21" s="34">
        <v>323</v>
      </c>
      <c r="AN21" s="34"/>
      <c r="AO21" s="34">
        <v>1462</v>
      </c>
      <c r="AP21" s="34"/>
      <c r="AQ21" s="34">
        <v>1167</v>
      </c>
      <c r="AR21" s="34"/>
      <c r="AS21" s="34">
        <f t="shared" si="3"/>
        <v>2629</v>
      </c>
      <c r="AT21" s="34">
        <f t="shared" si="3"/>
        <v>0</v>
      </c>
      <c r="AU21" s="34">
        <f t="shared" si="4"/>
        <v>2629</v>
      </c>
      <c r="AV21" s="34">
        <f>AO21+'Nov25'!AV21</f>
        <v>7209</v>
      </c>
      <c r="AW21" s="34">
        <f>AP21+'Nov25'!AW21</f>
        <v>0</v>
      </c>
      <c r="AX21" s="34">
        <f>AQ21+'Nov25'!AX21</f>
        <v>5712</v>
      </c>
      <c r="AY21" s="34">
        <f>AR21+'Nov25'!AY21</f>
        <v>0</v>
      </c>
      <c r="AZ21" s="34">
        <f t="shared" si="5"/>
        <v>12921</v>
      </c>
      <c r="BA21" s="34">
        <f t="shared" si="5"/>
        <v>0</v>
      </c>
      <c r="BB21" s="34">
        <f t="shared" si="6"/>
        <v>12921</v>
      </c>
      <c r="BC21" s="34"/>
      <c r="BD21" s="34"/>
      <c r="BE21" s="34"/>
      <c r="BF21" s="34"/>
      <c r="BG21" s="34"/>
      <c r="BH21" s="34"/>
      <c r="BI21" s="34"/>
      <c r="BJ21" s="34"/>
      <c r="BK21" s="40"/>
      <c r="BL21" s="40"/>
      <c r="BM21" s="40"/>
    </row>
    <row r="22" spans="1:65" s="139" customFormat="1" ht="17.100000000000001" customHeight="1">
      <c r="A22" s="16">
        <v>17</v>
      </c>
      <c r="B22" s="17" t="s">
        <v>83</v>
      </c>
      <c r="C22" s="13">
        <v>98000</v>
      </c>
      <c r="D22" s="13">
        <v>0</v>
      </c>
      <c r="E22" s="34">
        <v>8051</v>
      </c>
      <c r="F22" s="34">
        <v>0</v>
      </c>
      <c r="G22" s="34">
        <v>10268</v>
      </c>
      <c r="H22" s="15">
        <f t="shared" si="2"/>
        <v>127.53695193143709</v>
      </c>
      <c r="I22" s="34"/>
      <c r="J22" s="15"/>
      <c r="K22" s="34">
        <f>G22+'Nov25'!K22</f>
        <v>34961</v>
      </c>
      <c r="L22" s="15">
        <f t="shared" si="0"/>
        <v>35.674489795918369</v>
      </c>
      <c r="M22" s="34">
        <f>I22+'Nov25'!M22</f>
        <v>0</v>
      </c>
      <c r="N22" s="15"/>
      <c r="O22" s="34">
        <v>67</v>
      </c>
      <c r="P22" s="34"/>
      <c r="Q22" s="34">
        <f>O22+'Nov25'!Q22</f>
        <v>192</v>
      </c>
      <c r="R22" s="34">
        <f>P22+'Nov25'!R22</f>
        <v>0</v>
      </c>
      <c r="S22" s="34">
        <v>6205</v>
      </c>
      <c r="T22" s="34"/>
      <c r="U22" s="34">
        <v>1480</v>
      </c>
      <c r="V22" s="34"/>
      <c r="W22" s="34">
        <v>746</v>
      </c>
      <c r="X22" s="34"/>
      <c r="Y22" s="15">
        <f t="shared" si="12"/>
        <v>50.405405405405403</v>
      </c>
      <c r="Z22" s="15"/>
      <c r="AA22" s="34">
        <v>7054</v>
      </c>
      <c r="AB22" s="34"/>
      <c r="AC22" s="34">
        <v>3832</v>
      </c>
      <c r="AD22" s="34"/>
      <c r="AE22" s="34">
        <v>2456</v>
      </c>
      <c r="AF22" s="34"/>
      <c r="AG22" s="34">
        <v>88</v>
      </c>
      <c r="AH22" s="34"/>
      <c r="AI22" s="34">
        <v>443</v>
      </c>
      <c r="AJ22" s="34"/>
      <c r="AK22" s="34">
        <v>61</v>
      </c>
      <c r="AL22" s="34"/>
      <c r="AM22" s="34">
        <v>218</v>
      </c>
      <c r="AN22" s="34"/>
      <c r="AO22" s="34">
        <v>1787</v>
      </c>
      <c r="AP22" s="34"/>
      <c r="AQ22" s="34">
        <v>1439</v>
      </c>
      <c r="AR22" s="34"/>
      <c r="AS22" s="34">
        <f t="shared" si="3"/>
        <v>3226</v>
      </c>
      <c r="AT22" s="34">
        <f t="shared" si="3"/>
        <v>0</v>
      </c>
      <c r="AU22" s="34">
        <f t="shared" si="4"/>
        <v>3226</v>
      </c>
      <c r="AV22" s="34">
        <f>AO22+'Nov25'!AV22</f>
        <v>8588</v>
      </c>
      <c r="AW22" s="34">
        <f>AP22+'Nov25'!AW22</f>
        <v>0</v>
      </c>
      <c r="AX22" s="34">
        <f>AQ22+'Nov25'!AX22</f>
        <v>7266</v>
      </c>
      <c r="AY22" s="34">
        <f>AR22+'Nov25'!AY22</f>
        <v>0</v>
      </c>
      <c r="AZ22" s="34">
        <f t="shared" si="5"/>
        <v>15854</v>
      </c>
      <c r="BA22" s="34">
        <f t="shared" si="5"/>
        <v>0</v>
      </c>
      <c r="BB22" s="34">
        <f t="shared" si="6"/>
        <v>15854</v>
      </c>
      <c r="BC22" s="34"/>
      <c r="BD22" s="34"/>
      <c r="BE22" s="34"/>
      <c r="BF22" s="34"/>
      <c r="BG22" s="34"/>
      <c r="BH22" s="34"/>
      <c r="BI22" s="34"/>
      <c r="BJ22" s="34"/>
      <c r="BK22" s="40"/>
      <c r="BL22" s="40"/>
      <c r="BM22" s="40"/>
    </row>
    <row r="23" spans="1:65" s="140" customFormat="1" ht="17.100000000000001" customHeight="1">
      <c r="A23" s="18"/>
      <c r="B23" s="19" t="s">
        <v>74</v>
      </c>
      <c r="C23" s="19">
        <f>SUM(C20:C22)</f>
        <v>294000</v>
      </c>
      <c r="D23" s="19">
        <f t="shared" ref="D23:BM23" si="13">SUM(D20:D22)</f>
        <v>0</v>
      </c>
      <c r="E23" s="35">
        <f t="shared" si="13"/>
        <v>24426</v>
      </c>
      <c r="F23" s="35">
        <f t="shared" si="13"/>
        <v>0</v>
      </c>
      <c r="G23" s="35">
        <f t="shared" si="13"/>
        <v>30973</v>
      </c>
      <c r="H23" s="30">
        <f t="shared" si="2"/>
        <v>126.80340620650126</v>
      </c>
      <c r="I23" s="35">
        <f t="shared" si="13"/>
        <v>0</v>
      </c>
      <c r="J23" s="35">
        <f t="shared" si="13"/>
        <v>0</v>
      </c>
      <c r="K23" s="35">
        <f t="shared" si="13"/>
        <v>110595</v>
      </c>
      <c r="L23" s="21">
        <f t="shared" si="0"/>
        <v>37.617346938775512</v>
      </c>
      <c r="M23" s="35">
        <f t="shared" si="13"/>
        <v>0</v>
      </c>
      <c r="N23" s="35">
        <f t="shared" si="13"/>
        <v>0</v>
      </c>
      <c r="O23" s="35">
        <f t="shared" si="13"/>
        <v>129</v>
      </c>
      <c r="P23" s="35">
        <f t="shared" si="13"/>
        <v>0</v>
      </c>
      <c r="Q23" s="35">
        <f t="shared" si="13"/>
        <v>466</v>
      </c>
      <c r="R23" s="35">
        <f t="shared" si="13"/>
        <v>0</v>
      </c>
      <c r="S23" s="35">
        <f t="shared" si="13"/>
        <v>20410</v>
      </c>
      <c r="T23" s="35">
        <f t="shared" si="13"/>
        <v>0</v>
      </c>
      <c r="U23" s="35">
        <f t="shared" si="13"/>
        <v>4857</v>
      </c>
      <c r="V23" s="35">
        <f t="shared" si="13"/>
        <v>0</v>
      </c>
      <c r="W23" s="35">
        <f t="shared" si="13"/>
        <v>2437</v>
      </c>
      <c r="X23" s="35">
        <f t="shared" si="13"/>
        <v>0</v>
      </c>
      <c r="Y23" s="21">
        <f t="shared" si="12"/>
        <v>50.175005147210214</v>
      </c>
      <c r="Z23" s="35">
        <f t="shared" si="13"/>
        <v>0</v>
      </c>
      <c r="AA23" s="35">
        <f t="shared" si="13"/>
        <v>22184</v>
      </c>
      <c r="AB23" s="35">
        <f t="shared" si="13"/>
        <v>0</v>
      </c>
      <c r="AC23" s="35">
        <f t="shared" si="13"/>
        <v>11974</v>
      </c>
      <c r="AD23" s="35">
        <f t="shared" si="13"/>
        <v>0</v>
      </c>
      <c r="AE23" s="35">
        <f t="shared" si="13"/>
        <v>9007</v>
      </c>
      <c r="AF23" s="35">
        <f t="shared" si="13"/>
        <v>0</v>
      </c>
      <c r="AG23" s="35">
        <f t="shared" si="13"/>
        <v>253</v>
      </c>
      <c r="AH23" s="35">
        <f t="shared" si="13"/>
        <v>0</v>
      </c>
      <c r="AI23" s="35">
        <f t="shared" si="13"/>
        <v>1508</v>
      </c>
      <c r="AJ23" s="35">
        <f t="shared" si="13"/>
        <v>0</v>
      </c>
      <c r="AK23" s="35">
        <f t="shared" si="13"/>
        <v>200</v>
      </c>
      <c r="AL23" s="35">
        <f t="shared" si="13"/>
        <v>0</v>
      </c>
      <c r="AM23" s="35">
        <f t="shared" si="13"/>
        <v>883</v>
      </c>
      <c r="AN23" s="35">
        <f t="shared" si="13"/>
        <v>0</v>
      </c>
      <c r="AO23" s="35">
        <f t="shared" si="13"/>
        <v>5509</v>
      </c>
      <c r="AP23" s="35">
        <f t="shared" si="13"/>
        <v>0</v>
      </c>
      <c r="AQ23" s="35">
        <f t="shared" si="13"/>
        <v>4301</v>
      </c>
      <c r="AR23" s="35">
        <f t="shared" si="13"/>
        <v>0</v>
      </c>
      <c r="AS23" s="35">
        <f t="shared" si="13"/>
        <v>9810</v>
      </c>
      <c r="AT23" s="35">
        <f t="shared" si="13"/>
        <v>0</v>
      </c>
      <c r="AU23" s="35">
        <f t="shared" si="13"/>
        <v>9810</v>
      </c>
      <c r="AV23" s="35">
        <f t="shared" si="13"/>
        <v>26716</v>
      </c>
      <c r="AW23" s="35">
        <f t="shared" si="13"/>
        <v>0</v>
      </c>
      <c r="AX23" s="35">
        <f t="shared" si="13"/>
        <v>21609</v>
      </c>
      <c r="AY23" s="35">
        <f t="shared" si="13"/>
        <v>0</v>
      </c>
      <c r="AZ23" s="35">
        <f t="shared" si="13"/>
        <v>48325</v>
      </c>
      <c r="BA23" s="35">
        <f t="shared" si="13"/>
        <v>0</v>
      </c>
      <c r="BB23" s="35">
        <f t="shared" si="13"/>
        <v>48325</v>
      </c>
      <c r="BC23" s="35">
        <f t="shared" si="13"/>
        <v>0</v>
      </c>
      <c r="BD23" s="35">
        <f t="shared" si="13"/>
        <v>0</v>
      </c>
      <c r="BE23" s="35">
        <f t="shared" si="13"/>
        <v>0</v>
      </c>
      <c r="BF23" s="35">
        <f t="shared" si="13"/>
        <v>0</v>
      </c>
      <c r="BG23" s="35">
        <f t="shared" si="13"/>
        <v>0</v>
      </c>
      <c r="BH23" s="35">
        <f t="shared" si="13"/>
        <v>0</v>
      </c>
      <c r="BI23" s="35">
        <f t="shared" si="13"/>
        <v>0</v>
      </c>
      <c r="BJ23" s="35">
        <f t="shared" si="13"/>
        <v>0</v>
      </c>
      <c r="BK23" s="35">
        <f t="shared" si="13"/>
        <v>0</v>
      </c>
      <c r="BL23" s="35">
        <f t="shared" si="13"/>
        <v>0</v>
      </c>
      <c r="BM23" s="35">
        <f t="shared" si="13"/>
        <v>0</v>
      </c>
    </row>
    <row r="24" spans="1:65" s="139" customFormat="1" ht="17.100000000000001" customHeight="1">
      <c r="A24" s="22">
        <v>18</v>
      </c>
      <c r="B24" s="29" t="s">
        <v>84</v>
      </c>
      <c r="C24" s="13">
        <v>75000</v>
      </c>
      <c r="D24" s="13">
        <v>0</v>
      </c>
      <c r="E24" s="34">
        <v>6688</v>
      </c>
      <c r="F24" s="34"/>
      <c r="G24" s="34">
        <v>5596</v>
      </c>
      <c r="H24" s="15">
        <f t="shared" si="2"/>
        <v>83.672248803827756</v>
      </c>
      <c r="I24" s="34"/>
      <c r="J24" s="15"/>
      <c r="K24" s="34">
        <f>G24+'Nov25'!K24</f>
        <v>26613</v>
      </c>
      <c r="L24" s="15">
        <f t="shared" si="0"/>
        <v>35.484000000000002</v>
      </c>
      <c r="M24" s="34">
        <f>I24+'Nov25'!M24</f>
        <v>0</v>
      </c>
      <c r="N24" s="15"/>
      <c r="O24" s="34">
        <v>3</v>
      </c>
      <c r="P24" s="34"/>
      <c r="Q24" s="34">
        <f>O24+'Nov25'!Q24</f>
        <v>17</v>
      </c>
      <c r="R24" s="34">
        <f>P24+'Nov25'!R24</f>
        <v>0</v>
      </c>
      <c r="S24" s="34">
        <v>5422</v>
      </c>
      <c r="T24" s="34"/>
      <c r="U24" s="34">
        <v>1638</v>
      </c>
      <c r="V24" s="34"/>
      <c r="W24" s="34">
        <v>850</v>
      </c>
      <c r="X24" s="34"/>
      <c r="Y24" s="15">
        <f t="shared" si="12"/>
        <v>51.892551892551893</v>
      </c>
      <c r="Z24" s="15"/>
      <c r="AA24" s="34">
        <v>5964</v>
      </c>
      <c r="AB24" s="34"/>
      <c r="AC24" s="34">
        <v>3067</v>
      </c>
      <c r="AD24" s="34"/>
      <c r="AE24" s="34">
        <v>2897</v>
      </c>
      <c r="AF24" s="34"/>
      <c r="AG24" s="34">
        <v>104</v>
      </c>
      <c r="AH24" s="34"/>
      <c r="AI24" s="34">
        <v>177</v>
      </c>
      <c r="AJ24" s="34"/>
      <c r="AK24" s="34">
        <v>81</v>
      </c>
      <c r="AL24" s="34"/>
      <c r="AM24" s="34">
        <v>111</v>
      </c>
      <c r="AN24" s="34"/>
      <c r="AO24" s="34">
        <v>1465</v>
      </c>
      <c r="AP24" s="34"/>
      <c r="AQ24" s="34">
        <v>1129</v>
      </c>
      <c r="AR24" s="34"/>
      <c r="AS24" s="34">
        <f t="shared" si="3"/>
        <v>2594</v>
      </c>
      <c r="AT24" s="34">
        <f t="shared" si="3"/>
        <v>0</v>
      </c>
      <c r="AU24" s="34">
        <f t="shared" si="4"/>
        <v>2594</v>
      </c>
      <c r="AV24" s="34">
        <f>AO24+'Nov25'!AV24</f>
        <v>6707</v>
      </c>
      <c r="AW24" s="34">
        <f>AP24+'Nov25'!AW24</f>
        <v>0</v>
      </c>
      <c r="AX24" s="34">
        <f>AQ24+'Nov25'!AX24</f>
        <v>5319</v>
      </c>
      <c r="AY24" s="34">
        <f>AR24+'Nov25'!AY24</f>
        <v>0</v>
      </c>
      <c r="AZ24" s="34">
        <f t="shared" si="5"/>
        <v>12026</v>
      </c>
      <c r="BA24" s="34">
        <f t="shared" si="5"/>
        <v>0</v>
      </c>
      <c r="BB24" s="34">
        <f t="shared" si="6"/>
        <v>12026</v>
      </c>
      <c r="BC24" s="34"/>
      <c r="BD24" s="34"/>
      <c r="BE24" s="34"/>
      <c r="BF24" s="34"/>
      <c r="BG24" s="34"/>
      <c r="BH24" s="34"/>
      <c r="BI24" s="34"/>
      <c r="BJ24" s="34"/>
      <c r="BK24" s="40"/>
      <c r="BL24" s="40"/>
      <c r="BM24" s="40"/>
    </row>
    <row r="25" spans="1:65" s="139" customFormat="1" ht="17.100000000000001" customHeight="1">
      <c r="A25" s="16">
        <v>19</v>
      </c>
      <c r="B25" s="17" t="s">
        <v>85</v>
      </c>
      <c r="C25" s="13">
        <v>70000</v>
      </c>
      <c r="D25" s="13">
        <v>0</v>
      </c>
      <c r="E25" s="34">
        <v>6540</v>
      </c>
      <c r="F25" s="34"/>
      <c r="G25" s="34">
        <v>4652</v>
      </c>
      <c r="H25" s="15">
        <f t="shared" si="2"/>
        <v>71.131498470948017</v>
      </c>
      <c r="I25" s="34"/>
      <c r="J25" s="15"/>
      <c r="K25" s="34">
        <f>G25+'Nov25'!K25</f>
        <v>22628</v>
      </c>
      <c r="L25" s="15">
        <f t="shared" si="0"/>
        <v>32.325714285714284</v>
      </c>
      <c r="M25" s="34">
        <f>I25+'Nov25'!M25</f>
        <v>0</v>
      </c>
      <c r="N25" s="15"/>
      <c r="O25" s="34">
        <v>40</v>
      </c>
      <c r="P25" s="34"/>
      <c r="Q25" s="34">
        <f>O25+'Nov25'!Q25</f>
        <v>182</v>
      </c>
      <c r="R25" s="34">
        <f>P25+'Nov25'!R25</f>
        <v>0</v>
      </c>
      <c r="S25" s="34">
        <v>4775</v>
      </c>
      <c r="T25" s="34"/>
      <c r="U25" s="34">
        <v>1264</v>
      </c>
      <c r="V25" s="34"/>
      <c r="W25" s="34">
        <v>678</v>
      </c>
      <c r="X25" s="34"/>
      <c r="Y25" s="15">
        <f t="shared" si="12"/>
        <v>53.639240506329116</v>
      </c>
      <c r="Z25" s="15"/>
      <c r="AA25" s="34">
        <v>5268</v>
      </c>
      <c r="AB25" s="34"/>
      <c r="AC25" s="34">
        <v>2820</v>
      </c>
      <c r="AD25" s="34"/>
      <c r="AE25" s="34">
        <v>2448</v>
      </c>
      <c r="AF25" s="34"/>
      <c r="AG25" s="34">
        <v>56</v>
      </c>
      <c r="AH25" s="34"/>
      <c r="AI25" s="34">
        <v>450</v>
      </c>
      <c r="AJ25" s="34"/>
      <c r="AK25" s="34">
        <v>43</v>
      </c>
      <c r="AL25" s="34"/>
      <c r="AM25" s="34">
        <v>117</v>
      </c>
      <c r="AN25" s="34"/>
      <c r="AO25" s="34">
        <v>1230</v>
      </c>
      <c r="AP25" s="34"/>
      <c r="AQ25" s="34">
        <v>924</v>
      </c>
      <c r="AR25" s="34"/>
      <c r="AS25" s="34">
        <f t="shared" si="3"/>
        <v>2154</v>
      </c>
      <c r="AT25" s="34">
        <f t="shared" si="3"/>
        <v>0</v>
      </c>
      <c r="AU25" s="34">
        <f t="shared" si="4"/>
        <v>2154</v>
      </c>
      <c r="AV25" s="34">
        <f>AO25+'Nov25'!AV25</f>
        <v>6047</v>
      </c>
      <c r="AW25" s="34">
        <f>AP25+'Nov25'!AW25</f>
        <v>0</v>
      </c>
      <c r="AX25" s="34">
        <f>AQ25+'Nov25'!AX25</f>
        <v>4625</v>
      </c>
      <c r="AY25" s="34">
        <f>AR25+'Nov25'!AY25</f>
        <v>0</v>
      </c>
      <c r="AZ25" s="34">
        <f t="shared" si="5"/>
        <v>10672</v>
      </c>
      <c r="BA25" s="34">
        <f t="shared" si="5"/>
        <v>0</v>
      </c>
      <c r="BB25" s="34">
        <f t="shared" si="6"/>
        <v>10672</v>
      </c>
      <c r="BC25" s="34"/>
      <c r="BD25" s="34"/>
      <c r="BE25" s="34"/>
      <c r="BF25" s="34"/>
      <c r="BG25" s="34"/>
      <c r="BH25" s="34"/>
      <c r="BI25" s="34"/>
      <c r="BJ25" s="34"/>
      <c r="BK25" s="40"/>
      <c r="BL25" s="40"/>
      <c r="BM25" s="40"/>
    </row>
    <row r="26" spans="1:65" s="140" customFormat="1" ht="17.100000000000001" customHeight="1">
      <c r="A26" s="18"/>
      <c r="B26" s="19" t="s">
        <v>74</v>
      </c>
      <c r="C26" s="19">
        <f>SUM(C24:C25)</f>
        <v>145000</v>
      </c>
      <c r="D26" s="19">
        <f t="shared" ref="D26:BM26" si="14">SUM(D24:D25)</f>
        <v>0</v>
      </c>
      <c r="E26" s="35">
        <f t="shared" si="14"/>
        <v>13228</v>
      </c>
      <c r="F26" s="35">
        <f t="shared" si="14"/>
        <v>0</v>
      </c>
      <c r="G26" s="35">
        <f t="shared" si="14"/>
        <v>10248</v>
      </c>
      <c r="H26" s="21">
        <f t="shared" si="2"/>
        <v>77.472029029331722</v>
      </c>
      <c r="I26" s="35">
        <f t="shared" si="14"/>
        <v>0</v>
      </c>
      <c r="J26" s="35">
        <f t="shared" si="14"/>
        <v>0</v>
      </c>
      <c r="K26" s="35">
        <f t="shared" si="14"/>
        <v>49241</v>
      </c>
      <c r="L26" s="21">
        <f t="shared" si="0"/>
        <v>33.959310344827585</v>
      </c>
      <c r="M26" s="35">
        <f t="shared" si="14"/>
        <v>0</v>
      </c>
      <c r="N26" s="35">
        <f t="shared" si="14"/>
        <v>0</v>
      </c>
      <c r="O26" s="35">
        <f t="shared" si="14"/>
        <v>43</v>
      </c>
      <c r="P26" s="35">
        <f t="shared" si="14"/>
        <v>0</v>
      </c>
      <c r="Q26" s="35">
        <f t="shared" si="14"/>
        <v>199</v>
      </c>
      <c r="R26" s="35">
        <f t="shared" si="14"/>
        <v>0</v>
      </c>
      <c r="S26" s="35">
        <f t="shared" si="14"/>
        <v>10197</v>
      </c>
      <c r="T26" s="35">
        <f t="shared" si="14"/>
        <v>0</v>
      </c>
      <c r="U26" s="35">
        <f t="shared" si="14"/>
        <v>2902</v>
      </c>
      <c r="V26" s="35">
        <f t="shared" si="14"/>
        <v>0</v>
      </c>
      <c r="W26" s="35">
        <f t="shared" si="14"/>
        <v>1528</v>
      </c>
      <c r="X26" s="35">
        <f t="shared" si="14"/>
        <v>0</v>
      </c>
      <c r="Y26" s="21">
        <f t="shared" si="12"/>
        <v>52.653342522398347</v>
      </c>
      <c r="Z26" s="35">
        <f t="shared" si="14"/>
        <v>0</v>
      </c>
      <c r="AA26" s="35">
        <f t="shared" si="14"/>
        <v>11232</v>
      </c>
      <c r="AB26" s="35">
        <f t="shared" si="14"/>
        <v>0</v>
      </c>
      <c r="AC26" s="35">
        <f t="shared" si="14"/>
        <v>5887</v>
      </c>
      <c r="AD26" s="35">
        <f t="shared" si="14"/>
        <v>0</v>
      </c>
      <c r="AE26" s="35">
        <f t="shared" si="14"/>
        <v>5345</v>
      </c>
      <c r="AF26" s="35">
        <f t="shared" si="14"/>
        <v>0</v>
      </c>
      <c r="AG26" s="35">
        <f t="shared" si="14"/>
        <v>160</v>
      </c>
      <c r="AH26" s="35">
        <f t="shared" si="14"/>
        <v>0</v>
      </c>
      <c r="AI26" s="35">
        <f t="shared" si="14"/>
        <v>627</v>
      </c>
      <c r="AJ26" s="35">
        <f t="shared" si="14"/>
        <v>0</v>
      </c>
      <c r="AK26" s="35">
        <f t="shared" si="14"/>
        <v>124</v>
      </c>
      <c r="AL26" s="35">
        <f t="shared" si="14"/>
        <v>0</v>
      </c>
      <c r="AM26" s="35">
        <f t="shared" si="14"/>
        <v>228</v>
      </c>
      <c r="AN26" s="35">
        <f t="shared" si="14"/>
        <v>0</v>
      </c>
      <c r="AO26" s="35">
        <f t="shared" si="14"/>
        <v>2695</v>
      </c>
      <c r="AP26" s="35">
        <f t="shared" si="14"/>
        <v>0</v>
      </c>
      <c r="AQ26" s="35">
        <f t="shared" si="14"/>
        <v>2053</v>
      </c>
      <c r="AR26" s="35">
        <f t="shared" si="14"/>
        <v>0</v>
      </c>
      <c r="AS26" s="35">
        <f t="shared" si="14"/>
        <v>4748</v>
      </c>
      <c r="AT26" s="35">
        <f t="shared" si="14"/>
        <v>0</v>
      </c>
      <c r="AU26" s="35">
        <f t="shared" si="14"/>
        <v>4748</v>
      </c>
      <c r="AV26" s="35">
        <f t="shared" si="14"/>
        <v>12754</v>
      </c>
      <c r="AW26" s="35">
        <f t="shared" si="14"/>
        <v>0</v>
      </c>
      <c r="AX26" s="35">
        <f t="shared" si="14"/>
        <v>9944</v>
      </c>
      <c r="AY26" s="35">
        <f t="shared" si="14"/>
        <v>0</v>
      </c>
      <c r="AZ26" s="35">
        <f t="shared" si="14"/>
        <v>22698</v>
      </c>
      <c r="BA26" s="35">
        <f t="shared" si="14"/>
        <v>0</v>
      </c>
      <c r="BB26" s="35">
        <f t="shared" si="14"/>
        <v>22698</v>
      </c>
      <c r="BC26" s="35">
        <f t="shared" si="14"/>
        <v>0</v>
      </c>
      <c r="BD26" s="35">
        <f t="shared" si="14"/>
        <v>0</v>
      </c>
      <c r="BE26" s="35">
        <f t="shared" si="14"/>
        <v>0</v>
      </c>
      <c r="BF26" s="35">
        <f t="shared" si="14"/>
        <v>0</v>
      </c>
      <c r="BG26" s="35">
        <f t="shared" si="14"/>
        <v>0</v>
      </c>
      <c r="BH26" s="35">
        <f t="shared" si="14"/>
        <v>0</v>
      </c>
      <c r="BI26" s="35">
        <f t="shared" si="14"/>
        <v>0</v>
      </c>
      <c r="BJ26" s="35">
        <f t="shared" si="14"/>
        <v>0</v>
      </c>
      <c r="BK26" s="35">
        <f t="shared" si="14"/>
        <v>0</v>
      </c>
      <c r="BL26" s="35">
        <f t="shared" si="14"/>
        <v>0</v>
      </c>
      <c r="BM26" s="35">
        <f t="shared" si="14"/>
        <v>0</v>
      </c>
    </row>
    <row r="27" spans="1:65" s="139" customFormat="1" ht="17.100000000000001" customHeight="1">
      <c r="A27" s="22">
        <v>20</v>
      </c>
      <c r="B27" s="29" t="s">
        <v>86</v>
      </c>
      <c r="C27" s="13">
        <v>107500</v>
      </c>
      <c r="D27" s="13">
        <v>0</v>
      </c>
      <c r="E27" s="34">
        <v>8885</v>
      </c>
      <c r="F27" s="34"/>
      <c r="G27" s="34">
        <v>8699</v>
      </c>
      <c r="H27" s="15">
        <f t="shared" si="2"/>
        <v>97.906584130557121</v>
      </c>
      <c r="I27" s="34">
        <v>0</v>
      </c>
      <c r="J27" s="15"/>
      <c r="K27" s="34">
        <f>G27+'Nov25'!K27</f>
        <v>38111</v>
      </c>
      <c r="L27" s="15">
        <f t="shared" si="0"/>
        <v>35.452093023255813</v>
      </c>
      <c r="M27" s="34">
        <f>I27+'Nov25'!M27</f>
        <v>0</v>
      </c>
      <c r="N27" s="15"/>
      <c r="O27" s="34">
        <v>236</v>
      </c>
      <c r="P27" s="34"/>
      <c r="Q27" s="34">
        <f>O27+'Nov25'!Q27</f>
        <v>1046</v>
      </c>
      <c r="R27" s="34">
        <f>P27+'Nov25'!R27</f>
        <v>0</v>
      </c>
      <c r="S27" s="34">
        <v>8128</v>
      </c>
      <c r="T27" s="34"/>
      <c r="U27" s="34">
        <v>2254</v>
      </c>
      <c r="V27" s="34"/>
      <c r="W27" s="34">
        <v>1175</v>
      </c>
      <c r="X27" s="34"/>
      <c r="Y27" s="15">
        <f t="shared" si="12"/>
        <v>52.129547471162375</v>
      </c>
      <c r="Z27" s="15"/>
      <c r="AA27" s="34">
        <v>8516</v>
      </c>
      <c r="AB27" s="34"/>
      <c r="AC27" s="34">
        <v>4385</v>
      </c>
      <c r="AD27" s="34"/>
      <c r="AE27" s="34">
        <v>4131</v>
      </c>
      <c r="AF27" s="34"/>
      <c r="AG27" s="34">
        <v>198</v>
      </c>
      <c r="AH27" s="34"/>
      <c r="AI27" s="34">
        <v>554</v>
      </c>
      <c r="AJ27" s="34"/>
      <c r="AK27" s="34">
        <v>154</v>
      </c>
      <c r="AL27" s="34"/>
      <c r="AM27" s="34">
        <v>439</v>
      </c>
      <c r="AN27" s="34"/>
      <c r="AO27" s="34">
        <v>1892</v>
      </c>
      <c r="AP27" s="34"/>
      <c r="AQ27" s="34">
        <v>1543</v>
      </c>
      <c r="AR27" s="34"/>
      <c r="AS27" s="34">
        <f t="shared" si="3"/>
        <v>3435</v>
      </c>
      <c r="AT27" s="34">
        <f t="shared" si="3"/>
        <v>0</v>
      </c>
      <c r="AU27" s="34">
        <f t="shared" si="4"/>
        <v>3435</v>
      </c>
      <c r="AV27" s="34">
        <f>AO27+'Nov25'!AV27</f>
        <v>9182</v>
      </c>
      <c r="AW27" s="34">
        <f>AP27+'Nov25'!AW27</f>
        <v>0</v>
      </c>
      <c r="AX27" s="34">
        <f>AQ27+'Nov25'!AX27</f>
        <v>7288</v>
      </c>
      <c r="AY27" s="34">
        <f>AR27+'Nov25'!AY27</f>
        <v>0</v>
      </c>
      <c r="AZ27" s="34">
        <f t="shared" si="5"/>
        <v>16470</v>
      </c>
      <c r="BA27" s="34">
        <f t="shared" si="5"/>
        <v>0</v>
      </c>
      <c r="BB27" s="34">
        <f t="shared" si="6"/>
        <v>16470</v>
      </c>
      <c r="BC27" s="34"/>
      <c r="BD27" s="34"/>
      <c r="BE27" s="34"/>
      <c r="BF27" s="34"/>
      <c r="BG27" s="34"/>
      <c r="BH27" s="34"/>
      <c r="BI27" s="34"/>
      <c r="BJ27" s="34"/>
      <c r="BK27" s="40"/>
      <c r="BL27" s="40"/>
      <c r="BM27" s="40"/>
    </row>
    <row r="28" spans="1:65" s="139" customFormat="1" ht="17.100000000000001" customHeight="1">
      <c r="A28" s="16">
        <v>21</v>
      </c>
      <c r="B28" s="17" t="s">
        <v>87</v>
      </c>
      <c r="C28" s="13">
        <v>25000</v>
      </c>
      <c r="D28" s="13">
        <v>0</v>
      </c>
      <c r="E28" s="34">
        <v>2205</v>
      </c>
      <c r="F28" s="34"/>
      <c r="G28" s="34">
        <v>1936</v>
      </c>
      <c r="H28" s="15">
        <f t="shared" si="2"/>
        <v>87.800453514739232</v>
      </c>
      <c r="I28" s="34">
        <v>0</v>
      </c>
      <c r="J28" s="15"/>
      <c r="K28" s="34">
        <f>G28+'Nov25'!K28</f>
        <v>8965</v>
      </c>
      <c r="L28" s="15">
        <f t="shared" si="0"/>
        <v>35.86</v>
      </c>
      <c r="M28" s="34">
        <f>I28+'Nov25'!M28</f>
        <v>0</v>
      </c>
      <c r="N28" s="15"/>
      <c r="O28" s="34">
        <v>140</v>
      </c>
      <c r="P28" s="34"/>
      <c r="Q28" s="34">
        <f>O28+'Nov25'!Q28</f>
        <v>636</v>
      </c>
      <c r="R28" s="34">
        <f>P28+'Nov25'!R28</f>
        <v>0</v>
      </c>
      <c r="S28" s="34">
        <v>1756</v>
      </c>
      <c r="T28" s="34"/>
      <c r="U28" s="34">
        <v>544</v>
      </c>
      <c r="V28" s="34"/>
      <c r="W28" s="34">
        <v>313</v>
      </c>
      <c r="X28" s="34"/>
      <c r="Y28" s="15">
        <f t="shared" si="12"/>
        <v>57.536764705882355</v>
      </c>
      <c r="Z28" s="15"/>
      <c r="AA28" s="34">
        <v>1961</v>
      </c>
      <c r="AB28" s="34"/>
      <c r="AC28" s="34">
        <v>900</v>
      </c>
      <c r="AD28" s="34"/>
      <c r="AE28" s="34">
        <v>850</v>
      </c>
      <c r="AF28" s="34"/>
      <c r="AG28" s="34">
        <v>45</v>
      </c>
      <c r="AH28" s="34"/>
      <c r="AI28" s="34">
        <v>85</v>
      </c>
      <c r="AJ28" s="34"/>
      <c r="AK28" s="34">
        <v>25</v>
      </c>
      <c r="AL28" s="34"/>
      <c r="AM28" s="34">
        <v>11</v>
      </c>
      <c r="AN28" s="34"/>
      <c r="AO28" s="34">
        <v>487</v>
      </c>
      <c r="AP28" s="34"/>
      <c r="AQ28" s="34">
        <v>356</v>
      </c>
      <c r="AR28" s="34"/>
      <c r="AS28" s="34">
        <f t="shared" si="3"/>
        <v>843</v>
      </c>
      <c r="AT28" s="34">
        <f t="shared" si="3"/>
        <v>0</v>
      </c>
      <c r="AU28" s="34">
        <f t="shared" si="4"/>
        <v>843</v>
      </c>
      <c r="AV28" s="34">
        <f>AO28+'Nov25'!AV28</f>
        <v>2377</v>
      </c>
      <c r="AW28" s="34">
        <f>AP28+'Nov25'!AW28</f>
        <v>0</v>
      </c>
      <c r="AX28" s="34">
        <f>AQ28+'Nov25'!AX28</f>
        <v>1804</v>
      </c>
      <c r="AY28" s="34">
        <f>AR28+'Nov25'!AY28</f>
        <v>0</v>
      </c>
      <c r="AZ28" s="34">
        <f t="shared" si="5"/>
        <v>4181</v>
      </c>
      <c r="BA28" s="34">
        <f t="shared" si="5"/>
        <v>0</v>
      </c>
      <c r="BB28" s="34">
        <f t="shared" si="6"/>
        <v>4181</v>
      </c>
      <c r="BC28" s="34"/>
      <c r="BD28" s="34"/>
      <c r="BE28" s="34"/>
      <c r="BF28" s="34"/>
      <c r="BG28" s="34"/>
      <c r="BH28" s="34"/>
      <c r="BI28" s="34"/>
      <c r="BJ28" s="34"/>
      <c r="BK28" s="40"/>
      <c r="BL28" s="40"/>
      <c r="BM28" s="40"/>
    </row>
    <row r="29" spans="1:65" s="140" customFormat="1" ht="17.100000000000001" customHeight="1">
      <c r="A29" s="18"/>
      <c r="B29" s="19" t="s">
        <v>74</v>
      </c>
      <c r="C29" s="19">
        <f>SUM(C27:C28)</f>
        <v>132500</v>
      </c>
      <c r="D29" s="19">
        <f t="shared" ref="D29:BM29" si="15">SUM(D27:D28)</f>
        <v>0</v>
      </c>
      <c r="E29" s="35">
        <f t="shared" si="15"/>
        <v>11090</v>
      </c>
      <c r="F29" s="35">
        <f t="shared" si="15"/>
        <v>0</v>
      </c>
      <c r="G29" s="35">
        <f t="shared" si="15"/>
        <v>10635</v>
      </c>
      <c r="H29" s="30">
        <f t="shared" si="2"/>
        <v>95.897204688908928</v>
      </c>
      <c r="I29" s="35"/>
      <c r="J29" s="35"/>
      <c r="K29" s="35">
        <f t="shared" si="15"/>
        <v>47076</v>
      </c>
      <c r="L29" s="21">
        <f t="shared" si="0"/>
        <v>35.529056603773583</v>
      </c>
      <c r="M29" s="35">
        <f t="shared" si="15"/>
        <v>0</v>
      </c>
      <c r="N29" s="35">
        <f t="shared" si="15"/>
        <v>0</v>
      </c>
      <c r="O29" s="35">
        <f t="shared" si="15"/>
        <v>376</v>
      </c>
      <c r="P29" s="35">
        <f t="shared" si="15"/>
        <v>0</v>
      </c>
      <c r="Q29" s="35">
        <f t="shared" si="15"/>
        <v>1682</v>
      </c>
      <c r="R29" s="35">
        <f t="shared" si="15"/>
        <v>0</v>
      </c>
      <c r="S29" s="35">
        <f t="shared" si="15"/>
        <v>9884</v>
      </c>
      <c r="T29" s="35">
        <f t="shared" si="15"/>
        <v>0</v>
      </c>
      <c r="U29" s="35">
        <f t="shared" si="15"/>
        <v>2798</v>
      </c>
      <c r="V29" s="35">
        <f t="shared" si="15"/>
        <v>0</v>
      </c>
      <c r="W29" s="35">
        <f t="shared" si="15"/>
        <v>1488</v>
      </c>
      <c r="X29" s="35">
        <f t="shared" si="15"/>
        <v>0</v>
      </c>
      <c r="Y29" s="21">
        <f t="shared" si="12"/>
        <v>53.18084345961401</v>
      </c>
      <c r="Z29" s="35">
        <f t="shared" si="15"/>
        <v>0</v>
      </c>
      <c r="AA29" s="35">
        <f t="shared" si="15"/>
        <v>10477</v>
      </c>
      <c r="AB29" s="35">
        <f t="shared" si="15"/>
        <v>0</v>
      </c>
      <c r="AC29" s="35">
        <f t="shared" si="15"/>
        <v>5285</v>
      </c>
      <c r="AD29" s="35">
        <f t="shared" si="15"/>
        <v>0</v>
      </c>
      <c r="AE29" s="35">
        <f t="shared" si="15"/>
        <v>4981</v>
      </c>
      <c r="AF29" s="35">
        <f t="shared" si="15"/>
        <v>0</v>
      </c>
      <c r="AG29" s="35">
        <f t="shared" si="15"/>
        <v>243</v>
      </c>
      <c r="AH29" s="35">
        <f t="shared" si="15"/>
        <v>0</v>
      </c>
      <c r="AI29" s="35">
        <f t="shared" si="15"/>
        <v>639</v>
      </c>
      <c r="AJ29" s="35">
        <f t="shared" si="15"/>
        <v>0</v>
      </c>
      <c r="AK29" s="35">
        <f t="shared" si="15"/>
        <v>179</v>
      </c>
      <c r="AL29" s="35">
        <f t="shared" si="15"/>
        <v>0</v>
      </c>
      <c r="AM29" s="35">
        <f t="shared" si="15"/>
        <v>450</v>
      </c>
      <c r="AN29" s="35">
        <f t="shared" si="15"/>
        <v>0</v>
      </c>
      <c r="AO29" s="35">
        <f t="shared" si="15"/>
        <v>2379</v>
      </c>
      <c r="AP29" s="35">
        <f t="shared" si="15"/>
        <v>0</v>
      </c>
      <c r="AQ29" s="35">
        <f t="shared" si="15"/>
        <v>1899</v>
      </c>
      <c r="AR29" s="35">
        <f t="shared" si="15"/>
        <v>0</v>
      </c>
      <c r="AS29" s="35">
        <f t="shared" si="15"/>
        <v>4278</v>
      </c>
      <c r="AT29" s="35">
        <f t="shared" si="15"/>
        <v>0</v>
      </c>
      <c r="AU29" s="35">
        <f t="shared" si="15"/>
        <v>4278</v>
      </c>
      <c r="AV29" s="35">
        <f t="shared" si="15"/>
        <v>11559</v>
      </c>
      <c r="AW29" s="35">
        <f t="shared" si="15"/>
        <v>0</v>
      </c>
      <c r="AX29" s="35">
        <f t="shared" si="15"/>
        <v>9092</v>
      </c>
      <c r="AY29" s="35">
        <f t="shared" si="15"/>
        <v>0</v>
      </c>
      <c r="AZ29" s="35">
        <f t="shared" si="15"/>
        <v>20651</v>
      </c>
      <c r="BA29" s="35">
        <f t="shared" si="15"/>
        <v>0</v>
      </c>
      <c r="BB29" s="35">
        <f t="shared" si="15"/>
        <v>20651</v>
      </c>
      <c r="BC29" s="35">
        <f t="shared" si="15"/>
        <v>0</v>
      </c>
      <c r="BD29" s="35">
        <f t="shared" si="15"/>
        <v>0</v>
      </c>
      <c r="BE29" s="35">
        <f t="shared" si="15"/>
        <v>0</v>
      </c>
      <c r="BF29" s="35">
        <f t="shared" si="15"/>
        <v>0</v>
      </c>
      <c r="BG29" s="35">
        <f t="shared" si="15"/>
        <v>0</v>
      </c>
      <c r="BH29" s="35">
        <f t="shared" si="15"/>
        <v>0</v>
      </c>
      <c r="BI29" s="35">
        <f t="shared" si="15"/>
        <v>0</v>
      </c>
      <c r="BJ29" s="35">
        <f t="shared" si="15"/>
        <v>0</v>
      </c>
      <c r="BK29" s="35">
        <f t="shared" si="15"/>
        <v>0</v>
      </c>
      <c r="BL29" s="35">
        <f t="shared" si="15"/>
        <v>0</v>
      </c>
      <c r="BM29" s="35">
        <f t="shared" si="15"/>
        <v>0</v>
      </c>
    </row>
    <row r="30" spans="1:65" s="139" customFormat="1" ht="17.100000000000001" customHeight="1">
      <c r="A30" s="22">
        <v>22</v>
      </c>
      <c r="B30" s="29" t="s">
        <v>88</v>
      </c>
      <c r="C30" s="13">
        <v>90000</v>
      </c>
      <c r="D30" s="13">
        <v>35000</v>
      </c>
      <c r="E30" s="34">
        <v>7765</v>
      </c>
      <c r="F30" s="34">
        <v>2810</v>
      </c>
      <c r="G30" s="34">
        <v>7522</v>
      </c>
      <c r="H30" s="15">
        <f t="shared" si="2"/>
        <v>96.87057308435287</v>
      </c>
      <c r="I30" s="34">
        <v>1949</v>
      </c>
      <c r="J30" s="15">
        <f t="shared" si="8"/>
        <v>69.359430604982208</v>
      </c>
      <c r="K30" s="34">
        <f>G30+'Nov25'!K30</f>
        <v>35875</v>
      </c>
      <c r="L30" s="15">
        <f t="shared" si="0"/>
        <v>39.861111111111114</v>
      </c>
      <c r="M30" s="34">
        <f>I30+'Sep25'!M30</f>
        <v>5881</v>
      </c>
      <c r="N30" s="15">
        <v>20.21</v>
      </c>
      <c r="O30" s="34">
        <v>357</v>
      </c>
      <c r="P30" s="34">
        <v>78</v>
      </c>
      <c r="Q30" s="34">
        <f>O30+'Nov25'!Q30</f>
        <v>1674</v>
      </c>
      <c r="R30" s="34">
        <f>P30+'Nov25'!R30</f>
        <v>339</v>
      </c>
      <c r="S30" s="34">
        <v>7679</v>
      </c>
      <c r="T30" s="34">
        <v>2313</v>
      </c>
      <c r="U30" s="34">
        <v>2218</v>
      </c>
      <c r="V30" s="34">
        <v>682</v>
      </c>
      <c r="W30" s="34">
        <v>1249</v>
      </c>
      <c r="X30" s="34">
        <v>388</v>
      </c>
      <c r="Y30" s="15">
        <f t="shared" si="12"/>
        <v>56.311992786293956</v>
      </c>
      <c r="Z30" s="15">
        <f t="shared" si="12"/>
        <v>56.89149560117302</v>
      </c>
      <c r="AA30" s="34">
        <v>7511</v>
      </c>
      <c r="AB30" s="34">
        <v>1496</v>
      </c>
      <c r="AC30" s="34">
        <v>3609</v>
      </c>
      <c r="AD30" s="34">
        <v>652</v>
      </c>
      <c r="AE30" s="34">
        <v>2766</v>
      </c>
      <c r="AF30" s="34">
        <v>661</v>
      </c>
      <c r="AG30" s="34">
        <v>200</v>
      </c>
      <c r="AH30" s="34">
        <v>22</v>
      </c>
      <c r="AI30" s="34">
        <v>464</v>
      </c>
      <c r="AJ30" s="34">
        <v>87</v>
      </c>
      <c r="AK30" s="34">
        <v>120</v>
      </c>
      <c r="AL30" s="34">
        <v>31</v>
      </c>
      <c r="AM30" s="34">
        <v>289</v>
      </c>
      <c r="AN30" s="34">
        <v>50</v>
      </c>
      <c r="AO30" s="34">
        <v>1847</v>
      </c>
      <c r="AP30" s="34">
        <v>316</v>
      </c>
      <c r="AQ30" s="34">
        <v>1474</v>
      </c>
      <c r="AR30" s="34">
        <v>259</v>
      </c>
      <c r="AS30" s="34">
        <f t="shared" si="3"/>
        <v>3321</v>
      </c>
      <c r="AT30" s="34">
        <f t="shared" si="3"/>
        <v>575</v>
      </c>
      <c r="AU30" s="34">
        <f t="shared" si="4"/>
        <v>3896</v>
      </c>
      <c r="AV30" s="34">
        <f>AO30+'Nov25'!AV30</f>
        <v>9252</v>
      </c>
      <c r="AW30" s="34">
        <f>AP30+'Nov25'!AW30</f>
        <v>2607</v>
      </c>
      <c r="AX30" s="34">
        <f>AQ30+'Nov25'!AX30</f>
        <v>7328</v>
      </c>
      <c r="AY30" s="34">
        <f>AR30+'Nov25'!AY30</f>
        <v>2137</v>
      </c>
      <c r="AZ30" s="34">
        <f t="shared" si="5"/>
        <v>16580</v>
      </c>
      <c r="BA30" s="34">
        <f t="shared" si="5"/>
        <v>4744</v>
      </c>
      <c r="BB30" s="34">
        <f t="shared" si="6"/>
        <v>21324</v>
      </c>
      <c r="BC30" s="34">
        <v>60</v>
      </c>
      <c r="BD30" s="34">
        <v>300</v>
      </c>
      <c r="BE30" s="34">
        <f>BC30+'Nov25'!BE30</f>
        <v>285</v>
      </c>
      <c r="BF30" s="34">
        <f>BD30+'Nov25'!BF30</f>
        <v>1425</v>
      </c>
      <c r="BG30" s="34">
        <v>4</v>
      </c>
      <c r="BH30" s="34">
        <v>2485</v>
      </c>
      <c r="BI30" s="34"/>
      <c r="BJ30" s="34">
        <f>BH30+BI30</f>
        <v>2485</v>
      </c>
      <c r="BK30" s="34">
        <f>'Nov25'!BK30+BH30</f>
        <v>12385</v>
      </c>
      <c r="BL30" s="34">
        <f>'Nov25'!BL30+BI30</f>
        <v>0</v>
      </c>
      <c r="BM30" s="34">
        <f>SUM(BK30:BL30)</f>
        <v>12385</v>
      </c>
    </row>
    <row r="31" spans="1:65" s="139" customFormat="1" ht="17.100000000000001" customHeight="1">
      <c r="A31" s="12">
        <v>23</v>
      </c>
      <c r="B31" s="13" t="s">
        <v>89</v>
      </c>
      <c r="C31" s="13">
        <v>65500</v>
      </c>
      <c r="D31" s="13">
        <v>0</v>
      </c>
      <c r="E31" s="34">
        <v>5325</v>
      </c>
      <c r="F31" s="34"/>
      <c r="G31" s="34">
        <v>4765</v>
      </c>
      <c r="H31" s="15">
        <f t="shared" si="2"/>
        <v>89.483568075117375</v>
      </c>
      <c r="I31" s="34">
        <v>0</v>
      </c>
      <c r="J31" s="15"/>
      <c r="K31" s="34">
        <f>G31+'Nov25'!K31</f>
        <v>23749</v>
      </c>
      <c r="L31" s="15">
        <f t="shared" si="0"/>
        <v>36.258015267175573</v>
      </c>
      <c r="M31" s="34">
        <f>I31+'Nov25'!M31</f>
        <v>0</v>
      </c>
      <c r="N31" s="15"/>
      <c r="O31" s="34">
        <v>125</v>
      </c>
      <c r="P31" s="34"/>
      <c r="Q31" s="34">
        <f>O31+'Nov25'!Q31</f>
        <v>564</v>
      </c>
      <c r="R31" s="34">
        <f>P31+'Nov25'!R31</f>
        <v>0</v>
      </c>
      <c r="S31" s="34">
        <v>5012</v>
      </c>
      <c r="T31" s="34"/>
      <c r="U31" s="34">
        <v>1516</v>
      </c>
      <c r="V31" s="34"/>
      <c r="W31" s="34">
        <v>856</v>
      </c>
      <c r="X31" s="34"/>
      <c r="Y31" s="15">
        <f t="shared" si="12"/>
        <v>56.464379947229553</v>
      </c>
      <c r="Z31" s="15"/>
      <c r="AA31" s="34">
        <v>4718</v>
      </c>
      <c r="AB31" s="34"/>
      <c r="AC31" s="34">
        <v>2419</v>
      </c>
      <c r="AD31" s="34"/>
      <c r="AE31" s="34">
        <v>1958</v>
      </c>
      <c r="AF31" s="34"/>
      <c r="AG31" s="34">
        <v>97</v>
      </c>
      <c r="AH31" s="34"/>
      <c r="AI31" s="34">
        <v>301</v>
      </c>
      <c r="AJ31" s="34"/>
      <c r="AK31" s="34">
        <v>68</v>
      </c>
      <c r="AL31" s="34"/>
      <c r="AM31" s="34">
        <v>111</v>
      </c>
      <c r="AN31" s="34"/>
      <c r="AO31" s="34">
        <v>1165</v>
      </c>
      <c r="AP31" s="34"/>
      <c r="AQ31" s="34">
        <v>1004</v>
      </c>
      <c r="AR31" s="34"/>
      <c r="AS31" s="34">
        <f t="shared" si="3"/>
        <v>2169</v>
      </c>
      <c r="AT31" s="34">
        <f t="shared" si="3"/>
        <v>0</v>
      </c>
      <c r="AU31" s="34">
        <f t="shared" si="4"/>
        <v>2169</v>
      </c>
      <c r="AV31" s="34">
        <f>AO31+'Nov25'!AV31</f>
        <v>5728</v>
      </c>
      <c r="AW31" s="34">
        <f>AP31+'Nov25'!AW31</f>
        <v>0</v>
      </c>
      <c r="AX31" s="34">
        <f>AQ31+'Nov25'!AX31</f>
        <v>4926</v>
      </c>
      <c r="AY31" s="34">
        <f>AR31+'Nov25'!AY31</f>
        <v>0</v>
      </c>
      <c r="AZ31" s="34">
        <f t="shared" si="5"/>
        <v>10654</v>
      </c>
      <c r="BA31" s="34">
        <f t="shared" si="5"/>
        <v>0</v>
      </c>
      <c r="BB31" s="34">
        <f t="shared" si="6"/>
        <v>10654</v>
      </c>
      <c r="BC31" s="34"/>
      <c r="BD31" s="34"/>
      <c r="BE31" s="34"/>
      <c r="BF31" s="34"/>
      <c r="BG31" s="34"/>
      <c r="BH31" s="34"/>
      <c r="BI31" s="34"/>
      <c r="BJ31" s="34"/>
      <c r="BK31" s="40"/>
      <c r="BL31" s="40"/>
      <c r="BM31" s="40"/>
    </row>
    <row r="32" spans="1:65" s="139" customFormat="1" ht="17.100000000000001" customHeight="1">
      <c r="A32" s="16">
        <v>24</v>
      </c>
      <c r="B32" s="17" t="s">
        <v>90</v>
      </c>
      <c r="C32" s="13">
        <v>55500</v>
      </c>
      <c r="D32" s="13">
        <v>0</v>
      </c>
      <c r="E32" s="34">
        <v>4408</v>
      </c>
      <c r="F32" s="34"/>
      <c r="G32" s="34">
        <v>3928</v>
      </c>
      <c r="H32" s="15">
        <f t="shared" si="2"/>
        <v>89.110707803992739</v>
      </c>
      <c r="I32" s="34">
        <v>0</v>
      </c>
      <c r="J32" s="15"/>
      <c r="K32" s="34">
        <f>G32+'Nov25'!K32</f>
        <v>18944</v>
      </c>
      <c r="L32" s="15">
        <f t="shared" si="0"/>
        <v>34.133333333333333</v>
      </c>
      <c r="M32" s="34">
        <f>I32+'Nov25'!M32</f>
        <v>0</v>
      </c>
      <c r="N32" s="15"/>
      <c r="O32" s="34">
        <v>0</v>
      </c>
      <c r="P32" s="34"/>
      <c r="Q32" s="34">
        <f>O32+'Nov25'!Q32</f>
        <v>89</v>
      </c>
      <c r="R32" s="34">
        <f>P32+'Nov25'!R32</f>
        <v>0</v>
      </c>
      <c r="S32" s="34">
        <v>3694</v>
      </c>
      <c r="T32" s="34"/>
      <c r="U32" s="34">
        <v>1410</v>
      </c>
      <c r="V32" s="34"/>
      <c r="W32" s="34">
        <v>902</v>
      </c>
      <c r="X32" s="34"/>
      <c r="Y32" s="15">
        <f t="shared" si="12"/>
        <v>63.971631205673759</v>
      </c>
      <c r="Z32" s="15"/>
      <c r="AA32" s="34">
        <v>3972</v>
      </c>
      <c r="AB32" s="34"/>
      <c r="AC32" s="34">
        <v>2314</v>
      </c>
      <c r="AD32" s="34"/>
      <c r="AE32" s="34">
        <v>1327</v>
      </c>
      <c r="AF32" s="34"/>
      <c r="AG32" s="34">
        <v>106</v>
      </c>
      <c r="AH32" s="34"/>
      <c r="AI32" s="34">
        <v>229</v>
      </c>
      <c r="AJ32" s="34"/>
      <c r="AK32" s="34">
        <v>62</v>
      </c>
      <c r="AL32" s="34"/>
      <c r="AM32" s="34">
        <v>306</v>
      </c>
      <c r="AN32" s="34"/>
      <c r="AO32" s="34">
        <v>1038</v>
      </c>
      <c r="AP32" s="34"/>
      <c r="AQ32" s="34">
        <v>875</v>
      </c>
      <c r="AR32" s="34"/>
      <c r="AS32" s="34">
        <f t="shared" si="3"/>
        <v>1913</v>
      </c>
      <c r="AT32" s="34">
        <f t="shared" si="3"/>
        <v>0</v>
      </c>
      <c r="AU32" s="34">
        <f t="shared" si="4"/>
        <v>1913</v>
      </c>
      <c r="AV32" s="34">
        <f>AO32+'Nov25'!AV32</f>
        <v>4879</v>
      </c>
      <c r="AW32" s="34">
        <f>AP32+'Nov25'!AW32</f>
        <v>0</v>
      </c>
      <c r="AX32" s="34">
        <f>AQ32+'Nov25'!AX32</f>
        <v>4069</v>
      </c>
      <c r="AY32" s="34">
        <f>AR32+'Nov25'!AY32</f>
        <v>0</v>
      </c>
      <c r="AZ32" s="34">
        <f t="shared" si="5"/>
        <v>8948</v>
      </c>
      <c r="BA32" s="34">
        <f t="shared" si="5"/>
        <v>0</v>
      </c>
      <c r="BB32" s="34">
        <f t="shared" si="6"/>
        <v>8948</v>
      </c>
      <c r="BC32" s="34"/>
      <c r="BD32" s="34"/>
      <c r="BE32" s="34"/>
      <c r="BF32" s="34"/>
      <c r="BG32" s="34"/>
      <c r="BH32" s="34"/>
      <c r="BI32" s="34"/>
      <c r="BJ32" s="34"/>
      <c r="BK32" s="40"/>
      <c r="BL32" s="40"/>
      <c r="BM32" s="40"/>
    </row>
    <row r="33" spans="1:65" s="140" customFormat="1" ht="17.100000000000001" customHeight="1">
      <c r="A33" s="18"/>
      <c r="B33" s="31" t="s">
        <v>74</v>
      </c>
      <c r="C33" s="19">
        <f>SUM(C30:C32)</f>
        <v>211000</v>
      </c>
      <c r="D33" s="19">
        <f t="shared" ref="D33:BM33" si="16">SUM(D30:D32)</f>
        <v>35000</v>
      </c>
      <c r="E33" s="35">
        <f t="shared" si="16"/>
        <v>17498</v>
      </c>
      <c r="F33" s="35">
        <f t="shared" si="16"/>
        <v>2810</v>
      </c>
      <c r="G33" s="35">
        <f t="shared" si="16"/>
        <v>16215</v>
      </c>
      <c r="H33" s="21">
        <f t="shared" si="2"/>
        <v>92.667733455252034</v>
      </c>
      <c r="I33" s="35">
        <f t="shared" si="16"/>
        <v>1949</v>
      </c>
      <c r="J33" s="21">
        <f t="shared" si="8"/>
        <v>69.359430604982208</v>
      </c>
      <c r="K33" s="35">
        <f t="shared" si="16"/>
        <v>78568</v>
      </c>
      <c r="L33" s="21">
        <f t="shared" si="0"/>
        <v>37.236018957345969</v>
      </c>
      <c r="M33" s="35">
        <f t="shared" si="16"/>
        <v>5881</v>
      </c>
      <c r="N33" s="21">
        <f t="shared" si="9"/>
        <v>16.802857142857142</v>
      </c>
      <c r="O33" s="35">
        <f t="shared" si="16"/>
        <v>482</v>
      </c>
      <c r="P33" s="35">
        <f t="shared" si="16"/>
        <v>78</v>
      </c>
      <c r="Q33" s="35">
        <f t="shared" si="16"/>
        <v>2327</v>
      </c>
      <c r="R33" s="35">
        <f t="shared" si="16"/>
        <v>339</v>
      </c>
      <c r="S33" s="35">
        <f t="shared" si="16"/>
        <v>16385</v>
      </c>
      <c r="T33" s="35">
        <f t="shared" si="16"/>
        <v>2313</v>
      </c>
      <c r="U33" s="35">
        <f t="shared" si="16"/>
        <v>5144</v>
      </c>
      <c r="V33" s="35">
        <f t="shared" si="16"/>
        <v>682</v>
      </c>
      <c r="W33" s="35">
        <f t="shared" si="16"/>
        <v>3007</v>
      </c>
      <c r="X33" s="35">
        <f t="shared" si="16"/>
        <v>388</v>
      </c>
      <c r="Y33" s="21">
        <f t="shared" si="12"/>
        <v>58.456454121306379</v>
      </c>
      <c r="Z33" s="21">
        <f t="shared" si="12"/>
        <v>56.89149560117302</v>
      </c>
      <c r="AA33" s="35">
        <f t="shared" si="16"/>
        <v>16201</v>
      </c>
      <c r="AB33" s="35">
        <f t="shared" si="16"/>
        <v>1496</v>
      </c>
      <c r="AC33" s="35">
        <f t="shared" si="16"/>
        <v>8342</v>
      </c>
      <c r="AD33" s="35">
        <f t="shared" si="16"/>
        <v>652</v>
      </c>
      <c r="AE33" s="35">
        <f t="shared" si="16"/>
        <v>6051</v>
      </c>
      <c r="AF33" s="35">
        <f t="shared" si="16"/>
        <v>661</v>
      </c>
      <c r="AG33" s="35">
        <f t="shared" si="16"/>
        <v>403</v>
      </c>
      <c r="AH33" s="35">
        <f t="shared" si="16"/>
        <v>22</v>
      </c>
      <c r="AI33" s="35">
        <f t="shared" si="16"/>
        <v>994</v>
      </c>
      <c r="AJ33" s="35">
        <f t="shared" si="16"/>
        <v>87</v>
      </c>
      <c r="AK33" s="35">
        <f t="shared" si="16"/>
        <v>250</v>
      </c>
      <c r="AL33" s="35">
        <f t="shared" si="16"/>
        <v>31</v>
      </c>
      <c r="AM33" s="35">
        <f t="shared" si="16"/>
        <v>706</v>
      </c>
      <c r="AN33" s="35">
        <f t="shared" si="16"/>
        <v>50</v>
      </c>
      <c r="AO33" s="35">
        <f t="shared" si="16"/>
        <v>4050</v>
      </c>
      <c r="AP33" s="35">
        <f t="shared" si="16"/>
        <v>316</v>
      </c>
      <c r="AQ33" s="35">
        <f t="shared" si="16"/>
        <v>3353</v>
      </c>
      <c r="AR33" s="35">
        <f t="shared" si="16"/>
        <v>259</v>
      </c>
      <c r="AS33" s="35">
        <f t="shared" si="16"/>
        <v>7403</v>
      </c>
      <c r="AT33" s="35">
        <f t="shared" si="16"/>
        <v>575</v>
      </c>
      <c r="AU33" s="35">
        <f t="shared" si="16"/>
        <v>7978</v>
      </c>
      <c r="AV33" s="35">
        <f t="shared" si="16"/>
        <v>19859</v>
      </c>
      <c r="AW33" s="35">
        <f t="shared" si="16"/>
        <v>2607</v>
      </c>
      <c r="AX33" s="35">
        <f t="shared" si="16"/>
        <v>16323</v>
      </c>
      <c r="AY33" s="35">
        <f t="shared" si="16"/>
        <v>2137</v>
      </c>
      <c r="AZ33" s="35">
        <f t="shared" si="16"/>
        <v>36182</v>
      </c>
      <c r="BA33" s="35">
        <f t="shared" si="16"/>
        <v>4744</v>
      </c>
      <c r="BB33" s="35">
        <f t="shared" si="16"/>
        <v>40926</v>
      </c>
      <c r="BC33" s="35">
        <f t="shared" si="16"/>
        <v>60</v>
      </c>
      <c r="BD33" s="35">
        <f t="shared" si="16"/>
        <v>300</v>
      </c>
      <c r="BE33" s="35">
        <f t="shared" si="16"/>
        <v>285</v>
      </c>
      <c r="BF33" s="35">
        <f t="shared" si="16"/>
        <v>1425</v>
      </c>
      <c r="BG33" s="35">
        <f t="shared" si="16"/>
        <v>4</v>
      </c>
      <c r="BH33" s="35">
        <f t="shared" si="16"/>
        <v>2485</v>
      </c>
      <c r="BI33" s="35">
        <f t="shared" si="16"/>
        <v>0</v>
      </c>
      <c r="BJ33" s="35">
        <f t="shared" si="16"/>
        <v>2485</v>
      </c>
      <c r="BK33" s="35">
        <f t="shared" si="16"/>
        <v>12385</v>
      </c>
      <c r="BL33" s="35">
        <f t="shared" si="16"/>
        <v>0</v>
      </c>
      <c r="BM33" s="35">
        <f t="shared" si="16"/>
        <v>12385</v>
      </c>
    </row>
    <row r="34" spans="1:65" s="139" customFormat="1" ht="17.100000000000001" customHeight="1">
      <c r="A34" s="22">
        <v>25</v>
      </c>
      <c r="B34" s="29" t="s">
        <v>91</v>
      </c>
      <c r="C34" s="13">
        <v>38000</v>
      </c>
      <c r="D34" s="13">
        <v>4000</v>
      </c>
      <c r="E34" s="34">
        <v>3170</v>
      </c>
      <c r="F34" s="34"/>
      <c r="G34" s="34">
        <v>2955</v>
      </c>
      <c r="H34" s="15">
        <f t="shared" si="2"/>
        <v>93.217665615141954</v>
      </c>
      <c r="I34" s="34">
        <v>0</v>
      </c>
      <c r="J34" s="15"/>
      <c r="K34" s="34">
        <f>G34+'Nov25'!K34</f>
        <v>12999</v>
      </c>
      <c r="L34" s="15">
        <f t="shared" si="0"/>
        <v>34.207894736842107</v>
      </c>
      <c r="M34" s="34">
        <f>I34+'Nov25'!M34</f>
        <v>20</v>
      </c>
      <c r="N34" s="15">
        <v>13.55</v>
      </c>
      <c r="O34" s="34">
        <v>97</v>
      </c>
      <c r="P34" s="34"/>
      <c r="Q34" s="34">
        <f>O34+'Nov25'!Q34</f>
        <v>335</v>
      </c>
      <c r="R34" s="34">
        <f>P34+'Nov25'!R34</f>
        <v>0</v>
      </c>
      <c r="S34" s="34">
        <v>2401</v>
      </c>
      <c r="T34" s="34"/>
      <c r="U34" s="34">
        <v>700</v>
      </c>
      <c r="V34" s="34"/>
      <c r="W34" s="34">
        <v>430</v>
      </c>
      <c r="X34" s="34"/>
      <c r="Y34" s="15">
        <f t="shared" si="12"/>
        <v>61.428571428571431</v>
      </c>
      <c r="Z34" s="15"/>
      <c r="AA34" s="34">
        <v>2539</v>
      </c>
      <c r="AB34" s="34">
        <v>285</v>
      </c>
      <c r="AC34" s="34">
        <v>1402</v>
      </c>
      <c r="AD34" s="34">
        <v>166</v>
      </c>
      <c r="AE34" s="34">
        <v>1137</v>
      </c>
      <c r="AF34" s="34">
        <v>119</v>
      </c>
      <c r="AG34" s="34">
        <v>24</v>
      </c>
      <c r="AH34" s="34">
        <v>2</v>
      </c>
      <c r="AI34" s="34">
        <v>146</v>
      </c>
      <c r="AJ34" s="34">
        <v>12</v>
      </c>
      <c r="AK34" s="34">
        <v>26</v>
      </c>
      <c r="AL34" s="34">
        <v>0</v>
      </c>
      <c r="AM34" s="34">
        <v>155</v>
      </c>
      <c r="AN34" s="34">
        <v>20</v>
      </c>
      <c r="AO34" s="34">
        <v>580</v>
      </c>
      <c r="AP34" s="34">
        <v>75</v>
      </c>
      <c r="AQ34" s="34">
        <v>471</v>
      </c>
      <c r="AR34" s="34">
        <v>57</v>
      </c>
      <c r="AS34" s="34">
        <f t="shared" si="3"/>
        <v>1051</v>
      </c>
      <c r="AT34" s="34">
        <f t="shared" si="3"/>
        <v>132</v>
      </c>
      <c r="AU34" s="34">
        <f t="shared" si="4"/>
        <v>1183</v>
      </c>
      <c r="AV34" s="34">
        <f>AO34+'Nov25'!AV34</f>
        <v>2928</v>
      </c>
      <c r="AW34" s="34">
        <f>AP34+'Nov25'!AW34</f>
        <v>181</v>
      </c>
      <c r="AX34" s="34">
        <f>AQ34+'Nov25'!AX34</f>
        <v>2354</v>
      </c>
      <c r="AY34" s="34">
        <f>AR34+'Nov25'!AY34</f>
        <v>122</v>
      </c>
      <c r="AZ34" s="34">
        <f t="shared" si="5"/>
        <v>5282</v>
      </c>
      <c r="BA34" s="34">
        <f t="shared" si="5"/>
        <v>303</v>
      </c>
      <c r="BB34" s="34">
        <f t="shared" si="6"/>
        <v>5585</v>
      </c>
      <c r="BC34" s="34"/>
      <c r="BD34" s="34"/>
      <c r="BE34" s="34"/>
      <c r="BF34" s="34"/>
      <c r="BG34" s="34"/>
      <c r="BH34" s="34"/>
      <c r="BI34" s="34"/>
      <c r="BJ34" s="34"/>
      <c r="BK34" s="34">
        <f>'Nov25'!BK34+BH34</f>
        <v>0</v>
      </c>
      <c r="BL34" s="34">
        <f>'Nov25'!BL34+BI34</f>
        <v>0</v>
      </c>
      <c r="BM34" s="34">
        <f>SUM(BK34:BL34)</f>
        <v>0</v>
      </c>
    </row>
    <row r="35" spans="1:65" s="139" customFormat="1" ht="17.100000000000001" customHeight="1">
      <c r="A35" s="12">
        <v>26</v>
      </c>
      <c r="B35" s="13" t="s">
        <v>92</v>
      </c>
      <c r="C35" s="13">
        <v>12000</v>
      </c>
      <c r="D35" s="13">
        <v>10000</v>
      </c>
      <c r="E35" s="34">
        <v>1010</v>
      </c>
      <c r="F35" s="34"/>
      <c r="G35" s="34">
        <v>1894</v>
      </c>
      <c r="H35" s="15">
        <f t="shared" si="2"/>
        <v>187.52475247524754</v>
      </c>
      <c r="I35" s="34">
        <v>0</v>
      </c>
      <c r="J35" s="15"/>
      <c r="K35" s="34">
        <f>G35+'Nov25'!K35</f>
        <v>4803</v>
      </c>
      <c r="L35" s="15">
        <f t="shared" si="0"/>
        <v>40.024999999999999</v>
      </c>
      <c r="M35" s="34">
        <f>I35+'Nov25'!M35</f>
        <v>3</v>
      </c>
      <c r="N35" s="15">
        <v>11.71</v>
      </c>
      <c r="O35" s="34">
        <v>61</v>
      </c>
      <c r="P35" s="34"/>
      <c r="Q35" s="34">
        <f>O35+'Nov25'!Q35</f>
        <v>143</v>
      </c>
      <c r="R35" s="34">
        <f>P35+'Nov25'!R35</f>
        <v>0</v>
      </c>
      <c r="S35" s="34">
        <v>265</v>
      </c>
      <c r="T35" s="34"/>
      <c r="U35" s="34">
        <v>99</v>
      </c>
      <c r="V35" s="34"/>
      <c r="W35" s="34">
        <v>56</v>
      </c>
      <c r="X35" s="34"/>
      <c r="Y35" s="15">
        <f t="shared" si="12"/>
        <v>56.565656565656568</v>
      </c>
      <c r="Z35" s="15"/>
      <c r="AA35" s="34">
        <v>763</v>
      </c>
      <c r="AB35" s="34">
        <v>813</v>
      </c>
      <c r="AC35" s="34">
        <v>405</v>
      </c>
      <c r="AD35" s="34">
        <v>454</v>
      </c>
      <c r="AE35" s="34">
        <v>358</v>
      </c>
      <c r="AF35" s="34">
        <v>359</v>
      </c>
      <c r="AG35" s="34">
        <v>15</v>
      </c>
      <c r="AH35" s="34">
        <v>14</v>
      </c>
      <c r="AI35" s="34">
        <v>54</v>
      </c>
      <c r="AJ35" s="34">
        <v>42</v>
      </c>
      <c r="AK35" s="34">
        <v>3</v>
      </c>
      <c r="AL35" s="34">
        <v>8</v>
      </c>
      <c r="AM35" s="34">
        <v>22</v>
      </c>
      <c r="AN35" s="34">
        <v>18</v>
      </c>
      <c r="AO35" s="34">
        <v>159</v>
      </c>
      <c r="AP35" s="34">
        <v>186</v>
      </c>
      <c r="AQ35" s="34">
        <v>152</v>
      </c>
      <c r="AR35" s="34">
        <v>186</v>
      </c>
      <c r="AS35" s="34">
        <f t="shared" si="3"/>
        <v>311</v>
      </c>
      <c r="AT35" s="34">
        <f t="shared" si="3"/>
        <v>372</v>
      </c>
      <c r="AU35" s="34">
        <f t="shared" si="4"/>
        <v>683</v>
      </c>
      <c r="AV35" s="34">
        <f>AO35+'Nov25'!AV35</f>
        <v>758</v>
      </c>
      <c r="AW35" s="34">
        <f>AP35+'Nov25'!AW35</f>
        <v>793</v>
      </c>
      <c r="AX35" s="34">
        <f>AQ35+'Nov25'!AX35</f>
        <v>739</v>
      </c>
      <c r="AY35" s="34">
        <f>AR35+'Nov25'!AY35</f>
        <v>811</v>
      </c>
      <c r="AZ35" s="34">
        <f t="shared" si="5"/>
        <v>1497</v>
      </c>
      <c r="BA35" s="34">
        <f t="shared" si="5"/>
        <v>1604</v>
      </c>
      <c r="BB35" s="34">
        <f t="shared" si="6"/>
        <v>3101</v>
      </c>
      <c r="BC35" s="34"/>
      <c r="BD35" s="34"/>
      <c r="BE35" s="34"/>
      <c r="BF35" s="34"/>
      <c r="BG35" s="34"/>
      <c r="BH35" s="34"/>
      <c r="BI35" s="34"/>
      <c r="BJ35" s="34"/>
      <c r="BK35" s="40"/>
      <c r="BL35" s="40"/>
      <c r="BM35" s="40"/>
    </row>
    <row r="36" spans="1:65" s="139" customFormat="1" ht="17.100000000000001" customHeight="1">
      <c r="A36" s="16">
        <v>27</v>
      </c>
      <c r="B36" s="17" t="s">
        <v>93</v>
      </c>
      <c r="C36" s="13">
        <v>29000</v>
      </c>
      <c r="D36" s="13">
        <v>0</v>
      </c>
      <c r="E36" s="34">
        <v>2410</v>
      </c>
      <c r="F36" s="34"/>
      <c r="G36" s="34">
        <v>2153</v>
      </c>
      <c r="H36" s="15">
        <f t="shared" si="2"/>
        <v>89.336099585062243</v>
      </c>
      <c r="I36" s="34">
        <v>0</v>
      </c>
      <c r="J36" s="15"/>
      <c r="K36" s="34">
        <f>G36+'Nov25'!K36</f>
        <v>9602</v>
      </c>
      <c r="L36" s="15">
        <f t="shared" si="0"/>
        <v>33.110344827586204</v>
      </c>
      <c r="M36" s="34">
        <f>I36+'Nov25'!M36</f>
        <v>0</v>
      </c>
      <c r="N36" s="15"/>
      <c r="O36" s="34">
        <v>113</v>
      </c>
      <c r="P36" s="34"/>
      <c r="Q36" s="34">
        <f>O36+'Nov25'!Q36</f>
        <v>446</v>
      </c>
      <c r="R36" s="34">
        <f>P36+'Nov25'!R36</f>
        <v>0</v>
      </c>
      <c r="S36" s="34">
        <v>1610</v>
      </c>
      <c r="T36" s="34"/>
      <c r="U36" s="34">
        <v>427</v>
      </c>
      <c r="V36" s="34"/>
      <c r="W36" s="34">
        <v>220</v>
      </c>
      <c r="X36" s="34"/>
      <c r="Y36" s="15">
        <f t="shared" ref="Y36:Z51" si="17">W36*100/U36</f>
        <v>51.522248243559716</v>
      </c>
      <c r="Z36" s="15"/>
      <c r="AA36" s="34">
        <v>1993</v>
      </c>
      <c r="AB36" s="34"/>
      <c r="AC36" s="34">
        <v>1030</v>
      </c>
      <c r="AD36" s="34"/>
      <c r="AE36" s="34">
        <v>963</v>
      </c>
      <c r="AF36" s="34"/>
      <c r="AG36" s="34">
        <v>14</v>
      </c>
      <c r="AH36" s="34"/>
      <c r="AI36" s="34">
        <v>116</v>
      </c>
      <c r="AJ36" s="34"/>
      <c r="AK36" s="34">
        <v>11</v>
      </c>
      <c r="AL36" s="34"/>
      <c r="AM36" s="34">
        <v>25</v>
      </c>
      <c r="AN36" s="34"/>
      <c r="AO36" s="34">
        <v>487</v>
      </c>
      <c r="AP36" s="34"/>
      <c r="AQ36" s="34">
        <v>377</v>
      </c>
      <c r="AR36" s="34"/>
      <c r="AS36" s="34">
        <f t="shared" si="3"/>
        <v>864</v>
      </c>
      <c r="AT36" s="34">
        <f t="shared" si="3"/>
        <v>0</v>
      </c>
      <c r="AU36" s="34">
        <f t="shared" si="4"/>
        <v>864</v>
      </c>
      <c r="AV36" s="34">
        <f>AO36+'Nov25'!AV36</f>
        <v>2335</v>
      </c>
      <c r="AW36" s="34">
        <f>AP36+'Nov25'!AW36</f>
        <v>0</v>
      </c>
      <c r="AX36" s="34">
        <f>AQ36+'Nov25'!AX36</f>
        <v>1799</v>
      </c>
      <c r="AY36" s="34">
        <f>AR36+'Nov25'!AY36</f>
        <v>0</v>
      </c>
      <c r="AZ36" s="34">
        <f t="shared" si="5"/>
        <v>4134</v>
      </c>
      <c r="BA36" s="34">
        <f t="shared" si="5"/>
        <v>0</v>
      </c>
      <c r="BB36" s="34">
        <f t="shared" si="6"/>
        <v>4134</v>
      </c>
      <c r="BC36" s="34"/>
      <c r="BD36" s="34"/>
      <c r="BE36" s="34"/>
      <c r="BF36" s="34"/>
      <c r="BG36" s="34"/>
      <c r="BH36" s="34"/>
      <c r="BI36" s="34"/>
      <c r="BJ36" s="34"/>
      <c r="BK36" s="40"/>
      <c r="BL36" s="40"/>
      <c r="BM36" s="40"/>
    </row>
    <row r="37" spans="1:65" s="140" customFormat="1" ht="17.100000000000001" customHeight="1">
      <c r="A37" s="18"/>
      <c r="B37" s="19" t="s">
        <v>74</v>
      </c>
      <c r="C37" s="19">
        <f>SUM(C34:C36)</f>
        <v>79000</v>
      </c>
      <c r="D37" s="19">
        <f t="shared" ref="D37:BM37" si="18">SUM(D34:D36)</f>
        <v>14000</v>
      </c>
      <c r="E37" s="35">
        <f t="shared" si="18"/>
        <v>6590</v>
      </c>
      <c r="F37" s="35">
        <f t="shared" si="18"/>
        <v>0</v>
      </c>
      <c r="G37" s="35">
        <f t="shared" si="18"/>
        <v>7002</v>
      </c>
      <c r="H37" s="21">
        <f t="shared" si="2"/>
        <v>106.25189681335357</v>
      </c>
      <c r="I37" s="35">
        <f t="shared" si="18"/>
        <v>0</v>
      </c>
      <c r="J37" s="21" t="e">
        <f t="shared" si="8"/>
        <v>#DIV/0!</v>
      </c>
      <c r="K37" s="35">
        <f t="shared" si="18"/>
        <v>27404</v>
      </c>
      <c r="L37" s="21">
        <f t="shared" si="0"/>
        <v>34.688607594936705</v>
      </c>
      <c r="M37" s="35">
        <f t="shared" si="18"/>
        <v>23</v>
      </c>
      <c r="N37" s="21">
        <f t="shared" si="9"/>
        <v>0.16428571428571428</v>
      </c>
      <c r="O37" s="35">
        <f t="shared" si="18"/>
        <v>271</v>
      </c>
      <c r="P37" s="35">
        <f t="shared" si="18"/>
        <v>0</v>
      </c>
      <c r="Q37" s="35">
        <f t="shared" si="18"/>
        <v>924</v>
      </c>
      <c r="R37" s="35">
        <f t="shared" si="18"/>
        <v>0</v>
      </c>
      <c r="S37" s="35">
        <f t="shared" si="18"/>
        <v>4276</v>
      </c>
      <c r="T37" s="35">
        <f t="shared" si="18"/>
        <v>0</v>
      </c>
      <c r="U37" s="35">
        <f t="shared" si="18"/>
        <v>1226</v>
      </c>
      <c r="V37" s="35">
        <f t="shared" si="18"/>
        <v>0</v>
      </c>
      <c r="W37" s="35">
        <f t="shared" si="18"/>
        <v>706</v>
      </c>
      <c r="X37" s="35">
        <f t="shared" si="18"/>
        <v>0</v>
      </c>
      <c r="Y37" s="21">
        <f t="shared" si="17"/>
        <v>57.585644371941271</v>
      </c>
      <c r="Z37" s="21"/>
      <c r="AA37" s="35">
        <f t="shared" si="18"/>
        <v>5295</v>
      </c>
      <c r="AB37" s="35">
        <f t="shared" si="18"/>
        <v>1098</v>
      </c>
      <c r="AC37" s="35">
        <f t="shared" si="18"/>
        <v>2837</v>
      </c>
      <c r="AD37" s="35">
        <f t="shared" si="18"/>
        <v>620</v>
      </c>
      <c r="AE37" s="35">
        <f t="shared" si="18"/>
        <v>2458</v>
      </c>
      <c r="AF37" s="35">
        <f t="shared" si="18"/>
        <v>478</v>
      </c>
      <c r="AG37" s="35">
        <f t="shared" si="18"/>
        <v>53</v>
      </c>
      <c r="AH37" s="35">
        <f t="shared" si="18"/>
        <v>16</v>
      </c>
      <c r="AI37" s="35">
        <f t="shared" si="18"/>
        <v>316</v>
      </c>
      <c r="AJ37" s="35">
        <f t="shared" si="18"/>
        <v>54</v>
      </c>
      <c r="AK37" s="35">
        <f t="shared" si="18"/>
        <v>40</v>
      </c>
      <c r="AL37" s="35">
        <f t="shared" si="18"/>
        <v>8</v>
      </c>
      <c r="AM37" s="35">
        <f t="shared" si="18"/>
        <v>202</v>
      </c>
      <c r="AN37" s="35">
        <f t="shared" si="18"/>
        <v>38</v>
      </c>
      <c r="AO37" s="35">
        <f t="shared" si="18"/>
        <v>1226</v>
      </c>
      <c r="AP37" s="35">
        <f t="shared" si="18"/>
        <v>261</v>
      </c>
      <c r="AQ37" s="35">
        <f t="shared" si="18"/>
        <v>1000</v>
      </c>
      <c r="AR37" s="35">
        <f t="shared" si="18"/>
        <v>243</v>
      </c>
      <c r="AS37" s="35">
        <f t="shared" si="18"/>
        <v>2226</v>
      </c>
      <c r="AT37" s="35">
        <f t="shared" si="18"/>
        <v>504</v>
      </c>
      <c r="AU37" s="35">
        <f t="shared" si="18"/>
        <v>2730</v>
      </c>
      <c r="AV37" s="35">
        <f t="shared" si="18"/>
        <v>6021</v>
      </c>
      <c r="AW37" s="35">
        <f t="shared" si="18"/>
        <v>974</v>
      </c>
      <c r="AX37" s="35">
        <f t="shared" si="18"/>
        <v>4892</v>
      </c>
      <c r="AY37" s="35">
        <f t="shared" si="18"/>
        <v>933</v>
      </c>
      <c r="AZ37" s="35">
        <f t="shared" si="18"/>
        <v>10913</v>
      </c>
      <c r="BA37" s="35">
        <f t="shared" si="18"/>
        <v>1907</v>
      </c>
      <c r="BB37" s="35">
        <f t="shared" si="18"/>
        <v>12820</v>
      </c>
      <c r="BC37" s="35">
        <f t="shared" si="18"/>
        <v>0</v>
      </c>
      <c r="BD37" s="35">
        <f t="shared" si="18"/>
        <v>0</v>
      </c>
      <c r="BE37" s="35">
        <f t="shared" si="18"/>
        <v>0</v>
      </c>
      <c r="BF37" s="35">
        <f t="shared" si="18"/>
        <v>0</v>
      </c>
      <c r="BG37" s="35">
        <f t="shared" si="18"/>
        <v>0</v>
      </c>
      <c r="BH37" s="35">
        <f t="shared" si="18"/>
        <v>0</v>
      </c>
      <c r="BI37" s="35">
        <f t="shared" si="18"/>
        <v>0</v>
      </c>
      <c r="BJ37" s="35">
        <f t="shared" si="18"/>
        <v>0</v>
      </c>
      <c r="BK37" s="35">
        <f t="shared" si="18"/>
        <v>0</v>
      </c>
      <c r="BL37" s="35">
        <f t="shared" si="18"/>
        <v>0</v>
      </c>
      <c r="BM37" s="35">
        <f t="shared" si="18"/>
        <v>0</v>
      </c>
    </row>
    <row r="38" spans="1:65" s="140" customFormat="1" ht="17.100000000000001" customHeight="1">
      <c r="A38" s="24">
        <v>28</v>
      </c>
      <c r="B38" s="25" t="s">
        <v>94</v>
      </c>
      <c r="C38" s="26">
        <v>14000</v>
      </c>
      <c r="D38" s="26">
        <v>0</v>
      </c>
      <c r="E38" s="38">
        <v>839</v>
      </c>
      <c r="F38" s="38"/>
      <c r="G38" s="38">
        <v>844</v>
      </c>
      <c r="H38" s="15">
        <f t="shared" si="2"/>
        <v>100.59594755661502</v>
      </c>
      <c r="I38" s="38">
        <v>0</v>
      </c>
      <c r="J38" s="15"/>
      <c r="K38" s="34">
        <f>G38+'Nov25'!K38</f>
        <v>3918</v>
      </c>
      <c r="L38" s="15">
        <f t="shared" si="0"/>
        <v>27.985714285714284</v>
      </c>
      <c r="M38" s="34">
        <f>I38+'Nov25'!M38</f>
        <v>0</v>
      </c>
      <c r="N38" s="28"/>
      <c r="O38" s="38"/>
      <c r="P38" s="38"/>
      <c r="Q38" s="34">
        <f>O38+'Nov25'!Q38</f>
        <v>122</v>
      </c>
      <c r="R38" s="34">
        <f>P38+'Nov25'!R38</f>
        <v>0</v>
      </c>
      <c r="S38" s="38">
        <v>898</v>
      </c>
      <c r="T38" s="38"/>
      <c r="U38" s="38">
        <v>315</v>
      </c>
      <c r="V38" s="38"/>
      <c r="W38" s="38">
        <v>187</v>
      </c>
      <c r="X38" s="38"/>
      <c r="Y38" s="15">
        <f t="shared" si="17"/>
        <v>59.365079365079367</v>
      </c>
      <c r="Z38" s="15"/>
      <c r="AA38" s="38">
        <v>850</v>
      </c>
      <c r="AB38" s="38"/>
      <c r="AC38" s="38">
        <v>445</v>
      </c>
      <c r="AD38" s="38"/>
      <c r="AE38" s="38">
        <v>405</v>
      </c>
      <c r="AF38" s="38"/>
      <c r="AG38" s="38"/>
      <c r="AH38" s="38"/>
      <c r="AI38" s="38">
        <v>97</v>
      </c>
      <c r="AJ38" s="38"/>
      <c r="AK38" s="38"/>
      <c r="AL38" s="38"/>
      <c r="AM38" s="38"/>
      <c r="AN38" s="38"/>
      <c r="AO38" s="38">
        <v>215</v>
      </c>
      <c r="AP38" s="38"/>
      <c r="AQ38" s="38">
        <v>215</v>
      </c>
      <c r="AR38" s="38"/>
      <c r="AS38" s="34">
        <f t="shared" si="3"/>
        <v>430</v>
      </c>
      <c r="AT38" s="34">
        <f t="shared" si="3"/>
        <v>0</v>
      </c>
      <c r="AU38" s="34">
        <f t="shared" si="4"/>
        <v>430</v>
      </c>
      <c r="AV38" s="34">
        <f>AO38+'Nov25'!AV38</f>
        <v>1254</v>
      </c>
      <c r="AW38" s="34">
        <f>AP38+'Nov25'!AW38</f>
        <v>0</v>
      </c>
      <c r="AX38" s="34">
        <f>AQ38+'Nov25'!AX38</f>
        <v>1015</v>
      </c>
      <c r="AY38" s="34">
        <f>AR38+'Nov25'!AY38</f>
        <v>0</v>
      </c>
      <c r="AZ38" s="34">
        <f t="shared" si="5"/>
        <v>2269</v>
      </c>
      <c r="BA38" s="34">
        <f t="shared" si="5"/>
        <v>0</v>
      </c>
      <c r="BB38" s="34">
        <f t="shared" si="6"/>
        <v>2269</v>
      </c>
      <c r="BC38" s="38"/>
      <c r="BD38" s="38"/>
      <c r="BE38" s="38"/>
      <c r="BF38" s="38"/>
      <c r="BG38" s="38"/>
      <c r="BH38" s="38"/>
      <c r="BI38" s="38"/>
      <c r="BJ38" s="38"/>
      <c r="BK38" s="41"/>
      <c r="BL38" s="41"/>
      <c r="BM38" s="41"/>
    </row>
    <row r="39" spans="1:65" s="140" customFormat="1" ht="17.100000000000001" customHeight="1">
      <c r="A39" s="32">
        <v>29</v>
      </c>
      <c r="B39" s="26" t="s">
        <v>95</v>
      </c>
      <c r="C39" s="26">
        <v>6500</v>
      </c>
      <c r="D39" s="26">
        <v>0</v>
      </c>
      <c r="E39" s="38">
        <v>549</v>
      </c>
      <c r="F39" s="38"/>
      <c r="G39" s="38">
        <v>438</v>
      </c>
      <c r="H39" s="15">
        <f t="shared" si="2"/>
        <v>79.78142076502732</v>
      </c>
      <c r="I39" s="38"/>
      <c r="J39" s="15"/>
      <c r="K39" s="34">
        <f>G39+'Nov25'!K39</f>
        <v>2105</v>
      </c>
      <c r="L39" s="15">
        <f t="shared" si="0"/>
        <v>32.384615384615387</v>
      </c>
      <c r="M39" s="34">
        <f>I39+'Nov25'!M39</f>
        <v>0</v>
      </c>
      <c r="N39" s="28"/>
      <c r="O39" s="38">
        <v>1</v>
      </c>
      <c r="P39" s="38"/>
      <c r="Q39" s="34">
        <f>O39+'Nov25'!Q39</f>
        <v>4</v>
      </c>
      <c r="R39" s="34">
        <f>P39+'Nov25'!R39</f>
        <v>0</v>
      </c>
      <c r="S39" s="38">
        <v>432</v>
      </c>
      <c r="T39" s="38"/>
      <c r="U39" s="38">
        <v>169</v>
      </c>
      <c r="V39" s="38"/>
      <c r="W39" s="38">
        <v>115</v>
      </c>
      <c r="X39" s="38"/>
      <c r="Y39" s="15">
        <f t="shared" si="17"/>
        <v>68.047337278106511</v>
      </c>
      <c r="Z39" s="15"/>
      <c r="AA39" s="38">
        <v>427</v>
      </c>
      <c r="AB39" s="38"/>
      <c r="AC39" s="38">
        <v>177</v>
      </c>
      <c r="AD39" s="38"/>
      <c r="AE39" s="38">
        <v>116</v>
      </c>
      <c r="AF39" s="38"/>
      <c r="AG39" s="38">
        <v>4</v>
      </c>
      <c r="AH39" s="38"/>
      <c r="AI39" s="38">
        <v>10</v>
      </c>
      <c r="AJ39" s="38"/>
      <c r="AK39" s="38">
        <v>1</v>
      </c>
      <c r="AL39" s="38"/>
      <c r="AM39" s="38">
        <v>6</v>
      </c>
      <c r="AN39" s="38"/>
      <c r="AO39" s="38">
        <v>106</v>
      </c>
      <c r="AP39" s="38"/>
      <c r="AQ39" s="38">
        <v>76</v>
      </c>
      <c r="AR39" s="38"/>
      <c r="AS39" s="34">
        <f t="shared" si="3"/>
        <v>182</v>
      </c>
      <c r="AT39" s="34">
        <f t="shared" si="3"/>
        <v>0</v>
      </c>
      <c r="AU39" s="34">
        <f t="shared" si="4"/>
        <v>182</v>
      </c>
      <c r="AV39" s="34">
        <f>AO39+'Nov25'!AV39</f>
        <v>536</v>
      </c>
      <c r="AW39" s="34">
        <f>AP39+'Nov25'!AW39</f>
        <v>0</v>
      </c>
      <c r="AX39" s="34">
        <f>AQ39+'Nov25'!AX39</f>
        <v>444</v>
      </c>
      <c r="AY39" s="34">
        <f>AR39+'Nov25'!AY39</f>
        <v>0</v>
      </c>
      <c r="AZ39" s="34">
        <f t="shared" si="5"/>
        <v>980</v>
      </c>
      <c r="BA39" s="34">
        <f t="shared" si="5"/>
        <v>0</v>
      </c>
      <c r="BB39" s="34">
        <f t="shared" si="6"/>
        <v>980</v>
      </c>
      <c r="BC39" s="38"/>
      <c r="BD39" s="38"/>
      <c r="BE39" s="38">
        <v>0</v>
      </c>
      <c r="BF39" s="38">
        <v>0</v>
      </c>
      <c r="BG39" s="38"/>
      <c r="BH39" s="38"/>
      <c r="BI39" s="38"/>
      <c r="BJ39" s="38"/>
      <c r="BK39" s="42">
        <v>0</v>
      </c>
      <c r="BL39" s="42">
        <v>0</v>
      </c>
      <c r="BM39" s="42">
        <v>0</v>
      </c>
    </row>
    <row r="40" spans="1:65" s="140" customFormat="1" ht="17.100000000000001" customHeight="1">
      <c r="A40" s="32">
        <v>30</v>
      </c>
      <c r="B40" s="26" t="s">
        <v>96</v>
      </c>
      <c r="C40" s="26">
        <v>10000</v>
      </c>
      <c r="D40" s="26">
        <v>0</v>
      </c>
      <c r="E40" s="38">
        <v>1167</v>
      </c>
      <c r="F40" s="38"/>
      <c r="G40" s="38">
        <v>857</v>
      </c>
      <c r="H40" s="15">
        <f t="shared" si="2"/>
        <v>73.43616109682948</v>
      </c>
      <c r="I40" s="38"/>
      <c r="J40" s="15"/>
      <c r="K40" s="34">
        <f>G40+'Nov25'!K40</f>
        <v>4007</v>
      </c>
      <c r="L40" s="15">
        <f t="shared" si="0"/>
        <v>40.07</v>
      </c>
      <c r="M40" s="34">
        <f>I40+'Nov25'!M40</f>
        <v>0</v>
      </c>
      <c r="N40" s="28"/>
      <c r="O40" s="38">
        <v>44</v>
      </c>
      <c r="P40" s="38"/>
      <c r="Q40" s="34">
        <f>O40+'Nov25'!Q40</f>
        <v>44</v>
      </c>
      <c r="R40" s="34">
        <f>P40+'Nov25'!R40</f>
        <v>0</v>
      </c>
      <c r="S40" s="38">
        <v>806</v>
      </c>
      <c r="T40" s="38"/>
      <c r="U40" s="38">
        <v>436</v>
      </c>
      <c r="V40" s="38"/>
      <c r="W40" s="38">
        <v>194</v>
      </c>
      <c r="X40" s="38"/>
      <c r="Y40" s="15">
        <f t="shared" si="17"/>
        <v>44.4954128440367</v>
      </c>
      <c r="Z40" s="15"/>
      <c r="AA40" s="38">
        <v>842</v>
      </c>
      <c r="AB40" s="38"/>
      <c r="AC40" s="38">
        <v>263</v>
      </c>
      <c r="AD40" s="38"/>
      <c r="AE40" s="38">
        <v>210</v>
      </c>
      <c r="AF40" s="38"/>
      <c r="AG40" s="38">
        <v>76</v>
      </c>
      <c r="AH40" s="38"/>
      <c r="AI40" s="38">
        <v>176</v>
      </c>
      <c r="AJ40" s="38"/>
      <c r="AK40" s="38">
        <v>46</v>
      </c>
      <c r="AL40" s="38"/>
      <c r="AM40" s="38">
        <v>82</v>
      </c>
      <c r="AN40" s="38"/>
      <c r="AO40" s="38">
        <v>225</v>
      </c>
      <c r="AP40" s="38"/>
      <c r="AQ40" s="38">
        <v>180</v>
      </c>
      <c r="AR40" s="38"/>
      <c r="AS40" s="34">
        <f t="shared" si="3"/>
        <v>405</v>
      </c>
      <c r="AT40" s="34">
        <f t="shared" si="3"/>
        <v>0</v>
      </c>
      <c r="AU40" s="34">
        <f t="shared" si="4"/>
        <v>405</v>
      </c>
      <c r="AV40" s="34">
        <f>AO40+'Nov25'!AV40</f>
        <v>1053</v>
      </c>
      <c r="AW40" s="34">
        <f>AP40+'Nov25'!AW40</f>
        <v>0</v>
      </c>
      <c r="AX40" s="34">
        <f>AQ40+'Nov25'!AX40</f>
        <v>715</v>
      </c>
      <c r="AY40" s="34">
        <f>AR40+'Nov25'!AY40</f>
        <v>0</v>
      </c>
      <c r="AZ40" s="34">
        <f t="shared" si="5"/>
        <v>1768</v>
      </c>
      <c r="BA40" s="34">
        <f t="shared" si="5"/>
        <v>0</v>
      </c>
      <c r="BB40" s="34">
        <f t="shared" si="6"/>
        <v>1768</v>
      </c>
      <c r="BC40" s="38"/>
      <c r="BD40" s="38"/>
      <c r="BE40" s="38">
        <v>0</v>
      </c>
      <c r="BF40" s="38">
        <v>0</v>
      </c>
      <c r="BG40" s="38"/>
      <c r="BH40" s="38"/>
      <c r="BI40" s="38"/>
      <c r="BJ40" s="38"/>
      <c r="BK40" s="42">
        <v>0</v>
      </c>
      <c r="BL40" s="42">
        <v>0</v>
      </c>
      <c r="BM40" s="42">
        <v>0</v>
      </c>
    </row>
    <row r="41" spans="1:65" s="139" customFormat="1" ht="17.100000000000001" customHeight="1">
      <c r="A41" s="12">
        <v>31</v>
      </c>
      <c r="B41" s="13" t="s">
        <v>97</v>
      </c>
      <c r="C41" s="13">
        <v>24000</v>
      </c>
      <c r="D41" s="13">
        <v>0</v>
      </c>
      <c r="E41" s="34">
        <v>2480</v>
      </c>
      <c r="F41" s="34"/>
      <c r="G41" s="34">
        <v>2136</v>
      </c>
      <c r="H41" s="15">
        <f t="shared" si="2"/>
        <v>86.129032258064512</v>
      </c>
      <c r="I41" s="34"/>
      <c r="J41" s="15"/>
      <c r="K41" s="34">
        <f>G41+'Nov25'!K41</f>
        <v>9097</v>
      </c>
      <c r="L41" s="15">
        <f t="shared" si="0"/>
        <v>37.904166666666669</v>
      </c>
      <c r="M41" s="34">
        <f>I41+'Nov25'!M41</f>
        <v>0</v>
      </c>
      <c r="N41" s="15"/>
      <c r="O41" s="34">
        <v>121</v>
      </c>
      <c r="P41" s="34"/>
      <c r="Q41" s="34">
        <f>O41+'Nov25'!Q41</f>
        <v>648</v>
      </c>
      <c r="R41" s="34">
        <f>P41+'Nov25'!R41</f>
        <v>0</v>
      </c>
      <c r="S41" s="34">
        <v>2791</v>
      </c>
      <c r="T41" s="34"/>
      <c r="U41" s="34">
        <v>645</v>
      </c>
      <c r="V41" s="34"/>
      <c r="W41" s="34">
        <v>351</v>
      </c>
      <c r="X41" s="34"/>
      <c r="Y41" s="15">
        <f t="shared" si="17"/>
        <v>54.418604651162788</v>
      </c>
      <c r="Z41" s="15"/>
      <c r="AA41" s="34">
        <v>2314</v>
      </c>
      <c r="AB41" s="34"/>
      <c r="AC41" s="34">
        <v>1197</v>
      </c>
      <c r="AD41" s="34"/>
      <c r="AE41" s="34">
        <v>858</v>
      </c>
      <c r="AF41" s="34"/>
      <c r="AG41" s="34">
        <v>37</v>
      </c>
      <c r="AH41" s="34"/>
      <c r="AI41" s="34">
        <v>48</v>
      </c>
      <c r="AJ41" s="34"/>
      <c r="AK41" s="34">
        <v>81</v>
      </c>
      <c r="AL41" s="34"/>
      <c r="AM41" s="34">
        <v>204</v>
      </c>
      <c r="AN41" s="34"/>
      <c r="AO41" s="34">
        <v>475</v>
      </c>
      <c r="AP41" s="34"/>
      <c r="AQ41" s="34">
        <v>413</v>
      </c>
      <c r="AR41" s="34"/>
      <c r="AS41" s="34">
        <f t="shared" si="3"/>
        <v>888</v>
      </c>
      <c r="AT41" s="34">
        <f t="shared" si="3"/>
        <v>0</v>
      </c>
      <c r="AU41" s="34">
        <f t="shared" si="4"/>
        <v>888</v>
      </c>
      <c r="AV41" s="34">
        <f>AO41+'Nov25'!AV41</f>
        <v>2398</v>
      </c>
      <c r="AW41" s="34">
        <f>AP41+'Nov25'!AW41</f>
        <v>0</v>
      </c>
      <c r="AX41" s="34">
        <f>AQ41+'Nov25'!AX41</f>
        <v>1990</v>
      </c>
      <c r="AY41" s="34">
        <f>AR41+'Nov25'!AY41</f>
        <v>0</v>
      </c>
      <c r="AZ41" s="34">
        <f t="shared" si="5"/>
        <v>4388</v>
      </c>
      <c r="BA41" s="34">
        <f t="shared" si="5"/>
        <v>0</v>
      </c>
      <c r="BB41" s="34">
        <f t="shared" si="6"/>
        <v>4388</v>
      </c>
      <c r="BC41" s="34">
        <v>50</v>
      </c>
      <c r="BD41" s="34">
        <v>250</v>
      </c>
      <c r="BE41" s="34">
        <f>BC41+'Nov25'!BE41</f>
        <v>255</v>
      </c>
      <c r="BF41" s="34">
        <f>BD41+'Nov25'!BF41</f>
        <v>1275</v>
      </c>
      <c r="BG41" s="34"/>
      <c r="BH41" s="34"/>
      <c r="BI41" s="34"/>
      <c r="BJ41" s="34"/>
      <c r="BK41" s="40"/>
      <c r="BL41" s="40"/>
      <c r="BM41" s="40"/>
    </row>
    <row r="42" spans="1:65" s="139" customFormat="1" ht="17.100000000000001" customHeight="1">
      <c r="A42" s="12">
        <v>32</v>
      </c>
      <c r="B42" s="13" t="s">
        <v>98</v>
      </c>
      <c r="C42" s="13">
        <v>22000</v>
      </c>
      <c r="D42" s="13">
        <v>0</v>
      </c>
      <c r="E42" s="34">
        <v>2160</v>
      </c>
      <c r="F42" s="34"/>
      <c r="G42" s="34">
        <v>2340</v>
      </c>
      <c r="H42" s="15">
        <f t="shared" si="2"/>
        <v>108.33333333333333</v>
      </c>
      <c r="I42" s="34"/>
      <c r="J42" s="15"/>
      <c r="K42" s="34">
        <f>G42+'Nov25'!K42</f>
        <v>6981</v>
      </c>
      <c r="L42" s="15">
        <f t="shared" si="0"/>
        <v>31.731818181818181</v>
      </c>
      <c r="M42" s="34">
        <f>I42+'Nov25'!M42</f>
        <v>0</v>
      </c>
      <c r="N42" s="15"/>
      <c r="O42" s="34">
        <v>126</v>
      </c>
      <c r="P42" s="34"/>
      <c r="Q42" s="34">
        <f>O42+'Nov25'!Q42</f>
        <v>688</v>
      </c>
      <c r="R42" s="34">
        <f>P42+'Nov25'!R42</f>
        <v>0</v>
      </c>
      <c r="S42" s="34">
        <v>3611</v>
      </c>
      <c r="T42" s="34"/>
      <c r="U42" s="34">
        <v>922</v>
      </c>
      <c r="V42" s="34"/>
      <c r="W42" s="34">
        <v>639</v>
      </c>
      <c r="X42" s="34"/>
      <c r="Y42" s="15">
        <f t="shared" si="17"/>
        <v>69.305856832971799</v>
      </c>
      <c r="Z42" s="15"/>
      <c r="AA42" s="34">
        <v>1372</v>
      </c>
      <c r="AB42" s="34"/>
      <c r="AC42" s="34">
        <v>782</v>
      </c>
      <c r="AD42" s="34"/>
      <c r="AE42" s="34">
        <v>472</v>
      </c>
      <c r="AF42" s="34"/>
      <c r="AG42" s="34">
        <v>12</v>
      </c>
      <c r="AH42" s="34"/>
      <c r="AI42" s="34">
        <v>16</v>
      </c>
      <c r="AJ42" s="34"/>
      <c r="AK42" s="34">
        <v>30</v>
      </c>
      <c r="AL42" s="34"/>
      <c r="AM42" s="34">
        <v>87</v>
      </c>
      <c r="AN42" s="34"/>
      <c r="AO42" s="34">
        <v>512</v>
      </c>
      <c r="AP42" s="34"/>
      <c r="AQ42" s="34">
        <v>366</v>
      </c>
      <c r="AR42" s="34"/>
      <c r="AS42" s="34">
        <f t="shared" si="3"/>
        <v>878</v>
      </c>
      <c r="AT42" s="34">
        <f t="shared" si="3"/>
        <v>0</v>
      </c>
      <c r="AU42" s="34">
        <f t="shared" si="4"/>
        <v>878</v>
      </c>
      <c r="AV42" s="34">
        <f>AO42+'Nov25'!AV42</f>
        <v>2087</v>
      </c>
      <c r="AW42" s="34">
        <f>AP42+'Nov25'!AW42</f>
        <v>0</v>
      </c>
      <c r="AX42" s="34">
        <f>AQ42+'Nov25'!AX42</f>
        <v>1495</v>
      </c>
      <c r="AY42" s="34">
        <f>AR42+'Nov25'!AY42</f>
        <v>0</v>
      </c>
      <c r="AZ42" s="34">
        <f t="shared" si="5"/>
        <v>3582</v>
      </c>
      <c r="BA42" s="34">
        <f t="shared" si="5"/>
        <v>0</v>
      </c>
      <c r="BB42" s="34">
        <f t="shared" si="6"/>
        <v>3582</v>
      </c>
      <c r="BC42" s="34"/>
      <c r="BD42" s="34"/>
      <c r="BE42" s="34">
        <v>0</v>
      </c>
      <c r="BF42" s="34"/>
      <c r="BG42" s="34"/>
      <c r="BH42" s="34"/>
      <c r="BI42" s="34"/>
      <c r="BJ42" s="34"/>
      <c r="BK42" s="40"/>
      <c r="BL42" s="40"/>
      <c r="BM42" s="40"/>
    </row>
    <row r="43" spans="1:65" s="139" customFormat="1" ht="17.100000000000001" customHeight="1">
      <c r="A43" s="12">
        <v>33</v>
      </c>
      <c r="B43" s="13" t="s">
        <v>99</v>
      </c>
      <c r="C43" s="13">
        <v>25000</v>
      </c>
      <c r="D43" s="13">
        <v>0</v>
      </c>
      <c r="E43" s="34">
        <v>2415</v>
      </c>
      <c r="F43" s="34"/>
      <c r="G43" s="34">
        <v>1850</v>
      </c>
      <c r="H43" s="15">
        <f t="shared" si="2"/>
        <v>76.604554865424433</v>
      </c>
      <c r="I43" s="34"/>
      <c r="J43" s="15"/>
      <c r="K43" s="34">
        <f>G43+'Nov25'!K43</f>
        <v>8172</v>
      </c>
      <c r="L43" s="15">
        <f t="shared" si="0"/>
        <v>32.688000000000002</v>
      </c>
      <c r="M43" s="34">
        <f>I43+'Nov25'!M43</f>
        <v>0</v>
      </c>
      <c r="N43" s="15"/>
      <c r="O43" s="34">
        <v>132</v>
      </c>
      <c r="P43" s="34"/>
      <c r="Q43" s="34">
        <f>O43+'Nov25'!Q43</f>
        <v>582</v>
      </c>
      <c r="R43" s="34">
        <f>P43+'Nov25'!R43</f>
        <v>0</v>
      </c>
      <c r="S43" s="34">
        <v>2444</v>
      </c>
      <c r="T43" s="34"/>
      <c r="U43" s="34">
        <v>528</v>
      </c>
      <c r="V43" s="34"/>
      <c r="W43" s="34">
        <v>300</v>
      </c>
      <c r="X43" s="34"/>
      <c r="Y43" s="15">
        <f t="shared" si="17"/>
        <v>56.81818181818182</v>
      </c>
      <c r="Z43" s="15"/>
      <c r="AA43" s="34">
        <v>1906</v>
      </c>
      <c r="AB43" s="34"/>
      <c r="AC43" s="34">
        <v>942</v>
      </c>
      <c r="AD43" s="34"/>
      <c r="AE43" s="34">
        <v>753</v>
      </c>
      <c r="AF43" s="34"/>
      <c r="AG43" s="34">
        <v>20</v>
      </c>
      <c r="AH43" s="34"/>
      <c r="AI43" s="34">
        <v>24</v>
      </c>
      <c r="AJ43" s="34"/>
      <c r="AK43" s="34">
        <v>41</v>
      </c>
      <c r="AL43" s="34"/>
      <c r="AM43" s="34">
        <v>80</v>
      </c>
      <c r="AN43" s="34"/>
      <c r="AO43" s="34">
        <v>450</v>
      </c>
      <c r="AP43" s="34"/>
      <c r="AQ43" s="34">
        <v>360</v>
      </c>
      <c r="AR43" s="34"/>
      <c r="AS43" s="34">
        <f t="shared" si="3"/>
        <v>810</v>
      </c>
      <c r="AT43" s="34">
        <f t="shared" si="3"/>
        <v>0</v>
      </c>
      <c r="AU43" s="34">
        <f t="shared" si="4"/>
        <v>810</v>
      </c>
      <c r="AV43" s="34">
        <f>AO43+'Nov25'!AV43</f>
        <v>2083</v>
      </c>
      <c r="AW43" s="34">
        <f>AP43+'Nov25'!AW43</f>
        <v>0</v>
      </c>
      <c r="AX43" s="34">
        <f>AQ43+'Nov25'!AX43</f>
        <v>1652</v>
      </c>
      <c r="AY43" s="34">
        <f>AR43+'Nov25'!AY43</f>
        <v>0</v>
      </c>
      <c r="AZ43" s="34">
        <f t="shared" si="5"/>
        <v>3735</v>
      </c>
      <c r="BA43" s="34">
        <f t="shared" si="5"/>
        <v>0</v>
      </c>
      <c r="BB43" s="34">
        <f t="shared" si="6"/>
        <v>3735</v>
      </c>
      <c r="BC43" s="34"/>
      <c r="BD43" s="34"/>
      <c r="BE43" s="34">
        <v>0</v>
      </c>
      <c r="BF43" s="34"/>
      <c r="BG43" s="34"/>
      <c r="BH43" s="34"/>
      <c r="BI43" s="34"/>
      <c r="BJ43" s="34"/>
      <c r="BK43" s="40"/>
      <c r="BL43" s="40"/>
      <c r="BM43" s="40"/>
    </row>
    <row r="44" spans="1:65" s="139" customFormat="1" ht="17.100000000000001" customHeight="1">
      <c r="A44" s="16">
        <v>34</v>
      </c>
      <c r="B44" s="17" t="s">
        <v>100</v>
      </c>
      <c r="C44" s="13">
        <v>14000</v>
      </c>
      <c r="D44" s="13">
        <v>0</v>
      </c>
      <c r="E44" s="34">
        <v>1342</v>
      </c>
      <c r="F44" s="34"/>
      <c r="G44" s="34">
        <v>1284</v>
      </c>
      <c r="H44" s="15">
        <f t="shared" si="2"/>
        <v>95.67809239940388</v>
      </c>
      <c r="I44" s="34"/>
      <c r="J44" s="15"/>
      <c r="K44" s="34">
        <f>G44+'Nov25'!K44</f>
        <v>5613</v>
      </c>
      <c r="L44" s="15">
        <f t="shared" si="0"/>
        <v>40.092857142857142</v>
      </c>
      <c r="M44" s="34">
        <f>I44+'Nov25'!M44</f>
        <v>0</v>
      </c>
      <c r="N44" s="15"/>
      <c r="O44" s="34">
        <v>123</v>
      </c>
      <c r="P44" s="34"/>
      <c r="Q44" s="34">
        <f>O44+'Nov25'!Q44</f>
        <v>597</v>
      </c>
      <c r="R44" s="34">
        <f>P44+'Nov25'!R44</f>
        <v>0</v>
      </c>
      <c r="S44" s="34">
        <v>2498</v>
      </c>
      <c r="T44" s="34"/>
      <c r="U44" s="34">
        <v>440</v>
      </c>
      <c r="V44" s="34"/>
      <c r="W44" s="34">
        <v>259</v>
      </c>
      <c r="X44" s="34"/>
      <c r="Y44" s="15">
        <f t="shared" si="17"/>
        <v>58.863636363636367</v>
      </c>
      <c r="Z44" s="15"/>
      <c r="AA44" s="34">
        <v>1090</v>
      </c>
      <c r="AB44" s="34"/>
      <c r="AC44" s="34">
        <v>539</v>
      </c>
      <c r="AD44" s="34"/>
      <c r="AE44" s="34">
        <v>433</v>
      </c>
      <c r="AF44" s="34"/>
      <c r="AG44" s="34">
        <v>10</v>
      </c>
      <c r="AH44" s="34"/>
      <c r="AI44" s="34">
        <v>16</v>
      </c>
      <c r="AJ44" s="34"/>
      <c r="AK44" s="34">
        <v>24</v>
      </c>
      <c r="AL44" s="34"/>
      <c r="AM44" s="34">
        <v>54</v>
      </c>
      <c r="AN44" s="34"/>
      <c r="AO44" s="34">
        <v>226</v>
      </c>
      <c r="AP44" s="34"/>
      <c r="AQ44" s="34">
        <v>224</v>
      </c>
      <c r="AR44" s="34"/>
      <c r="AS44" s="34">
        <f t="shared" si="3"/>
        <v>450</v>
      </c>
      <c r="AT44" s="34">
        <f t="shared" si="3"/>
        <v>0</v>
      </c>
      <c r="AU44" s="34">
        <f t="shared" si="4"/>
        <v>450</v>
      </c>
      <c r="AV44" s="34">
        <f>AO44+'Nov25'!AV44</f>
        <v>1255</v>
      </c>
      <c r="AW44" s="34">
        <f>AP44+'Nov25'!AW44</f>
        <v>0</v>
      </c>
      <c r="AX44" s="34">
        <f>AQ44+'Nov25'!AX44</f>
        <v>1149</v>
      </c>
      <c r="AY44" s="34">
        <f>AR44+'Nov25'!AY44</f>
        <v>0</v>
      </c>
      <c r="AZ44" s="34">
        <f t="shared" si="5"/>
        <v>2404</v>
      </c>
      <c r="BA44" s="34">
        <f t="shared" si="5"/>
        <v>0</v>
      </c>
      <c r="BB44" s="34">
        <f t="shared" si="6"/>
        <v>2404</v>
      </c>
      <c r="BC44" s="34"/>
      <c r="BD44" s="34"/>
      <c r="BE44" s="34">
        <v>0</v>
      </c>
      <c r="BF44" s="34"/>
      <c r="BG44" s="34"/>
      <c r="BH44" s="34"/>
      <c r="BI44" s="34"/>
      <c r="BJ44" s="34"/>
      <c r="BK44" s="40"/>
      <c r="BL44" s="40"/>
      <c r="BM44" s="40"/>
    </row>
    <row r="45" spans="1:65" s="140" customFormat="1" ht="17.100000000000001" customHeight="1">
      <c r="A45" s="18"/>
      <c r="B45" s="19" t="s">
        <v>74</v>
      </c>
      <c r="C45" s="19">
        <f>SUM(C41:C44)</f>
        <v>85000</v>
      </c>
      <c r="D45" s="19">
        <f t="shared" ref="D45:BM45" si="19">SUM(D41:D44)</f>
        <v>0</v>
      </c>
      <c r="E45" s="35">
        <f t="shared" si="19"/>
        <v>8397</v>
      </c>
      <c r="F45" s="35">
        <f t="shared" si="19"/>
        <v>0</v>
      </c>
      <c r="G45" s="35">
        <f t="shared" si="19"/>
        <v>7610</v>
      </c>
      <c r="H45" s="21">
        <f t="shared" si="2"/>
        <v>90.627605097058478</v>
      </c>
      <c r="I45" s="35">
        <f t="shared" si="19"/>
        <v>0</v>
      </c>
      <c r="J45" s="35">
        <f t="shared" si="19"/>
        <v>0</v>
      </c>
      <c r="K45" s="35">
        <f t="shared" si="19"/>
        <v>29863</v>
      </c>
      <c r="L45" s="21">
        <f t="shared" si="0"/>
        <v>35.132941176470588</v>
      </c>
      <c r="M45" s="35">
        <f t="shared" si="19"/>
        <v>0</v>
      </c>
      <c r="N45" s="35">
        <f t="shared" si="19"/>
        <v>0</v>
      </c>
      <c r="O45" s="35">
        <f t="shared" si="19"/>
        <v>502</v>
      </c>
      <c r="P45" s="35">
        <f t="shared" si="19"/>
        <v>0</v>
      </c>
      <c r="Q45" s="35">
        <f t="shared" si="19"/>
        <v>2515</v>
      </c>
      <c r="R45" s="35">
        <f t="shared" si="19"/>
        <v>0</v>
      </c>
      <c r="S45" s="35">
        <f t="shared" si="19"/>
        <v>11344</v>
      </c>
      <c r="T45" s="35">
        <f t="shared" si="19"/>
        <v>0</v>
      </c>
      <c r="U45" s="35">
        <f t="shared" si="19"/>
        <v>2535</v>
      </c>
      <c r="V45" s="35">
        <f t="shared" si="19"/>
        <v>0</v>
      </c>
      <c r="W45" s="35">
        <f t="shared" si="19"/>
        <v>1549</v>
      </c>
      <c r="X45" s="35">
        <f t="shared" si="19"/>
        <v>0</v>
      </c>
      <c r="Y45" s="21">
        <f t="shared" si="17"/>
        <v>61.104536489151876</v>
      </c>
      <c r="Z45" s="35">
        <f t="shared" si="19"/>
        <v>0</v>
      </c>
      <c r="AA45" s="35">
        <f t="shared" si="19"/>
        <v>6682</v>
      </c>
      <c r="AB45" s="35">
        <f t="shared" si="19"/>
        <v>0</v>
      </c>
      <c r="AC45" s="35">
        <f t="shared" si="19"/>
        <v>3460</v>
      </c>
      <c r="AD45" s="35">
        <f t="shared" si="19"/>
        <v>0</v>
      </c>
      <c r="AE45" s="35">
        <f t="shared" si="19"/>
        <v>2516</v>
      </c>
      <c r="AF45" s="35">
        <f t="shared" si="19"/>
        <v>0</v>
      </c>
      <c r="AG45" s="35">
        <f t="shared" si="19"/>
        <v>79</v>
      </c>
      <c r="AH45" s="35">
        <f t="shared" si="19"/>
        <v>0</v>
      </c>
      <c r="AI45" s="35">
        <f t="shared" si="19"/>
        <v>104</v>
      </c>
      <c r="AJ45" s="35">
        <f t="shared" si="19"/>
        <v>0</v>
      </c>
      <c r="AK45" s="35">
        <f t="shared" si="19"/>
        <v>176</v>
      </c>
      <c r="AL45" s="35">
        <f t="shared" si="19"/>
        <v>0</v>
      </c>
      <c r="AM45" s="35">
        <f t="shared" si="19"/>
        <v>425</v>
      </c>
      <c r="AN45" s="35">
        <f t="shared" si="19"/>
        <v>0</v>
      </c>
      <c r="AO45" s="35">
        <f t="shared" si="19"/>
        <v>1663</v>
      </c>
      <c r="AP45" s="35">
        <f t="shared" si="19"/>
        <v>0</v>
      </c>
      <c r="AQ45" s="35">
        <f t="shared" si="19"/>
        <v>1363</v>
      </c>
      <c r="AR45" s="35">
        <f t="shared" si="19"/>
        <v>0</v>
      </c>
      <c r="AS45" s="35">
        <f t="shared" si="19"/>
        <v>3026</v>
      </c>
      <c r="AT45" s="35">
        <f t="shared" si="19"/>
        <v>0</v>
      </c>
      <c r="AU45" s="35">
        <f t="shared" si="19"/>
        <v>3026</v>
      </c>
      <c r="AV45" s="35">
        <f t="shared" si="19"/>
        <v>7823</v>
      </c>
      <c r="AW45" s="35">
        <f t="shared" si="19"/>
        <v>0</v>
      </c>
      <c r="AX45" s="35">
        <f t="shared" si="19"/>
        <v>6286</v>
      </c>
      <c r="AY45" s="35">
        <f t="shared" si="19"/>
        <v>0</v>
      </c>
      <c r="AZ45" s="35">
        <f t="shared" si="19"/>
        <v>14109</v>
      </c>
      <c r="BA45" s="35">
        <f t="shared" si="19"/>
        <v>0</v>
      </c>
      <c r="BB45" s="35">
        <f t="shared" si="19"/>
        <v>14109</v>
      </c>
      <c r="BC45" s="35">
        <f t="shared" si="19"/>
        <v>50</v>
      </c>
      <c r="BD45" s="35">
        <f t="shared" si="19"/>
        <v>250</v>
      </c>
      <c r="BE45" s="35">
        <f t="shared" si="19"/>
        <v>255</v>
      </c>
      <c r="BF45" s="35">
        <f t="shared" si="19"/>
        <v>1275</v>
      </c>
      <c r="BG45" s="35">
        <f t="shared" si="19"/>
        <v>0</v>
      </c>
      <c r="BH45" s="35">
        <f t="shared" si="19"/>
        <v>0</v>
      </c>
      <c r="BI45" s="35">
        <f t="shared" si="19"/>
        <v>0</v>
      </c>
      <c r="BJ45" s="35">
        <f t="shared" si="19"/>
        <v>0</v>
      </c>
      <c r="BK45" s="35">
        <f t="shared" si="19"/>
        <v>0</v>
      </c>
      <c r="BL45" s="35">
        <f t="shared" si="19"/>
        <v>0</v>
      </c>
      <c r="BM45" s="35">
        <f t="shared" si="19"/>
        <v>0</v>
      </c>
    </row>
    <row r="46" spans="1:65" s="139" customFormat="1" ht="17.100000000000001" customHeight="1">
      <c r="A46" s="22">
        <v>35</v>
      </c>
      <c r="B46" s="29" t="s">
        <v>101</v>
      </c>
      <c r="C46" s="13">
        <v>62000</v>
      </c>
      <c r="D46" s="13">
        <v>18000</v>
      </c>
      <c r="E46" s="34">
        <v>5167</v>
      </c>
      <c r="F46" s="34">
        <v>1500</v>
      </c>
      <c r="G46" s="34">
        <v>4808</v>
      </c>
      <c r="H46" s="15">
        <f t="shared" si="2"/>
        <v>93.052061157344681</v>
      </c>
      <c r="I46" s="34">
        <v>1985</v>
      </c>
      <c r="J46" s="15">
        <f t="shared" si="8"/>
        <v>132.33333333333334</v>
      </c>
      <c r="K46" s="34">
        <f>G46+'Nov25'!K46</f>
        <v>24133</v>
      </c>
      <c r="L46" s="15">
        <f t="shared" si="0"/>
        <v>38.924193548387095</v>
      </c>
      <c r="M46" s="34">
        <f>I46+'Nov25'!M46</f>
        <v>9625</v>
      </c>
      <c r="N46" s="15">
        <f t="shared" ref="N46" si="20">M46*100/D46</f>
        <v>53.472222222222221</v>
      </c>
      <c r="O46" s="34">
        <v>140</v>
      </c>
      <c r="P46" s="34">
        <v>86</v>
      </c>
      <c r="Q46" s="34">
        <f>O46+'Nov25'!Q46</f>
        <v>820</v>
      </c>
      <c r="R46" s="34">
        <f>P46+'Nov25'!R46</f>
        <v>323</v>
      </c>
      <c r="S46" s="34">
        <v>5004</v>
      </c>
      <c r="T46" s="34">
        <v>1986</v>
      </c>
      <c r="U46" s="34">
        <v>1306</v>
      </c>
      <c r="V46" s="34">
        <v>513</v>
      </c>
      <c r="W46" s="34">
        <v>704</v>
      </c>
      <c r="X46" s="34">
        <v>269</v>
      </c>
      <c r="Y46" s="15">
        <f t="shared" si="17"/>
        <v>53.905053598774884</v>
      </c>
      <c r="Z46" s="15">
        <f t="shared" si="17"/>
        <v>52.436647173489277</v>
      </c>
      <c r="AA46" s="34">
        <v>5172</v>
      </c>
      <c r="AB46" s="34">
        <v>1808</v>
      </c>
      <c r="AC46" s="34">
        <v>2497</v>
      </c>
      <c r="AD46" s="34">
        <v>854</v>
      </c>
      <c r="AE46" s="34">
        <v>2311</v>
      </c>
      <c r="AF46" s="34">
        <v>825</v>
      </c>
      <c r="AG46" s="34">
        <v>167</v>
      </c>
      <c r="AH46" s="34">
        <v>33</v>
      </c>
      <c r="AI46" s="34">
        <v>463</v>
      </c>
      <c r="AJ46" s="34">
        <v>93</v>
      </c>
      <c r="AK46" s="34">
        <v>60</v>
      </c>
      <c r="AL46" s="34">
        <v>28</v>
      </c>
      <c r="AM46" s="34">
        <v>154</v>
      </c>
      <c r="AN46" s="34">
        <v>65</v>
      </c>
      <c r="AO46" s="34">
        <v>1164</v>
      </c>
      <c r="AP46" s="34">
        <v>379</v>
      </c>
      <c r="AQ46" s="34">
        <v>1072</v>
      </c>
      <c r="AR46" s="34">
        <v>292</v>
      </c>
      <c r="AS46" s="34">
        <f t="shared" si="3"/>
        <v>2236</v>
      </c>
      <c r="AT46" s="34">
        <f t="shared" si="3"/>
        <v>671</v>
      </c>
      <c r="AU46" s="34">
        <f t="shared" si="4"/>
        <v>2907</v>
      </c>
      <c r="AV46" s="34">
        <f>AO46+'Nov25'!AV46</f>
        <v>5774</v>
      </c>
      <c r="AW46" s="34">
        <f>AP46+'Nov25'!AW46</f>
        <v>1563</v>
      </c>
      <c r="AX46" s="34">
        <f>AQ46+'Nov25'!AX46</f>
        <v>5325</v>
      </c>
      <c r="AY46" s="34">
        <f>AR46+'Nov25'!AY46</f>
        <v>1258</v>
      </c>
      <c r="AZ46" s="34">
        <f t="shared" si="5"/>
        <v>11099</v>
      </c>
      <c r="BA46" s="34">
        <f t="shared" si="5"/>
        <v>2821</v>
      </c>
      <c r="BB46" s="34">
        <f t="shared" si="6"/>
        <v>13920</v>
      </c>
      <c r="BC46" s="34"/>
      <c r="BD46" s="34"/>
      <c r="BE46" s="34"/>
      <c r="BF46" s="34"/>
      <c r="BG46" s="34">
        <v>4</v>
      </c>
      <c r="BH46" s="34">
        <v>4648</v>
      </c>
      <c r="BI46" s="34"/>
      <c r="BJ46" s="34">
        <f>BH46+BI46</f>
        <v>4648</v>
      </c>
      <c r="BK46" s="34">
        <f>'Nov25'!BK46+BH46</f>
        <v>22138</v>
      </c>
      <c r="BL46" s="34">
        <f>'Nov25'!BL46+BI46</f>
        <v>0</v>
      </c>
      <c r="BM46" s="34">
        <f t="shared" ref="BM46:BM47" si="21">SUM(BK46:BL46)</f>
        <v>22138</v>
      </c>
    </row>
    <row r="47" spans="1:65" s="139" customFormat="1" ht="17.100000000000001" customHeight="1">
      <c r="A47" s="12">
        <v>36</v>
      </c>
      <c r="B47" s="13" t="s">
        <v>102</v>
      </c>
      <c r="C47" s="13"/>
      <c r="D47" s="13"/>
      <c r="E47" s="34"/>
      <c r="F47" s="34"/>
      <c r="G47" s="34"/>
      <c r="H47" s="15"/>
      <c r="I47" s="34"/>
      <c r="J47" s="15"/>
      <c r="K47" s="34">
        <f>G47+'Oct25'!K47</f>
        <v>0</v>
      </c>
      <c r="L47" s="15"/>
      <c r="M47" s="34">
        <f>I47+'Sep25'!M47</f>
        <v>0</v>
      </c>
      <c r="N47" s="15"/>
      <c r="O47" s="34"/>
      <c r="P47" s="34"/>
      <c r="Q47" s="34">
        <f>O47+'Nov25'!Q47</f>
        <v>0</v>
      </c>
      <c r="R47" s="34">
        <f>P47+'Nov25'!R47</f>
        <v>0</v>
      </c>
      <c r="S47" s="34"/>
      <c r="T47" s="34"/>
      <c r="U47" s="34"/>
      <c r="V47" s="34"/>
      <c r="W47" s="34"/>
      <c r="X47" s="34"/>
      <c r="Y47" s="15"/>
      <c r="Z47" s="15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>
        <f t="shared" si="3"/>
        <v>0</v>
      </c>
      <c r="AT47" s="34">
        <f t="shared" si="3"/>
        <v>0</v>
      </c>
      <c r="AU47" s="34">
        <f t="shared" si="4"/>
        <v>0</v>
      </c>
      <c r="AV47" s="34">
        <f>AO47+'Nov25'!AV47</f>
        <v>0</v>
      </c>
      <c r="AW47" s="34">
        <f>AP47+'Nov25'!AW47</f>
        <v>0</v>
      </c>
      <c r="AX47" s="34">
        <f>AQ47+'Nov25'!AX47</f>
        <v>0</v>
      </c>
      <c r="AY47" s="34">
        <f>AR47+'Nov25'!AY47</f>
        <v>0</v>
      </c>
      <c r="AZ47" s="34">
        <f t="shared" si="5"/>
        <v>0</v>
      </c>
      <c r="BA47" s="34">
        <f t="shared" si="5"/>
        <v>0</v>
      </c>
      <c r="BB47" s="34">
        <f t="shared" si="6"/>
        <v>0</v>
      </c>
      <c r="BC47" s="34">
        <v>0</v>
      </c>
      <c r="BD47" s="34">
        <v>0</v>
      </c>
      <c r="BE47" s="34">
        <v>0</v>
      </c>
      <c r="BF47" s="34">
        <v>0</v>
      </c>
      <c r="BG47" s="34">
        <v>37</v>
      </c>
      <c r="BH47" s="34"/>
      <c r="BI47" s="34">
        <v>51400</v>
      </c>
      <c r="BJ47" s="34">
        <f>BH47+BI47</f>
        <v>51400</v>
      </c>
      <c r="BK47" s="34">
        <f>'Nov25'!BK47+BH47</f>
        <v>0</v>
      </c>
      <c r="BL47" s="34">
        <f>'Nov25'!BL47+BI47</f>
        <v>284055</v>
      </c>
      <c r="BM47" s="34">
        <f t="shared" si="21"/>
        <v>284055</v>
      </c>
    </row>
    <row r="48" spans="1:65" s="139" customFormat="1" ht="17.100000000000001" customHeight="1">
      <c r="A48" s="12">
        <v>37</v>
      </c>
      <c r="B48" s="13" t="s">
        <v>103</v>
      </c>
      <c r="C48" s="13">
        <v>59000</v>
      </c>
      <c r="D48" s="13">
        <v>2000</v>
      </c>
      <c r="E48" s="34">
        <v>4916</v>
      </c>
      <c r="F48" s="34">
        <v>168</v>
      </c>
      <c r="G48" s="34">
        <v>4645</v>
      </c>
      <c r="H48" s="15">
        <f t="shared" si="2"/>
        <v>94.487388120423105</v>
      </c>
      <c r="I48" s="34">
        <v>1497</v>
      </c>
      <c r="J48" s="15">
        <f t="shared" si="8"/>
        <v>891.07142857142856</v>
      </c>
      <c r="K48" s="34">
        <f>G48+'Nov25'!K48</f>
        <v>22258</v>
      </c>
      <c r="L48" s="15">
        <f t="shared" si="0"/>
        <v>37.72542372881356</v>
      </c>
      <c r="M48" s="34">
        <f>I48+'Nov25'!M48</f>
        <v>6607</v>
      </c>
      <c r="N48" s="15">
        <f t="shared" ref="N48:N50" si="22">M48*100/D48</f>
        <v>330.35</v>
      </c>
      <c r="O48" s="34">
        <v>72</v>
      </c>
      <c r="P48" s="34">
        <v>43</v>
      </c>
      <c r="Q48" s="34">
        <f>O48+'Nov25'!Q48</f>
        <v>418</v>
      </c>
      <c r="R48" s="34">
        <f>P48+'Nov25'!R48</f>
        <v>210</v>
      </c>
      <c r="S48" s="34">
        <v>4342</v>
      </c>
      <c r="T48" s="34">
        <v>1311</v>
      </c>
      <c r="U48" s="34">
        <v>1241</v>
      </c>
      <c r="V48" s="34">
        <v>368</v>
      </c>
      <c r="W48" s="34">
        <v>694</v>
      </c>
      <c r="X48" s="34">
        <v>180</v>
      </c>
      <c r="Y48" s="15">
        <f t="shared" si="17"/>
        <v>55.922643029814665</v>
      </c>
      <c r="Z48" s="15">
        <f t="shared" si="17"/>
        <v>48.913043478260867</v>
      </c>
      <c r="AA48" s="34">
        <v>4550</v>
      </c>
      <c r="AB48" s="34">
        <v>1178</v>
      </c>
      <c r="AC48" s="34">
        <v>1911</v>
      </c>
      <c r="AD48" s="34">
        <v>500</v>
      </c>
      <c r="AE48" s="34">
        <v>1874</v>
      </c>
      <c r="AF48" s="34">
        <v>299</v>
      </c>
      <c r="AG48" s="34">
        <v>162</v>
      </c>
      <c r="AH48" s="34">
        <v>20</v>
      </c>
      <c r="AI48" s="34">
        <v>427</v>
      </c>
      <c r="AJ48" s="34">
        <v>169</v>
      </c>
      <c r="AK48" s="34">
        <v>72</v>
      </c>
      <c r="AL48" s="34">
        <v>15</v>
      </c>
      <c r="AM48" s="34">
        <v>94</v>
      </c>
      <c r="AN48" s="34">
        <v>90</v>
      </c>
      <c r="AO48" s="34">
        <v>1019</v>
      </c>
      <c r="AP48" s="34">
        <v>234</v>
      </c>
      <c r="AQ48" s="34">
        <v>865</v>
      </c>
      <c r="AR48" s="34">
        <v>203</v>
      </c>
      <c r="AS48" s="34">
        <f t="shared" si="3"/>
        <v>1884</v>
      </c>
      <c r="AT48" s="34">
        <f t="shared" si="3"/>
        <v>437</v>
      </c>
      <c r="AU48" s="34">
        <f t="shared" si="4"/>
        <v>2321</v>
      </c>
      <c r="AV48" s="34">
        <f>AO48+'Nov25'!AV48</f>
        <v>5045</v>
      </c>
      <c r="AW48" s="34">
        <f>AP48+'Nov25'!AW48</f>
        <v>903</v>
      </c>
      <c r="AX48" s="34">
        <f>AQ48+'Nov25'!AX48</f>
        <v>4178</v>
      </c>
      <c r="AY48" s="34">
        <f>AR48+'Nov25'!AY48</f>
        <v>707</v>
      </c>
      <c r="AZ48" s="34">
        <f t="shared" si="5"/>
        <v>9223</v>
      </c>
      <c r="BA48" s="34">
        <f t="shared" si="5"/>
        <v>1610</v>
      </c>
      <c r="BB48" s="34">
        <f t="shared" si="6"/>
        <v>10833</v>
      </c>
      <c r="BC48" s="34"/>
      <c r="BD48" s="34"/>
      <c r="BE48" s="34"/>
      <c r="BF48" s="34"/>
      <c r="BG48" s="34"/>
      <c r="BH48" s="34"/>
      <c r="BI48" s="34"/>
      <c r="BJ48" s="34"/>
      <c r="BK48" s="40"/>
      <c r="BL48" s="40"/>
      <c r="BM48" s="40"/>
    </row>
    <row r="49" spans="1:65" s="139" customFormat="1" ht="17.100000000000001" customHeight="1">
      <c r="A49" s="12">
        <v>38</v>
      </c>
      <c r="B49" s="13" t="s">
        <v>104</v>
      </c>
      <c r="C49" s="13">
        <v>42000</v>
      </c>
      <c r="D49" s="13">
        <v>500</v>
      </c>
      <c r="E49" s="34">
        <v>2777</v>
      </c>
      <c r="F49" s="34">
        <v>42</v>
      </c>
      <c r="G49" s="34">
        <v>3382</v>
      </c>
      <c r="H49" s="15">
        <f t="shared" si="2"/>
        <v>121.78610010803025</v>
      </c>
      <c r="I49" s="34">
        <v>44</v>
      </c>
      <c r="J49" s="15">
        <f t="shared" si="8"/>
        <v>104.76190476190476</v>
      </c>
      <c r="K49" s="34">
        <f>G49+'Nov25'!K49</f>
        <v>15806</v>
      </c>
      <c r="L49" s="15">
        <f t="shared" si="0"/>
        <v>37.633333333333333</v>
      </c>
      <c r="M49" s="34">
        <f>I49+'Nov25'!M49</f>
        <v>299</v>
      </c>
      <c r="N49" s="15">
        <f t="shared" si="22"/>
        <v>59.8</v>
      </c>
      <c r="O49" s="34">
        <v>163</v>
      </c>
      <c r="P49" s="34">
        <v>8</v>
      </c>
      <c r="Q49" s="34">
        <f>O49+'Nov25'!Q49</f>
        <v>715</v>
      </c>
      <c r="R49" s="34">
        <f>P49+'Nov25'!R49</f>
        <v>60</v>
      </c>
      <c r="S49" s="34">
        <v>3610</v>
      </c>
      <c r="T49" s="34">
        <v>104</v>
      </c>
      <c r="U49" s="34">
        <v>950</v>
      </c>
      <c r="V49" s="34">
        <v>28</v>
      </c>
      <c r="W49" s="34">
        <v>472</v>
      </c>
      <c r="X49" s="34">
        <v>12</v>
      </c>
      <c r="Y49" s="15">
        <f t="shared" si="17"/>
        <v>49.684210526315788</v>
      </c>
      <c r="Z49" s="15">
        <f t="shared" si="17"/>
        <v>42.857142857142854</v>
      </c>
      <c r="AA49" s="34">
        <v>4158</v>
      </c>
      <c r="AB49" s="34">
        <v>104</v>
      </c>
      <c r="AC49" s="34">
        <v>1815</v>
      </c>
      <c r="AD49" s="34">
        <v>39</v>
      </c>
      <c r="AE49" s="34">
        <v>1380</v>
      </c>
      <c r="AF49" s="34">
        <v>19</v>
      </c>
      <c r="AG49" s="34">
        <v>61</v>
      </c>
      <c r="AH49" s="34">
        <v>2</v>
      </c>
      <c r="AI49" s="34">
        <v>506</v>
      </c>
      <c r="AJ49" s="34">
        <v>5</v>
      </c>
      <c r="AK49" s="34">
        <v>51</v>
      </c>
      <c r="AL49" s="34">
        <v>1</v>
      </c>
      <c r="AM49" s="34">
        <v>116</v>
      </c>
      <c r="AN49" s="34">
        <v>2</v>
      </c>
      <c r="AO49" s="34">
        <v>767</v>
      </c>
      <c r="AP49" s="34">
        <v>21</v>
      </c>
      <c r="AQ49" s="34">
        <v>671</v>
      </c>
      <c r="AR49" s="34">
        <v>15</v>
      </c>
      <c r="AS49" s="34">
        <f t="shared" si="3"/>
        <v>1438</v>
      </c>
      <c r="AT49" s="34">
        <f t="shared" si="3"/>
        <v>36</v>
      </c>
      <c r="AU49" s="34">
        <f t="shared" si="4"/>
        <v>1474</v>
      </c>
      <c r="AV49" s="34">
        <f>AO49+'Nov25'!AV49</f>
        <v>3770</v>
      </c>
      <c r="AW49" s="34">
        <f>AP49+'Nov25'!AW49</f>
        <v>76</v>
      </c>
      <c r="AX49" s="34">
        <f>AQ49+'Nov25'!AX49</f>
        <v>3258</v>
      </c>
      <c r="AY49" s="34">
        <f>AR49+'Nov25'!AY49</f>
        <v>66</v>
      </c>
      <c r="AZ49" s="34">
        <f t="shared" si="5"/>
        <v>7028</v>
      </c>
      <c r="BA49" s="34">
        <f t="shared" si="5"/>
        <v>142</v>
      </c>
      <c r="BB49" s="34">
        <f t="shared" si="6"/>
        <v>7170</v>
      </c>
      <c r="BC49" s="34"/>
      <c r="BD49" s="34"/>
      <c r="BE49" s="34"/>
      <c r="BF49" s="34"/>
      <c r="BG49" s="34"/>
      <c r="BH49" s="34"/>
      <c r="BI49" s="34"/>
      <c r="BJ49" s="34"/>
      <c r="BK49" s="40"/>
      <c r="BL49" s="40"/>
      <c r="BM49" s="40"/>
    </row>
    <row r="50" spans="1:65" s="139" customFormat="1" ht="17.100000000000001" customHeight="1">
      <c r="A50" s="16">
        <v>39</v>
      </c>
      <c r="B50" s="17" t="s">
        <v>105</v>
      </c>
      <c r="C50" s="13">
        <v>95000</v>
      </c>
      <c r="D50" s="13">
        <v>8000</v>
      </c>
      <c r="E50" s="34">
        <v>7857</v>
      </c>
      <c r="F50" s="34">
        <v>720</v>
      </c>
      <c r="G50" s="34">
        <v>7469</v>
      </c>
      <c r="H50" s="15">
        <f t="shared" si="2"/>
        <v>95.061728395061735</v>
      </c>
      <c r="I50" s="34">
        <v>951</v>
      </c>
      <c r="J50" s="15">
        <f t="shared" si="8"/>
        <v>132.08333333333334</v>
      </c>
      <c r="K50" s="34">
        <f>G50+'Nov25'!K50</f>
        <v>35307</v>
      </c>
      <c r="L50" s="15">
        <f t="shared" si="0"/>
        <v>37.165263157894735</v>
      </c>
      <c r="M50" s="34">
        <f>I50+'Nov25'!M50</f>
        <v>4561</v>
      </c>
      <c r="N50" s="15">
        <f t="shared" si="22"/>
        <v>57.012500000000003</v>
      </c>
      <c r="O50" s="34">
        <v>201</v>
      </c>
      <c r="P50" s="34">
        <v>33</v>
      </c>
      <c r="Q50" s="34">
        <f>O50+'Nov25'!Q50</f>
        <v>725</v>
      </c>
      <c r="R50" s="34">
        <f>P50+'Nov25'!R50</f>
        <v>139</v>
      </c>
      <c r="S50" s="34">
        <v>6824</v>
      </c>
      <c r="T50" s="34">
        <v>1306</v>
      </c>
      <c r="U50" s="34">
        <v>2006</v>
      </c>
      <c r="V50" s="34">
        <v>447</v>
      </c>
      <c r="W50" s="34">
        <v>1154</v>
      </c>
      <c r="X50" s="34">
        <v>260</v>
      </c>
      <c r="Y50" s="15">
        <f t="shared" si="17"/>
        <v>57.527417746759724</v>
      </c>
      <c r="Z50" s="15">
        <f t="shared" si="17"/>
        <v>58.165548098434002</v>
      </c>
      <c r="AA50" s="34">
        <v>7171</v>
      </c>
      <c r="AB50" s="34">
        <v>788</v>
      </c>
      <c r="AC50" s="34">
        <v>3382</v>
      </c>
      <c r="AD50" s="34">
        <v>390</v>
      </c>
      <c r="AE50" s="34">
        <v>2092</v>
      </c>
      <c r="AF50" s="34">
        <v>249</v>
      </c>
      <c r="AG50" s="34">
        <v>150</v>
      </c>
      <c r="AH50" s="34">
        <v>32</v>
      </c>
      <c r="AI50" s="34">
        <v>834</v>
      </c>
      <c r="AJ50" s="34">
        <v>77</v>
      </c>
      <c r="AK50" s="34">
        <v>111</v>
      </c>
      <c r="AL50" s="34">
        <v>28</v>
      </c>
      <c r="AM50" s="34">
        <v>325</v>
      </c>
      <c r="AN50" s="34">
        <v>41</v>
      </c>
      <c r="AO50" s="34">
        <v>1682</v>
      </c>
      <c r="AP50" s="34">
        <v>173</v>
      </c>
      <c r="AQ50" s="34">
        <v>1466</v>
      </c>
      <c r="AR50" s="34">
        <v>125</v>
      </c>
      <c r="AS50" s="34">
        <f t="shared" si="3"/>
        <v>3148</v>
      </c>
      <c r="AT50" s="34">
        <f t="shared" si="3"/>
        <v>298</v>
      </c>
      <c r="AU50" s="34">
        <f t="shared" si="4"/>
        <v>3446</v>
      </c>
      <c r="AV50" s="34">
        <f>AO50+'Nov25'!AV50</f>
        <v>8667</v>
      </c>
      <c r="AW50" s="34">
        <f>AP50+'Nov25'!AW50</f>
        <v>800</v>
      </c>
      <c r="AX50" s="34">
        <f>AQ50+'Nov25'!AX50</f>
        <v>7516</v>
      </c>
      <c r="AY50" s="34">
        <f>AR50+'Nov25'!AY50</f>
        <v>582</v>
      </c>
      <c r="AZ50" s="34">
        <f t="shared" si="5"/>
        <v>16183</v>
      </c>
      <c r="BA50" s="34">
        <f t="shared" si="5"/>
        <v>1382</v>
      </c>
      <c r="BB50" s="34">
        <f t="shared" si="6"/>
        <v>17565</v>
      </c>
      <c r="BC50" s="34"/>
      <c r="BD50" s="34"/>
      <c r="BE50" s="34"/>
      <c r="BF50" s="34"/>
      <c r="BG50" s="34"/>
      <c r="BH50" s="34"/>
      <c r="BI50" s="34"/>
      <c r="BJ50" s="34"/>
      <c r="BK50" s="40"/>
      <c r="BL50" s="40"/>
      <c r="BM50" s="40"/>
    </row>
    <row r="51" spans="1:65" s="140" customFormat="1" ht="17.100000000000001" customHeight="1">
      <c r="A51" s="18"/>
      <c r="B51" s="19" t="s">
        <v>74</v>
      </c>
      <c r="C51" s="19">
        <f>SUM(C46:C50)</f>
        <v>258000</v>
      </c>
      <c r="D51" s="19">
        <f t="shared" ref="D51:BM51" si="23">SUM(D46:D50)</f>
        <v>28500</v>
      </c>
      <c r="E51" s="35">
        <f t="shared" si="23"/>
        <v>20717</v>
      </c>
      <c r="F51" s="35">
        <f t="shared" si="23"/>
        <v>2430</v>
      </c>
      <c r="G51" s="35">
        <f t="shared" si="23"/>
        <v>20304</v>
      </c>
      <c r="H51" s="21">
        <f t="shared" si="2"/>
        <v>98.006468117970755</v>
      </c>
      <c r="I51" s="35">
        <f t="shared" si="23"/>
        <v>4477</v>
      </c>
      <c r="J51" s="21">
        <f t="shared" si="8"/>
        <v>184.23868312757202</v>
      </c>
      <c r="K51" s="35">
        <f t="shared" si="23"/>
        <v>97504</v>
      </c>
      <c r="L51" s="21">
        <f t="shared" si="0"/>
        <v>37.792248062015503</v>
      </c>
      <c r="M51" s="35">
        <f t="shared" si="23"/>
        <v>21092</v>
      </c>
      <c r="N51" s="21">
        <f t="shared" si="9"/>
        <v>74.007017543859646</v>
      </c>
      <c r="O51" s="35">
        <f t="shared" si="23"/>
        <v>576</v>
      </c>
      <c r="P51" s="35">
        <f t="shared" si="23"/>
        <v>170</v>
      </c>
      <c r="Q51" s="35">
        <f t="shared" si="23"/>
        <v>2678</v>
      </c>
      <c r="R51" s="35">
        <f t="shared" si="23"/>
        <v>732</v>
      </c>
      <c r="S51" s="35">
        <f t="shared" si="23"/>
        <v>19780</v>
      </c>
      <c r="T51" s="35">
        <f t="shared" si="23"/>
        <v>4707</v>
      </c>
      <c r="U51" s="35">
        <f t="shared" si="23"/>
        <v>5503</v>
      </c>
      <c r="V51" s="35">
        <f t="shared" si="23"/>
        <v>1356</v>
      </c>
      <c r="W51" s="35">
        <f t="shared" si="23"/>
        <v>3024</v>
      </c>
      <c r="X51" s="35">
        <f t="shared" si="23"/>
        <v>721</v>
      </c>
      <c r="Y51" s="21">
        <f t="shared" si="17"/>
        <v>54.951844448482646</v>
      </c>
      <c r="Z51" s="21">
        <f t="shared" si="17"/>
        <v>53.171091445427727</v>
      </c>
      <c r="AA51" s="35">
        <f t="shared" si="23"/>
        <v>21051</v>
      </c>
      <c r="AB51" s="35">
        <f t="shared" si="23"/>
        <v>3878</v>
      </c>
      <c r="AC51" s="35">
        <f t="shared" si="23"/>
        <v>9605</v>
      </c>
      <c r="AD51" s="35">
        <f t="shared" si="23"/>
        <v>1783</v>
      </c>
      <c r="AE51" s="35">
        <f t="shared" si="23"/>
        <v>7657</v>
      </c>
      <c r="AF51" s="35">
        <f t="shared" si="23"/>
        <v>1392</v>
      </c>
      <c r="AG51" s="35">
        <f t="shared" si="23"/>
        <v>540</v>
      </c>
      <c r="AH51" s="35">
        <f t="shared" si="23"/>
        <v>87</v>
      </c>
      <c r="AI51" s="35">
        <f t="shared" si="23"/>
        <v>2230</v>
      </c>
      <c r="AJ51" s="35">
        <f t="shared" si="23"/>
        <v>344</v>
      </c>
      <c r="AK51" s="35">
        <f t="shared" si="23"/>
        <v>294</v>
      </c>
      <c r="AL51" s="35">
        <f t="shared" si="23"/>
        <v>72</v>
      </c>
      <c r="AM51" s="35">
        <f t="shared" si="23"/>
        <v>689</v>
      </c>
      <c r="AN51" s="35">
        <f t="shared" si="23"/>
        <v>198</v>
      </c>
      <c r="AO51" s="35">
        <f t="shared" si="23"/>
        <v>4632</v>
      </c>
      <c r="AP51" s="35">
        <f t="shared" si="23"/>
        <v>807</v>
      </c>
      <c r="AQ51" s="35">
        <f t="shared" si="23"/>
        <v>4074</v>
      </c>
      <c r="AR51" s="35">
        <f t="shared" si="23"/>
        <v>635</v>
      </c>
      <c r="AS51" s="35">
        <f t="shared" si="23"/>
        <v>8706</v>
      </c>
      <c r="AT51" s="35">
        <f t="shared" si="23"/>
        <v>1442</v>
      </c>
      <c r="AU51" s="35">
        <f t="shared" si="23"/>
        <v>10148</v>
      </c>
      <c r="AV51" s="35">
        <f t="shared" si="23"/>
        <v>23256</v>
      </c>
      <c r="AW51" s="35">
        <f t="shared" si="23"/>
        <v>3342</v>
      </c>
      <c r="AX51" s="35">
        <f t="shared" si="23"/>
        <v>20277</v>
      </c>
      <c r="AY51" s="37">
        <f t="shared" si="23"/>
        <v>2613</v>
      </c>
      <c r="AZ51" s="35">
        <f t="shared" si="23"/>
        <v>43533</v>
      </c>
      <c r="BA51" s="35">
        <f t="shared" si="23"/>
        <v>5955</v>
      </c>
      <c r="BB51" s="35">
        <f t="shared" si="23"/>
        <v>49488</v>
      </c>
      <c r="BC51" s="35">
        <f t="shared" si="23"/>
        <v>0</v>
      </c>
      <c r="BD51" s="35">
        <f t="shared" si="23"/>
        <v>0</v>
      </c>
      <c r="BE51" s="35">
        <f t="shared" si="23"/>
        <v>0</v>
      </c>
      <c r="BF51" s="35">
        <f t="shared" si="23"/>
        <v>0</v>
      </c>
      <c r="BG51" s="35">
        <f t="shared" si="23"/>
        <v>41</v>
      </c>
      <c r="BH51" s="35">
        <f t="shared" si="23"/>
        <v>4648</v>
      </c>
      <c r="BI51" s="35">
        <f t="shared" si="23"/>
        <v>51400</v>
      </c>
      <c r="BJ51" s="35">
        <f t="shared" si="23"/>
        <v>56048</v>
      </c>
      <c r="BK51" s="35">
        <f t="shared" si="23"/>
        <v>22138</v>
      </c>
      <c r="BL51" s="35">
        <f t="shared" si="23"/>
        <v>284055</v>
      </c>
      <c r="BM51" s="35">
        <f t="shared" si="23"/>
        <v>306193</v>
      </c>
    </row>
    <row r="52" spans="1:65" s="139" customFormat="1" ht="17.100000000000001" customHeight="1">
      <c r="A52" s="22">
        <v>40</v>
      </c>
      <c r="B52" s="29" t="s">
        <v>106</v>
      </c>
      <c r="C52" s="13">
        <v>146000</v>
      </c>
      <c r="D52" s="13">
        <v>47000</v>
      </c>
      <c r="E52" s="34">
        <v>12275</v>
      </c>
      <c r="F52" s="34">
        <v>4170</v>
      </c>
      <c r="G52" s="34">
        <v>11359</v>
      </c>
      <c r="H52" s="15">
        <f t="shared" si="2"/>
        <v>92.537678207739305</v>
      </c>
      <c r="I52" s="34">
        <v>5286</v>
      </c>
      <c r="J52" s="15">
        <f t="shared" si="8"/>
        <v>126.76258992805755</v>
      </c>
      <c r="K52" s="34">
        <f>G52+'Nov25'!K52</f>
        <v>57645</v>
      </c>
      <c r="L52" s="15">
        <f t="shared" si="0"/>
        <v>39.482876712328768</v>
      </c>
      <c r="M52" s="34">
        <f>I52+'Nov25'!M52</f>
        <v>25205</v>
      </c>
      <c r="N52" s="15">
        <f t="shared" si="9"/>
        <v>53.627659574468083</v>
      </c>
      <c r="O52" s="34">
        <v>6</v>
      </c>
      <c r="P52" s="34">
        <v>34</v>
      </c>
      <c r="Q52" s="34">
        <f>O52+'Nov25'!Q52</f>
        <v>113</v>
      </c>
      <c r="R52" s="34">
        <f>P52+'Nov25'!R52</f>
        <v>157</v>
      </c>
      <c r="S52" s="34">
        <v>12230</v>
      </c>
      <c r="T52" s="34">
        <v>5147</v>
      </c>
      <c r="U52" s="34">
        <v>4829</v>
      </c>
      <c r="V52" s="34">
        <v>2202</v>
      </c>
      <c r="W52" s="34">
        <v>2599</v>
      </c>
      <c r="X52" s="34">
        <v>1165</v>
      </c>
      <c r="Y52" s="15">
        <f t="shared" ref="Y52:Z89" si="24">W52*100/U52</f>
        <v>53.820666804721476</v>
      </c>
      <c r="Z52" s="15">
        <f t="shared" si="24"/>
        <v>52.906448683015441</v>
      </c>
      <c r="AA52" s="34">
        <v>12661</v>
      </c>
      <c r="AB52" s="34">
        <v>5180</v>
      </c>
      <c r="AC52" s="34">
        <v>4763</v>
      </c>
      <c r="AD52" s="34">
        <v>1955</v>
      </c>
      <c r="AE52" s="34">
        <v>4424</v>
      </c>
      <c r="AF52" s="34">
        <v>1692</v>
      </c>
      <c r="AG52" s="34">
        <v>225</v>
      </c>
      <c r="AH52" s="34">
        <v>39</v>
      </c>
      <c r="AI52" s="34">
        <v>702</v>
      </c>
      <c r="AJ52" s="34">
        <v>538</v>
      </c>
      <c r="AK52" s="34">
        <v>162</v>
      </c>
      <c r="AL52" s="34">
        <v>25</v>
      </c>
      <c r="AM52" s="34">
        <v>260</v>
      </c>
      <c r="AN52" s="34">
        <v>135</v>
      </c>
      <c r="AO52" s="34">
        <v>2643</v>
      </c>
      <c r="AP52" s="34">
        <v>1147</v>
      </c>
      <c r="AQ52" s="34">
        <v>2001</v>
      </c>
      <c r="AR52" s="34">
        <v>796</v>
      </c>
      <c r="AS52" s="34">
        <f t="shared" si="3"/>
        <v>4644</v>
      </c>
      <c r="AT52" s="34">
        <f t="shared" si="3"/>
        <v>1943</v>
      </c>
      <c r="AU52" s="34">
        <f t="shared" si="4"/>
        <v>6587</v>
      </c>
      <c r="AV52" s="34">
        <f>AO52+'Nov25'!AV52</f>
        <v>13566</v>
      </c>
      <c r="AW52" s="34">
        <f>AP52+'Nov25'!AW52</f>
        <v>5251</v>
      </c>
      <c r="AX52" s="34">
        <f>AQ52+'Nov25'!AX52</f>
        <v>9883</v>
      </c>
      <c r="AY52" s="34">
        <f>AR52+'Nov25'!AY52</f>
        <v>3962</v>
      </c>
      <c r="AZ52" s="34">
        <f t="shared" si="5"/>
        <v>23449</v>
      </c>
      <c r="BA52" s="34">
        <f t="shared" si="5"/>
        <v>9213</v>
      </c>
      <c r="BB52" s="34">
        <f t="shared" si="6"/>
        <v>32662</v>
      </c>
      <c r="BC52" s="34"/>
      <c r="BD52" s="34"/>
      <c r="BE52" s="34"/>
      <c r="BF52" s="34"/>
      <c r="BG52" s="34">
        <v>3</v>
      </c>
      <c r="BH52" s="34">
        <v>6033</v>
      </c>
      <c r="BI52" s="34"/>
      <c r="BJ52" s="34">
        <f>BH52+BI52</f>
        <v>6033</v>
      </c>
      <c r="BK52" s="34">
        <f>'Nov25'!BK52+BH52</f>
        <v>28739</v>
      </c>
      <c r="BL52" s="34">
        <f>'Nov25'!BL52+BI52</f>
        <v>0</v>
      </c>
      <c r="BM52" s="34">
        <f>SUM(BK52:BL52)</f>
        <v>28739</v>
      </c>
    </row>
    <row r="53" spans="1:65" s="139" customFormat="1" ht="17.100000000000001" customHeight="1">
      <c r="A53" s="16">
        <v>41</v>
      </c>
      <c r="B53" s="17" t="s">
        <v>107</v>
      </c>
      <c r="C53" s="13">
        <v>45000</v>
      </c>
      <c r="D53" s="13">
        <v>8000</v>
      </c>
      <c r="E53" s="34">
        <v>3800</v>
      </c>
      <c r="F53" s="34">
        <v>665</v>
      </c>
      <c r="G53" s="34">
        <v>3911</v>
      </c>
      <c r="H53" s="15">
        <f t="shared" si="2"/>
        <v>102.92105263157895</v>
      </c>
      <c r="I53" s="34">
        <v>697</v>
      </c>
      <c r="J53" s="15">
        <f t="shared" si="8"/>
        <v>104.81203007518798</v>
      </c>
      <c r="K53" s="34">
        <f>G53+'Nov25'!K53</f>
        <v>18930</v>
      </c>
      <c r="L53" s="15">
        <f t="shared" si="0"/>
        <v>42.06666666666667</v>
      </c>
      <c r="M53" s="34">
        <f>I53+'Nov25'!M53</f>
        <v>3324</v>
      </c>
      <c r="N53" s="15">
        <f t="shared" si="9"/>
        <v>41.55</v>
      </c>
      <c r="O53" s="34">
        <v>12</v>
      </c>
      <c r="P53" s="34">
        <v>6</v>
      </c>
      <c r="Q53" s="34">
        <f>O53+'Nov25'!Q53</f>
        <v>30</v>
      </c>
      <c r="R53" s="34">
        <f>P53+'Nov25'!R53</f>
        <v>12</v>
      </c>
      <c r="S53" s="34">
        <v>3925</v>
      </c>
      <c r="T53" s="34">
        <v>701</v>
      </c>
      <c r="U53" s="34">
        <v>1347</v>
      </c>
      <c r="V53" s="34">
        <v>266</v>
      </c>
      <c r="W53" s="34">
        <v>681</v>
      </c>
      <c r="X53" s="34">
        <v>99</v>
      </c>
      <c r="Y53" s="15">
        <f t="shared" si="24"/>
        <v>50.556792873051222</v>
      </c>
      <c r="Z53" s="15">
        <f t="shared" si="24"/>
        <v>37.218045112781958</v>
      </c>
      <c r="AA53" s="34">
        <v>4327</v>
      </c>
      <c r="AB53" s="34">
        <v>1030</v>
      </c>
      <c r="AC53" s="34">
        <v>982</v>
      </c>
      <c r="AD53" s="34">
        <v>120</v>
      </c>
      <c r="AE53" s="34">
        <v>754</v>
      </c>
      <c r="AF53" s="34">
        <v>92</v>
      </c>
      <c r="AG53" s="34">
        <v>25</v>
      </c>
      <c r="AH53" s="34">
        <v>6</v>
      </c>
      <c r="AI53" s="34">
        <v>38</v>
      </c>
      <c r="AJ53" s="34">
        <v>7</v>
      </c>
      <c r="AK53" s="34">
        <v>24</v>
      </c>
      <c r="AL53" s="34">
        <v>3</v>
      </c>
      <c r="AM53" s="34">
        <v>14</v>
      </c>
      <c r="AN53" s="34">
        <v>1</v>
      </c>
      <c r="AO53" s="34">
        <v>902</v>
      </c>
      <c r="AP53" s="34">
        <v>110</v>
      </c>
      <c r="AQ53" s="34">
        <v>752</v>
      </c>
      <c r="AR53" s="34">
        <v>106</v>
      </c>
      <c r="AS53" s="34">
        <f t="shared" si="3"/>
        <v>1654</v>
      </c>
      <c r="AT53" s="34">
        <f t="shared" si="3"/>
        <v>216</v>
      </c>
      <c r="AU53" s="34">
        <f t="shared" si="4"/>
        <v>1870</v>
      </c>
      <c r="AV53" s="34">
        <f>AO53+'Nov25'!AV53</f>
        <v>4285</v>
      </c>
      <c r="AW53" s="34">
        <f>AP53+'Nov25'!AW53</f>
        <v>596</v>
      </c>
      <c r="AX53" s="34">
        <f>AQ53+'Nov25'!AX53</f>
        <v>3508</v>
      </c>
      <c r="AY53" s="34">
        <f>AR53+'Nov25'!AY53</f>
        <v>552</v>
      </c>
      <c r="AZ53" s="34">
        <f t="shared" si="5"/>
        <v>7793</v>
      </c>
      <c r="BA53" s="34">
        <f t="shared" si="5"/>
        <v>1148</v>
      </c>
      <c r="BB53" s="34">
        <f t="shared" si="6"/>
        <v>8941</v>
      </c>
      <c r="BC53" s="34"/>
      <c r="BD53" s="34"/>
      <c r="BE53" s="34"/>
      <c r="BF53" s="34"/>
      <c r="BG53" s="34"/>
      <c r="BH53" s="34"/>
      <c r="BI53" s="34"/>
      <c r="BJ53" s="34"/>
      <c r="BK53" s="40"/>
      <c r="BL53" s="40"/>
      <c r="BM53" s="40"/>
    </row>
    <row r="54" spans="1:65" s="140" customFormat="1" ht="17.100000000000001" customHeight="1">
      <c r="A54" s="18"/>
      <c r="B54" s="19" t="s">
        <v>74</v>
      </c>
      <c r="C54" s="19">
        <f>SUM(C52:C53)</f>
        <v>191000</v>
      </c>
      <c r="D54" s="19">
        <f t="shared" ref="D54:BM54" si="25">SUM(D52:D53)</f>
        <v>55000</v>
      </c>
      <c r="E54" s="35">
        <f t="shared" si="25"/>
        <v>16075</v>
      </c>
      <c r="F54" s="35">
        <f t="shared" si="25"/>
        <v>4835</v>
      </c>
      <c r="G54" s="35">
        <f t="shared" si="25"/>
        <v>15270</v>
      </c>
      <c r="H54" s="21">
        <f t="shared" si="2"/>
        <v>94.992223950233281</v>
      </c>
      <c r="I54" s="35">
        <f t="shared" si="25"/>
        <v>5983</v>
      </c>
      <c r="J54" s="21">
        <f t="shared" si="8"/>
        <v>123.7435367114788</v>
      </c>
      <c r="K54" s="35">
        <f t="shared" si="25"/>
        <v>76575</v>
      </c>
      <c r="L54" s="21">
        <f t="shared" si="0"/>
        <v>40.091623036649217</v>
      </c>
      <c r="M54" s="35">
        <f t="shared" si="25"/>
        <v>28529</v>
      </c>
      <c r="N54" s="21">
        <f t="shared" si="9"/>
        <v>51.870909090909088</v>
      </c>
      <c r="O54" s="35">
        <f t="shared" si="25"/>
        <v>18</v>
      </c>
      <c r="P54" s="35">
        <f t="shared" si="25"/>
        <v>40</v>
      </c>
      <c r="Q54" s="35">
        <f t="shared" si="25"/>
        <v>143</v>
      </c>
      <c r="R54" s="35">
        <f t="shared" si="25"/>
        <v>169</v>
      </c>
      <c r="S54" s="35">
        <f t="shared" si="25"/>
        <v>16155</v>
      </c>
      <c r="T54" s="35">
        <f t="shared" si="25"/>
        <v>5848</v>
      </c>
      <c r="U54" s="35">
        <f t="shared" si="25"/>
        <v>6176</v>
      </c>
      <c r="V54" s="35">
        <f t="shared" si="25"/>
        <v>2468</v>
      </c>
      <c r="W54" s="35">
        <f t="shared" si="25"/>
        <v>3280</v>
      </c>
      <c r="X54" s="35">
        <f t="shared" si="25"/>
        <v>1264</v>
      </c>
      <c r="Y54" s="21">
        <f t="shared" si="24"/>
        <v>53.108808290155437</v>
      </c>
      <c r="Z54" s="21">
        <f t="shared" si="24"/>
        <v>51.215559157212319</v>
      </c>
      <c r="AA54" s="35">
        <f t="shared" si="25"/>
        <v>16988</v>
      </c>
      <c r="AB54" s="35">
        <f t="shared" si="25"/>
        <v>6210</v>
      </c>
      <c r="AC54" s="35">
        <f t="shared" si="25"/>
        <v>5745</v>
      </c>
      <c r="AD54" s="35">
        <f t="shared" si="25"/>
        <v>2075</v>
      </c>
      <c r="AE54" s="35">
        <f t="shared" si="25"/>
        <v>5178</v>
      </c>
      <c r="AF54" s="35">
        <f t="shared" si="25"/>
        <v>1784</v>
      </c>
      <c r="AG54" s="35">
        <f t="shared" si="25"/>
        <v>250</v>
      </c>
      <c r="AH54" s="35">
        <f t="shared" si="25"/>
        <v>45</v>
      </c>
      <c r="AI54" s="35">
        <f t="shared" si="25"/>
        <v>740</v>
      </c>
      <c r="AJ54" s="35">
        <f t="shared" si="25"/>
        <v>545</v>
      </c>
      <c r="AK54" s="35">
        <f t="shared" si="25"/>
        <v>186</v>
      </c>
      <c r="AL54" s="35">
        <f t="shared" si="25"/>
        <v>28</v>
      </c>
      <c r="AM54" s="35">
        <f t="shared" si="25"/>
        <v>274</v>
      </c>
      <c r="AN54" s="35">
        <f t="shared" si="25"/>
        <v>136</v>
      </c>
      <c r="AO54" s="35">
        <f t="shared" si="25"/>
        <v>3545</v>
      </c>
      <c r="AP54" s="35">
        <f t="shared" si="25"/>
        <v>1257</v>
      </c>
      <c r="AQ54" s="35">
        <f t="shared" si="25"/>
        <v>2753</v>
      </c>
      <c r="AR54" s="35">
        <f t="shared" si="25"/>
        <v>902</v>
      </c>
      <c r="AS54" s="35">
        <f t="shared" si="25"/>
        <v>6298</v>
      </c>
      <c r="AT54" s="35">
        <f t="shared" si="25"/>
        <v>2159</v>
      </c>
      <c r="AU54" s="35">
        <f t="shared" si="25"/>
        <v>8457</v>
      </c>
      <c r="AV54" s="35">
        <f t="shared" si="25"/>
        <v>17851</v>
      </c>
      <c r="AW54" s="37">
        <f t="shared" si="25"/>
        <v>5847</v>
      </c>
      <c r="AX54" s="35">
        <f t="shared" si="25"/>
        <v>13391</v>
      </c>
      <c r="AY54" s="37">
        <f t="shared" si="25"/>
        <v>4514</v>
      </c>
      <c r="AZ54" s="35">
        <f t="shared" si="25"/>
        <v>31242</v>
      </c>
      <c r="BA54" s="35">
        <f t="shared" si="25"/>
        <v>10361</v>
      </c>
      <c r="BB54" s="35">
        <f t="shared" si="25"/>
        <v>41603</v>
      </c>
      <c r="BC54" s="35">
        <f t="shared" si="25"/>
        <v>0</v>
      </c>
      <c r="BD54" s="35">
        <f t="shared" si="25"/>
        <v>0</v>
      </c>
      <c r="BE54" s="35">
        <f t="shared" si="25"/>
        <v>0</v>
      </c>
      <c r="BF54" s="35">
        <f t="shared" si="25"/>
        <v>0</v>
      </c>
      <c r="BG54" s="35">
        <f t="shared" si="25"/>
        <v>3</v>
      </c>
      <c r="BH54" s="35">
        <f t="shared" si="25"/>
        <v>6033</v>
      </c>
      <c r="BI54" s="35">
        <f t="shared" si="25"/>
        <v>0</v>
      </c>
      <c r="BJ54" s="35">
        <f t="shared" si="25"/>
        <v>6033</v>
      </c>
      <c r="BK54" s="35">
        <f t="shared" si="25"/>
        <v>28739</v>
      </c>
      <c r="BL54" s="35">
        <f t="shared" si="25"/>
        <v>0</v>
      </c>
      <c r="BM54" s="35">
        <f t="shared" si="25"/>
        <v>28739</v>
      </c>
    </row>
    <row r="55" spans="1:65" s="139" customFormat="1" ht="17.100000000000001" customHeight="1">
      <c r="A55" s="22">
        <v>42</v>
      </c>
      <c r="B55" s="29" t="s">
        <v>108</v>
      </c>
      <c r="C55" s="13">
        <v>115000</v>
      </c>
      <c r="D55" s="13">
        <v>0</v>
      </c>
      <c r="E55" s="34">
        <v>9585</v>
      </c>
      <c r="F55" s="34"/>
      <c r="G55" s="34">
        <v>7120</v>
      </c>
      <c r="H55" s="15">
        <f t="shared" si="2"/>
        <v>74.282733437663012</v>
      </c>
      <c r="I55" s="34"/>
      <c r="J55" s="15"/>
      <c r="K55" s="34">
        <f>G55+'Nov25'!K55</f>
        <v>37885</v>
      </c>
      <c r="L55" s="15">
        <f t="shared" si="0"/>
        <v>32.943478260869568</v>
      </c>
      <c r="M55" s="34">
        <f>I55+'Nov25'!M55</f>
        <v>0</v>
      </c>
      <c r="N55" s="15">
        <v>0</v>
      </c>
      <c r="O55" s="34"/>
      <c r="P55" s="34"/>
      <c r="Q55" s="34">
        <f>O55+'Nov25'!Q55</f>
        <v>4</v>
      </c>
      <c r="R55" s="34">
        <f>P55+'Nov25'!R55</f>
        <v>0</v>
      </c>
      <c r="S55" s="34">
        <v>8001</v>
      </c>
      <c r="T55" s="34"/>
      <c r="U55" s="34">
        <v>2812</v>
      </c>
      <c r="V55" s="34"/>
      <c r="W55" s="34">
        <v>1500</v>
      </c>
      <c r="X55" s="34"/>
      <c r="Y55" s="15">
        <f t="shared" si="24"/>
        <v>53.342816500711237</v>
      </c>
      <c r="Z55" s="15"/>
      <c r="AA55" s="34">
        <v>8051</v>
      </c>
      <c r="AB55" s="34"/>
      <c r="AC55" s="34">
        <v>4136</v>
      </c>
      <c r="AD55" s="34"/>
      <c r="AE55" s="34">
        <v>3515</v>
      </c>
      <c r="AF55" s="34"/>
      <c r="AG55" s="34">
        <v>46</v>
      </c>
      <c r="AH55" s="34"/>
      <c r="AI55" s="34">
        <v>250</v>
      </c>
      <c r="AJ55" s="34"/>
      <c r="AK55" s="34">
        <v>31</v>
      </c>
      <c r="AL55" s="34"/>
      <c r="AM55" s="34">
        <v>36</v>
      </c>
      <c r="AN55" s="34"/>
      <c r="AO55" s="34">
        <v>1956</v>
      </c>
      <c r="AP55" s="34"/>
      <c r="AQ55" s="34">
        <v>1694</v>
      </c>
      <c r="AR55" s="34"/>
      <c r="AS55" s="34">
        <f t="shared" si="3"/>
        <v>3650</v>
      </c>
      <c r="AT55" s="34">
        <f t="shared" si="3"/>
        <v>0</v>
      </c>
      <c r="AU55" s="34">
        <f t="shared" si="4"/>
        <v>3650</v>
      </c>
      <c r="AV55" s="34">
        <f>AO55+'Nov25'!AV55</f>
        <v>10065</v>
      </c>
      <c r="AW55" s="34">
        <f>AP55+'Nov25'!AW55</f>
        <v>0</v>
      </c>
      <c r="AX55" s="34">
        <f>AQ55+'Nov25'!AX55</f>
        <v>8570</v>
      </c>
      <c r="AY55" s="34">
        <f>AR55+'Nov25'!AY55</f>
        <v>0</v>
      </c>
      <c r="AZ55" s="34">
        <f t="shared" si="5"/>
        <v>18635</v>
      </c>
      <c r="BA55" s="34">
        <f t="shared" si="5"/>
        <v>0</v>
      </c>
      <c r="BB55" s="34">
        <f t="shared" si="6"/>
        <v>18635</v>
      </c>
      <c r="BC55" s="34"/>
      <c r="BD55" s="34"/>
      <c r="BE55" s="34">
        <v>0</v>
      </c>
      <c r="BF55" s="34">
        <v>0</v>
      </c>
      <c r="BG55" s="34"/>
      <c r="BH55" s="34"/>
      <c r="BI55" s="34"/>
      <c r="BJ55" s="34"/>
      <c r="BK55" s="40"/>
      <c r="BL55" s="40"/>
      <c r="BM55" s="40"/>
    </row>
    <row r="56" spans="1:65" s="139" customFormat="1" ht="17.100000000000001" customHeight="1">
      <c r="A56" s="16">
        <v>43</v>
      </c>
      <c r="B56" s="17" t="s">
        <v>109</v>
      </c>
      <c r="C56" s="13">
        <v>120000</v>
      </c>
      <c r="D56" s="13">
        <v>0</v>
      </c>
      <c r="E56" s="34">
        <v>10000</v>
      </c>
      <c r="F56" s="34"/>
      <c r="G56" s="34">
        <v>7966</v>
      </c>
      <c r="H56" s="15">
        <f t="shared" si="2"/>
        <v>79.66</v>
      </c>
      <c r="I56" s="34"/>
      <c r="J56" s="15"/>
      <c r="K56" s="34">
        <f>G56+'Nov25'!K56</f>
        <v>41449</v>
      </c>
      <c r="L56" s="15">
        <f t="shared" si="0"/>
        <v>34.540833333333332</v>
      </c>
      <c r="M56" s="34">
        <f>I56+'Nov25'!M56</f>
        <v>0</v>
      </c>
      <c r="N56" s="15">
        <v>0</v>
      </c>
      <c r="O56" s="34">
        <v>6</v>
      </c>
      <c r="P56" s="34"/>
      <c r="Q56" s="34">
        <f>O56+'Nov25'!Q56</f>
        <v>24</v>
      </c>
      <c r="R56" s="34">
        <f>P56+'Nov25'!R56</f>
        <v>0</v>
      </c>
      <c r="S56" s="34">
        <v>8822</v>
      </c>
      <c r="T56" s="34"/>
      <c r="U56" s="34">
        <v>2800</v>
      </c>
      <c r="V56" s="34"/>
      <c r="W56" s="34">
        <v>1509</v>
      </c>
      <c r="X56" s="34"/>
      <c r="Y56" s="15">
        <f t="shared" si="24"/>
        <v>53.892857142857146</v>
      </c>
      <c r="Z56" s="15"/>
      <c r="AA56" s="34">
        <v>9347</v>
      </c>
      <c r="AB56" s="34"/>
      <c r="AC56" s="34">
        <v>4669</v>
      </c>
      <c r="AD56" s="34"/>
      <c r="AE56" s="34">
        <v>4632</v>
      </c>
      <c r="AF56" s="34"/>
      <c r="AG56" s="34">
        <v>95</v>
      </c>
      <c r="AH56" s="34"/>
      <c r="AI56" s="34">
        <v>251</v>
      </c>
      <c r="AJ56" s="34"/>
      <c r="AK56" s="34">
        <v>87</v>
      </c>
      <c r="AL56" s="34"/>
      <c r="AM56" s="34">
        <v>114</v>
      </c>
      <c r="AN56" s="34"/>
      <c r="AO56" s="34">
        <v>2199</v>
      </c>
      <c r="AP56" s="34"/>
      <c r="AQ56" s="34">
        <v>1809</v>
      </c>
      <c r="AR56" s="34"/>
      <c r="AS56" s="34">
        <f t="shared" si="3"/>
        <v>4008</v>
      </c>
      <c r="AT56" s="34">
        <f t="shared" si="3"/>
        <v>0</v>
      </c>
      <c r="AU56" s="34">
        <f t="shared" si="4"/>
        <v>4008</v>
      </c>
      <c r="AV56" s="34">
        <f>AO56+'Nov25'!AV56</f>
        <v>10825</v>
      </c>
      <c r="AW56" s="34">
        <f>AP56+'Nov25'!AW56</f>
        <v>0</v>
      </c>
      <c r="AX56" s="34">
        <f>AQ56+'Nov25'!AX56</f>
        <v>8885</v>
      </c>
      <c r="AY56" s="34">
        <f>AR56+'Nov25'!AY56</f>
        <v>0</v>
      </c>
      <c r="AZ56" s="34">
        <f t="shared" si="5"/>
        <v>19710</v>
      </c>
      <c r="BA56" s="34">
        <f t="shared" si="5"/>
        <v>0</v>
      </c>
      <c r="BB56" s="34">
        <f t="shared" si="6"/>
        <v>19710</v>
      </c>
      <c r="BC56" s="34"/>
      <c r="BD56" s="34"/>
      <c r="BE56" s="34">
        <v>0</v>
      </c>
      <c r="BF56" s="34">
        <v>0</v>
      </c>
      <c r="BG56" s="34"/>
      <c r="BH56" s="34"/>
      <c r="BI56" s="34"/>
      <c r="BJ56" s="34"/>
      <c r="BK56" s="40"/>
      <c r="BL56" s="40"/>
      <c r="BM56" s="40"/>
    </row>
    <row r="57" spans="1:65" s="140" customFormat="1" ht="17.100000000000001" customHeight="1">
      <c r="A57" s="18"/>
      <c r="B57" s="19" t="s">
        <v>74</v>
      </c>
      <c r="C57" s="19">
        <f>SUM(C55:C56)</f>
        <v>235000</v>
      </c>
      <c r="D57" s="19">
        <f t="shared" ref="D57:BM57" si="26">SUM(D55:D56)</f>
        <v>0</v>
      </c>
      <c r="E57" s="35">
        <f t="shared" si="26"/>
        <v>19585</v>
      </c>
      <c r="F57" s="35">
        <f t="shared" si="26"/>
        <v>0</v>
      </c>
      <c r="G57" s="35">
        <f t="shared" si="26"/>
        <v>15086</v>
      </c>
      <c r="H57" s="21">
        <f t="shared" si="2"/>
        <v>77.028338013786055</v>
      </c>
      <c r="I57" s="35">
        <f t="shared" si="26"/>
        <v>0</v>
      </c>
      <c r="J57" s="35">
        <f t="shared" si="26"/>
        <v>0</v>
      </c>
      <c r="K57" s="35">
        <f t="shared" si="26"/>
        <v>79334</v>
      </c>
      <c r="L57" s="21">
        <f t="shared" si="0"/>
        <v>33.759148936170213</v>
      </c>
      <c r="M57" s="35">
        <f t="shared" si="26"/>
        <v>0</v>
      </c>
      <c r="N57" s="35">
        <f t="shared" si="26"/>
        <v>0</v>
      </c>
      <c r="O57" s="35">
        <f t="shared" si="26"/>
        <v>6</v>
      </c>
      <c r="P57" s="35">
        <f t="shared" si="26"/>
        <v>0</v>
      </c>
      <c r="Q57" s="35">
        <f t="shared" si="26"/>
        <v>28</v>
      </c>
      <c r="R57" s="35">
        <f t="shared" si="26"/>
        <v>0</v>
      </c>
      <c r="S57" s="35">
        <f t="shared" si="26"/>
        <v>16823</v>
      </c>
      <c r="T57" s="35">
        <f t="shared" si="26"/>
        <v>0</v>
      </c>
      <c r="U57" s="35">
        <f t="shared" si="26"/>
        <v>5612</v>
      </c>
      <c r="V57" s="35">
        <f t="shared" si="26"/>
        <v>0</v>
      </c>
      <c r="W57" s="35">
        <f t="shared" si="26"/>
        <v>3009</v>
      </c>
      <c r="X57" s="35">
        <f t="shared" si="26"/>
        <v>0</v>
      </c>
      <c r="Y57" s="30">
        <f t="shared" si="24"/>
        <v>53.617248752672843</v>
      </c>
      <c r="Z57" s="35">
        <f t="shared" si="26"/>
        <v>0</v>
      </c>
      <c r="AA57" s="35">
        <f t="shared" si="26"/>
        <v>17398</v>
      </c>
      <c r="AB57" s="35">
        <f t="shared" si="26"/>
        <v>0</v>
      </c>
      <c r="AC57" s="35">
        <f t="shared" si="26"/>
        <v>8805</v>
      </c>
      <c r="AD57" s="35">
        <f t="shared" si="26"/>
        <v>0</v>
      </c>
      <c r="AE57" s="35">
        <f t="shared" si="26"/>
        <v>8147</v>
      </c>
      <c r="AF57" s="35">
        <f t="shared" si="26"/>
        <v>0</v>
      </c>
      <c r="AG57" s="35">
        <f t="shared" si="26"/>
        <v>141</v>
      </c>
      <c r="AH57" s="35">
        <f t="shared" si="26"/>
        <v>0</v>
      </c>
      <c r="AI57" s="35">
        <f t="shared" si="26"/>
        <v>501</v>
      </c>
      <c r="AJ57" s="35">
        <f t="shared" si="26"/>
        <v>0</v>
      </c>
      <c r="AK57" s="35">
        <f t="shared" si="26"/>
        <v>118</v>
      </c>
      <c r="AL57" s="35">
        <f t="shared" si="26"/>
        <v>0</v>
      </c>
      <c r="AM57" s="35">
        <f t="shared" si="26"/>
        <v>150</v>
      </c>
      <c r="AN57" s="35">
        <f t="shared" si="26"/>
        <v>0</v>
      </c>
      <c r="AO57" s="35">
        <f t="shared" si="26"/>
        <v>4155</v>
      </c>
      <c r="AP57" s="35">
        <f t="shared" si="26"/>
        <v>0</v>
      </c>
      <c r="AQ57" s="35">
        <f t="shared" si="26"/>
        <v>3503</v>
      </c>
      <c r="AR57" s="35">
        <f t="shared" si="26"/>
        <v>0</v>
      </c>
      <c r="AS57" s="35">
        <f t="shared" si="26"/>
        <v>7658</v>
      </c>
      <c r="AT57" s="35">
        <f t="shared" si="26"/>
        <v>0</v>
      </c>
      <c r="AU57" s="35">
        <f t="shared" si="26"/>
        <v>7658</v>
      </c>
      <c r="AV57" s="35">
        <f t="shared" si="26"/>
        <v>20890</v>
      </c>
      <c r="AW57" s="35">
        <f t="shared" si="26"/>
        <v>0</v>
      </c>
      <c r="AX57" s="35">
        <f t="shared" si="26"/>
        <v>17455</v>
      </c>
      <c r="AY57" s="35">
        <f t="shared" si="26"/>
        <v>0</v>
      </c>
      <c r="AZ57" s="35">
        <f t="shared" si="26"/>
        <v>38345</v>
      </c>
      <c r="BA57" s="35">
        <f t="shared" si="26"/>
        <v>0</v>
      </c>
      <c r="BB57" s="35">
        <f t="shared" si="26"/>
        <v>38345</v>
      </c>
      <c r="BC57" s="35">
        <f t="shared" si="26"/>
        <v>0</v>
      </c>
      <c r="BD57" s="35">
        <f t="shared" si="26"/>
        <v>0</v>
      </c>
      <c r="BE57" s="35">
        <f t="shared" si="26"/>
        <v>0</v>
      </c>
      <c r="BF57" s="35">
        <f t="shared" si="26"/>
        <v>0</v>
      </c>
      <c r="BG57" s="35">
        <f t="shared" si="26"/>
        <v>0</v>
      </c>
      <c r="BH57" s="35">
        <f t="shared" si="26"/>
        <v>0</v>
      </c>
      <c r="BI57" s="35">
        <f t="shared" si="26"/>
        <v>0</v>
      </c>
      <c r="BJ57" s="35">
        <f t="shared" si="26"/>
        <v>0</v>
      </c>
      <c r="BK57" s="35">
        <f t="shared" si="26"/>
        <v>0</v>
      </c>
      <c r="BL57" s="35">
        <f t="shared" si="26"/>
        <v>0</v>
      </c>
      <c r="BM57" s="35">
        <f t="shared" si="26"/>
        <v>0</v>
      </c>
    </row>
    <row r="58" spans="1:65" s="139" customFormat="1" ht="17.100000000000001" customHeight="1">
      <c r="A58" s="22">
        <v>44</v>
      </c>
      <c r="B58" s="29" t="s">
        <v>110</v>
      </c>
      <c r="C58" s="13">
        <v>88000</v>
      </c>
      <c r="D58" s="13">
        <v>40000</v>
      </c>
      <c r="E58" s="34">
        <v>7410</v>
      </c>
      <c r="F58" s="34">
        <v>3010</v>
      </c>
      <c r="G58" s="34">
        <v>8211</v>
      </c>
      <c r="H58" s="15">
        <f t="shared" si="2"/>
        <v>110.80971659919028</v>
      </c>
      <c r="I58" s="34">
        <v>3838</v>
      </c>
      <c r="J58" s="15">
        <f t="shared" si="8"/>
        <v>127.50830564784053</v>
      </c>
      <c r="K58" s="34">
        <f>G58+'Nov25'!K58</f>
        <v>39930</v>
      </c>
      <c r="L58" s="15">
        <f t="shared" si="0"/>
        <v>45.375</v>
      </c>
      <c r="M58" s="34">
        <f>I58+'Nov25'!M58</f>
        <v>15754</v>
      </c>
      <c r="N58" s="15">
        <f t="shared" ref="N58:N62" si="27">M58*100/D58</f>
        <v>39.384999999999998</v>
      </c>
      <c r="O58" s="34">
        <v>239</v>
      </c>
      <c r="P58" s="34">
        <v>90</v>
      </c>
      <c r="Q58" s="34">
        <f>O58+'Nov25'!Q58</f>
        <v>1029</v>
      </c>
      <c r="R58" s="34">
        <f>P58+'Nov25'!R58</f>
        <v>332</v>
      </c>
      <c r="S58" s="34">
        <v>8047</v>
      </c>
      <c r="T58" s="34">
        <v>4090</v>
      </c>
      <c r="U58" s="34">
        <v>2119</v>
      </c>
      <c r="V58" s="34">
        <v>1470</v>
      </c>
      <c r="W58" s="34">
        <v>1141</v>
      </c>
      <c r="X58" s="34">
        <v>784</v>
      </c>
      <c r="Y58" s="15">
        <f t="shared" si="24"/>
        <v>53.846153846153847</v>
      </c>
      <c r="Z58" s="15">
        <f t="shared" si="24"/>
        <v>53.333333333333336</v>
      </c>
      <c r="AA58" s="34">
        <v>7264</v>
      </c>
      <c r="AB58" s="34">
        <v>3656</v>
      </c>
      <c r="AC58" s="34">
        <v>3842</v>
      </c>
      <c r="AD58" s="34">
        <v>1821</v>
      </c>
      <c r="AE58" s="34">
        <v>3422</v>
      </c>
      <c r="AF58" s="34">
        <v>1835</v>
      </c>
      <c r="AG58" s="34">
        <v>136</v>
      </c>
      <c r="AH58" s="34">
        <v>126</v>
      </c>
      <c r="AI58" s="34">
        <v>403</v>
      </c>
      <c r="AJ58" s="34">
        <v>161</v>
      </c>
      <c r="AK58" s="34">
        <v>87</v>
      </c>
      <c r="AL58" s="34">
        <v>77</v>
      </c>
      <c r="AM58" s="34">
        <v>349</v>
      </c>
      <c r="AN58" s="34">
        <v>214</v>
      </c>
      <c r="AO58" s="34">
        <v>1611</v>
      </c>
      <c r="AP58" s="34">
        <v>869</v>
      </c>
      <c r="AQ58" s="34">
        <v>1376</v>
      </c>
      <c r="AR58" s="34">
        <v>632</v>
      </c>
      <c r="AS58" s="34">
        <f t="shared" si="3"/>
        <v>2987</v>
      </c>
      <c r="AT58" s="34">
        <f t="shared" si="3"/>
        <v>1501</v>
      </c>
      <c r="AU58" s="34">
        <f t="shared" si="4"/>
        <v>4488</v>
      </c>
      <c r="AV58" s="34">
        <f>AO58+'Nov25'!AV58</f>
        <v>7464</v>
      </c>
      <c r="AW58" s="34">
        <f>AP58+'Nov25'!AW58</f>
        <v>3461</v>
      </c>
      <c r="AX58" s="34">
        <f>AQ58+'Nov25'!AX58</f>
        <v>6186</v>
      </c>
      <c r="AY58" s="34">
        <f>AR58+'Nov25'!AY58</f>
        <v>2570</v>
      </c>
      <c r="AZ58" s="34">
        <f t="shared" si="5"/>
        <v>13650</v>
      </c>
      <c r="BA58" s="34">
        <f t="shared" si="5"/>
        <v>6031</v>
      </c>
      <c r="BB58" s="34">
        <f t="shared" si="6"/>
        <v>19681</v>
      </c>
      <c r="BC58" s="34">
        <v>20</v>
      </c>
      <c r="BD58" s="34">
        <v>100</v>
      </c>
      <c r="BE58" s="34">
        <f>BC58+'Nov25'!BE58</f>
        <v>100</v>
      </c>
      <c r="BF58" s="34">
        <f>BD58+'Nov25'!BF58</f>
        <v>500</v>
      </c>
      <c r="BG58" s="34">
        <v>4</v>
      </c>
      <c r="BH58" s="34">
        <v>8047</v>
      </c>
      <c r="BI58" s="34"/>
      <c r="BJ58" s="34">
        <f>SUM(BH58:BI58)</f>
        <v>8047</v>
      </c>
      <c r="BK58" s="34">
        <f>'Nov25'!BK58+BH58</f>
        <v>39496</v>
      </c>
      <c r="BL58" s="34">
        <f>'Nov25'!BL58+BI58</f>
        <v>0</v>
      </c>
      <c r="BM58" s="34">
        <f>SUM(BK58:BL58)</f>
        <v>39496</v>
      </c>
    </row>
    <row r="59" spans="1:65" s="139" customFormat="1" ht="17.100000000000001" customHeight="1">
      <c r="A59" s="12">
        <v>45</v>
      </c>
      <c r="B59" s="13" t="s">
        <v>111</v>
      </c>
      <c r="C59" s="13">
        <v>44000</v>
      </c>
      <c r="D59" s="13">
        <v>4000</v>
      </c>
      <c r="E59" s="34">
        <v>3780</v>
      </c>
      <c r="F59" s="34">
        <v>720</v>
      </c>
      <c r="G59" s="34">
        <v>3534</v>
      </c>
      <c r="H59" s="15">
        <f t="shared" si="2"/>
        <v>93.492063492063494</v>
      </c>
      <c r="I59" s="34">
        <v>786</v>
      </c>
      <c r="J59" s="15">
        <f t="shared" si="8"/>
        <v>109.16666666666667</v>
      </c>
      <c r="K59" s="34">
        <f>G59+'Nov25'!K59</f>
        <v>16973</v>
      </c>
      <c r="L59" s="15">
        <f t="shared" si="0"/>
        <v>38.575000000000003</v>
      </c>
      <c r="M59" s="34">
        <f>I59+'Nov25'!M59</f>
        <v>3064</v>
      </c>
      <c r="N59" s="15">
        <f t="shared" si="27"/>
        <v>76.599999999999994</v>
      </c>
      <c r="O59" s="34">
        <v>114</v>
      </c>
      <c r="P59" s="34">
        <v>38</v>
      </c>
      <c r="Q59" s="34">
        <f>O59+'Nov25'!Q59</f>
        <v>538</v>
      </c>
      <c r="R59" s="34">
        <f>P59+'Nov25'!R59</f>
        <v>160</v>
      </c>
      <c r="S59" s="34">
        <v>3676</v>
      </c>
      <c r="T59" s="34">
        <v>758</v>
      </c>
      <c r="U59" s="34">
        <v>1726</v>
      </c>
      <c r="V59" s="34">
        <v>268</v>
      </c>
      <c r="W59" s="34">
        <v>899</v>
      </c>
      <c r="X59" s="34"/>
      <c r="Y59" s="15">
        <f t="shared" si="24"/>
        <v>52.085747392815762</v>
      </c>
      <c r="Z59" s="15">
        <f t="shared" si="24"/>
        <v>0</v>
      </c>
      <c r="AA59" s="34">
        <v>4349</v>
      </c>
      <c r="AB59" s="34">
        <v>626</v>
      </c>
      <c r="AC59" s="34">
        <v>1463</v>
      </c>
      <c r="AD59" s="34">
        <v>192</v>
      </c>
      <c r="AE59" s="34">
        <v>2886</v>
      </c>
      <c r="AF59" s="34">
        <v>434</v>
      </c>
      <c r="AG59" s="34">
        <v>136</v>
      </c>
      <c r="AH59" s="34">
        <v>67</v>
      </c>
      <c r="AI59" s="34">
        <v>446</v>
      </c>
      <c r="AJ59" s="34">
        <v>88</v>
      </c>
      <c r="AK59" s="34">
        <v>53</v>
      </c>
      <c r="AL59" s="34">
        <v>31</v>
      </c>
      <c r="AM59" s="34">
        <v>426</v>
      </c>
      <c r="AN59" s="34">
        <v>44</v>
      </c>
      <c r="AO59" s="34">
        <v>983</v>
      </c>
      <c r="AP59" s="34">
        <v>153</v>
      </c>
      <c r="AQ59" s="34">
        <v>682</v>
      </c>
      <c r="AR59" s="34">
        <v>122</v>
      </c>
      <c r="AS59" s="34">
        <f t="shared" si="3"/>
        <v>1665</v>
      </c>
      <c r="AT59" s="34">
        <f t="shared" si="3"/>
        <v>275</v>
      </c>
      <c r="AU59" s="34">
        <f t="shared" si="4"/>
        <v>1940</v>
      </c>
      <c r="AV59" s="34">
        <f>AO59+'Nov25'!AV59</f>
        <v>3960</v>
      </c>
      <c r="AW59" s="34">
        <f>AP59+'Nov25'!AW59</f>
        <v>435</v>
      </c>
      <c r="AX59" s="34">
        <f>AQ59+'Nov25'!AX59</f>
        <v>3142</v>
      </c>
      <c r="AY59" s="34">
        <f>AR59+'Nov25'!AY59</f>
        <v>340</v>
      </c>
      <c r="AZ59" s="34">
        <f t="shared" si="5"/>
        <v>7102</v>
      </c>
      <c r="BA59" s="34">
        <f t="shared" si="5"/>
        <v>775</v>
      </c>
      <c r="BB59" s="34">
        <f t="shared" si="6"/>
        <v>7877</v>
      </c>
      <c r="BC59" s="34"/>
      <c r="BD59" s="34"/>
      <c r="BE59" s="34"/>
      <c r="BF59" s="34"/>
      <c r="BG59" s="34"/>
      <c r="BH59" s="34"/>
      <c r="BI59" s="34"/>
      <c r="BJ59" s="34"/>
      <c r="BK59" s="40"/>
      <c r="BL59" s="40"/>
      <c r="BM59" s="40"/>
    </row>
    <row r="60" spans="1:65" s="139" customFormat="1" ht="17.100000000000001" customHeight="1">
      <c r="A60" s="12">
        <v>46</v>
      </c>
      <c r="B60" s="13" t="s">
        <v>112</v>
      </c>
      <c r="C60" s="13">
        <v>22000</v>
      </c>
      <c r="D60" s="13">
        <v>20000</v>
      </c>
      <c r="E60" s="34">
        <v>1820</v>
      </c>
      <c r="F60" s="34">
        <v>1710</v>
      </c>
      <c r="G60" s="34">
        <v>1775</v>
      </c>
      <c r="H60" s="15">
        <f t="shared" si="2"/>
        <v>97.527472527472526</v>
      </c>
      <c r="I60" s="34">
        <v>2130</v>
      </c>
      <c r="J60" s="15">
        <f t="shared" si="8"/>
        <v>124.56140350877193</v>
      </c>
      <c r="K60" s="34">
        <f>G60+'Nov25'!K60</f>
        <v>8823</v>
      </c>
      <c r="L60" s="15">
        <f t="shared" si="0"/>
        <v>40.104545454545452</v>
      </c>
      <c r="M60" s="34">
        <f>I60+'Nov25'!M60</f>
        <v>9112</v>
      </c>
      <c r="N60" s="15">
        <f t="shared" si="27"/>
        <v>45.56</v>
      </c>
      <c r="O60" s="34">
        <v>82</v>
      </c>
      <c r="P60" s="34">
        <v>67</v>
      </c>
      <c r="Q60" s="34">
        <f>O60+'Nov25'!Q60</f>
        <v>321</v>
      </c>
      <c r="R60" s="34">
        <f>P60+'Nov25'!R60</f>
        <v>243</v>
      </c>
      <c r="S60" s="34">
        <v>1780</v>
      </c>
      <c r="T60" s="34">
        <v>2518</v>
      </c>
      <c r="U60" s="34">
        <v>703</v>
      </c>
      <c r="V60" s="34">
        <v>1147</v>
      </c>
      <c r="W60" s="34">
        <v>370</v>
      </c>
      <c r="X60" s="34"/>
      <c r="Y60" s="15">
        <f t="shared" si="24"/>
        <v>52.631578947368418</v>
      </c>
      <c r="Z60" s="15">
        <f t="shared" si="24"/>
        <v>0</v>
      </c>
      <c r="AA60" s="34">
        <v>1745</v>
      </c>
      <c r="AB60" s="34">
        <v>2092</v>
      </c>
      <c r="AC60" s="34">
        <v>825</v>
      </c>
      <c r="AD60" s="34">
        <v>1026</v>
      </c>
      <c r="AE60" s="34">
        <v>920</v>
      </c>
      <c r="AF60" s="34">
        <v>1066</v>
      </c>
      <c r="AG60" s="34">
        <v>16</v>
      </c>
      <c r="AH60" s="34">
        <v>17</v>
      </c>
      <c r="AI60" s="34">
        <v>123</v>
      </c>
      <c r="AJ60" s="34">
        <v>108</v>
      </c>
      <c r="AK60" s="34">
        <v>17</v>
      </c>
      <c r="AL60" s="34">
        <v>18</v>
      </c>
      <c r="AM60" s="34">
        <v>33</v>
      </c>
      <c r="AN60" s="34">
        <v>12</v>
      </c>
      <c r="AO60" s="34">
        <v>409</v>
      </c>
      <c r="AP60" s="34">
        <v>442</v>
      </c>
      <c r="AQ60" s="34">
        <v>351</v>
      </c>
      <c r="AR60" s="34">
        <v>453</v>
      </c>
      <c r="AS60" s="34">
        <f t="shared" si="3"/>
        <v>760</v>
      </c>
      <c r="AT60" s="34">
        <f t="shared" si="3"/>
        <v>895</v>
      </c>
      <c r="AU60" s="34">
        <f t="shared" si="4"/>
        <v>1655</v>
      </c>
      <c r="AV60" s="34">
        <f>AO60+'Nov25'!AV60</f>
        <v>1992</v>
      </c>
      <c r="AW60" s="34">
        <f>AP60+'Nov25'!AW60</f>
        <v>1809</v>
      </c>
      <c r="AX60" s="34">
        <f>AQ60+'Nov25'!AX60</f>
        <v>1641</v>
      </c>
      <c r="AY60" s="34">
        <f>AR60+'Nov25'!AY60</f>
        <v>1686</v>
      </c>
      <c r="AZ60" s="34">
        <f t="shared" si="5"/>
        <v>3633</v>
      </c>
      <c r="BA60" s="34">
        <f t="shared" si="5"/>
        <v>3495</v>
      </c>
      <c r="BB60" s="34">
        <f t="shared" si="6"/>
        <v>7128</v>
      </c>
      <c r="BC60" s="34"/>
      <c r="BD60" s="34"/>
      <c r="BE60" s="34"/>
      <c r="BF60" s="34"/>
      <c r="BG60" s="34"/>
      <c r="BH60" s="34"/>
      <c r="BI60" s="34"/>
      <c r="BJ60" s="34"/>
      <c r="BK60" s="40"/>
      <c r="BL60" s="40"/>
      <c r="BM60" s="40"/>
    </row>
    <row r="61" spans="1:65" s="139" customFormat="1" ht="17.100000000000001" customHeight="1">
      <c r="A61" s="12">
        <v>47</v>
      </c>
      <c r="B61" s="13" t="s">
        <v>113</v>
      </c>
      <c r="C61" s="13">
        <v>36000</v>
      </c>
      <c r="D61" s="13">
        <v>0</v>
      </c>
      <c r="E61" s="34">
        <v>2970</v>
      </c>
      <c r="F61" s="34">
        <v>0</v>
      </c>
      <c r="G61" s="34">
        <v>3798</v>
      </c>
      <c r="H61" s="15">
        <f t="shared" si="2"/>
        <v>127.87878787878788</v>
      </c>
      <c r="I61" s="34">
        <v>0</v>
      </c>
      <c r="J61" s="15"/>
      <c r="K61" s="34">
        <f>G61+'Nov25'!K61</f>
        <v>15708</v>
      </c>
      <c r="L61" s="15">
        <f t="shared" si="0"/>
        <v>43.633333333333333</v>
      </c>
      <c r="M61" s="34">
        <f>I61+'Nov25'!M61</f>
        <v>0</v>
      </c>
      <c r="N61" s="15"/>
      <c r="O61" s="34">
        <v>217</v>
      </c>
      <c r="P61" s="34">
        <v>0</v>
      </c>
      <c r="Q61" s="34">
        <f>O61+'Nov25'!Q61</f>
        <v>517</v>
      </c>
      <c r="R61" s="34">
        <f>P61+'Nov25'!R61</f>
        <v>0</v>
      </c>
      <c r="S61" s="34">
        <v>3060</v>
      </c>
      <c r="T61" s="34">
        <v>0</v>
      </c>
      <c r="U61" s="34">
        <v>1502</v>
      </c>
      <c r="V61" s="34">
        <v>0</v>
      </c>
      <c r="W61" s="34">
        <v>938</v>
      </c>
      <c r="X61" s="34"/>
      <c r="Y61" s="15">
        <f t="shared" si="24"/>
        <v>62.450066577896138</v>
      </c>
      <c r="Z61" s="15"/>
      <c r="AA61" s="34">
        <v>2820</v>
      </c>
      <c r="AB61" s="34">
        <v>0</v>
      </c>
      <c r="AC61" s="34">
        <v>1528</v>
      </c>
      <c r="AD61" s="34">
        <v>0</v>
      </c>
      <c r="AE61" s="34">
        <v>1292</v>
      </c>
      <c r="AF61" s="34">
        <v>0</v>
      </c>
      <c r="AG61" s="34">
        <v>79</v>
      </c>
      <c r="AH61" s="34">
        <v>0</v>
      </c>
      <c r="AI61" s="34">
        <v>213</v>
      </c>
      <c r="AJ61" s="34">
        <v>0</v>
      </c>
      <c r="AK61" s="34">
        <v>83</v>
      </c>
      <c r="AL61" s="34">
        <v>0</v>
      </c>
      <c r="AM61" s="34">
        <v>499</v>
      </c>
      <c r="AN61" s="34">
        <v>0</v>
      </c>
      <c r="AO61" s="34">
        <v>722</v>
      </c>
      <c r="AP61" s="34">
        <v>0</v>
      </c>
      <c r="AQ61" s="34">
        <v>623</v>
      </c>
      <c r="AR61" s="34">
        <v>0</v>
      </c>
      <c r="AS61" s="34">
        <f t="shared" si="3"/>
        <v>1345</v>
      </c>
      <c r="AT61" s="34">
        <f t="shared" si="3"/>
        <v>0</v>
      </c>
      <c r="AU61" s="34">
        <f t="shared" si="4"/>
        <v>1345</v>
      </c>
      <c r="AV61" s="34">
        <f>AO61+'Nov25'!AV61</f>
        <v>3353</v>
      </c>
      <c r="AW61" s="34">
        <f>AP61+'Nov25'!AW61</f>
        <v>0</v>
      </c>
      <c r="AX61" s="34">
        <f>AQ61+'Nov25'!AX61</f>
        <v>2965</v>
      </c>
      <c r="AY61" s="34">
        <f>AR61+'Nov25'!AY61</f>
        <v>0</v>
      </c>
      <c r="AZ61" s="34">
        <f t="shared" si="5"/>
        <v>6318</v>
      </c>
      <c r="BA61" s="34">
        <f t="shared" si="5"/>
        <v>0</v>
      </c>
      <c r="BB61" s="34">
        <f t="shared" si="6"/>
        <v>6318</v>
      </c>
      <c r="BC61" s="34"/>
      <c r="BD61" s="34"/>
      <c r="BE61" s="34"/>
      <c r="BF61" s="34"/>
      <c r="BG61" s="34"/>
      <c r="BH61" s="34"/>
      <c r="BI61" s="34"/>
      <c r="BJ61" s="34"/>
      <c r="BK61" s="40"/>
      <c r="BL61" s="40"/>
      <c r="BM61" s="40"/>
    </row>
    <row r="62" spans="1:65" s="139" customFormat="1" ht="17.100000000000001" customHeight="1">
      <c r="A62" s="16">
        <v>48</v>
      </c>
      <c r="B62" s="17" t="s">
        <v>114</v>
      </c>
      <c r="C62" s="13">
        <v>65000</v>
      </c>
      <c r="D62" s="13">
        <v>12000</v>
      </c>
      <c r="E62" s="34">
        <v>5022</v>
      </c>
      <c r="F62" s="34">
        <v>1420</v>
      </c>
      <c r="G62" s="34">
        <v>5409</v>
      </c>
      <c r="H62" s="15">
        <f t="shared" si="2"/>
        <v>107.70609318996416</v>
      </c>
      <c r="I62" s="34">
        <v>1460</v>
      </c>
      <c r="J62" s="15">
        <f t="shared" si="8"/>
        <v>102.8169014084507</v>
      </c>
      <c r="K62" s="34">
        <f>G62+'Nov25'!K62</f>
        <v>26501</v>
      </c>
      <c r="L62" s="15">
        <f t="shared" si="0"/>
        <v>40.770769230769233</v>
      </c>
      <c r="M62" s="34">
        <f>I62+'Nov25'!M62</f>
        <v>4651</v>
      </c>
      <c r="N62" s="15">
        <f t="shared" si="27"/>
        <v>38.758333333333333</v>
      </c>
      <c r="O62" s="34">
        <v>61</v>
      </c>
      <c r="P62" s="34">
        <v>26</v>
      </c>
      <c r="Q62" s="34">
        <f>O62+'Nov25'!Q62</f>
        <v>445</v>
      </c>
      <c r="R62" s="34">
        <f>P62+'Nov25'!R62</f>
        <v>73</v>
      </c>
      <c r="S62" s="34">
        <v>5258</v>
      </c>
      <c r="T62" s="34">
        <v>1023</v>
      </c>
      <c r="U62" s="34">
        <v>1536</v>
      </c>
      <c r="V62" s="34">
        <v>321</v>
      </c>
      <c r="W62" s="34">
        <v>809</v>
      </c>
      <c r="X62" s="34"/>
      <c r="Y62" s="15">
        <f t="shared" si="24"/>
        <v>52.669270833333336</v>
      </c>
      <c r="Z62" s="15">
        <f t="shared" si="24"/>
        <v>0</v>
      </c>
      <c r="AA62" s="34">
        <v>5496</v>
      </c>
      <c r="AB62" s="34">
        <v>929</v>
      </c>
      <c r="AC62" s="34">
        <v>2756</v>
      </c>
      <c r="AD62" s="34">
        <v>463</v>
      </c>
      <c r="AE62" s="34">
        <v>2740</v>
      </c>
      <c r="AF62" s="34">
        <v>466</v>
      </c>
      <c r="AG62" s="34">
        <v>142</v>
      </c>
      <c r="AH62" s="34">
        <v>16</v>
      </c>
      <c r="AI62" s="34">
        <v>321</v>
      </c>
      <c r="AJ62" s="34">
        <v>71</v>
      </c>
      <c r="AK62" s="34">
        <v>75</v>
      </c>
      <c r="AL62" s="34">
        <v>9</v>
      </c>
      <c r="AM62" s="34">
        <v>223</v>
      </c>
      <c r="AN62" s="34">
        <v>31</v>
      </c>
      <c r="AO62" s="34">
        <v>1255</v>
      </c>
      <c r="AP62" s="34">
        <v>183</v>
      </c>
      <c r="AQ62" s="34">
        <v>939</v>
      </c>
      <c r="AR62" s="34">
        <v>157</v>
      </c>
      <c r="AS62" s="34">
        <f t="shared" si="3"/>
        <v>2194</v>
      </c>
      <c r="AT62" s="34">
        <f t="shared" si="3"/>
        <v>340</v>
      </c>
      <c r="AU62" s="34">
        <f t="shared" si="4"/>
        <v>2534</v>
      </c>
      <c r="AV62" s="34">
        <f>AO62+'Nov25'!AV62</f>
        <v>6048</v>
      </c>
      <c r="AW62" s="34">
        <f>AP62+'Nov25'!AW62</f>
        <v>796</v>
      </c>
      <c r="AX62" s="34">
        <f>AQ62+'Nov25'!AX62</f>
        <v>4708</v>
      </c>
      <c r="AY62" s="34">
        <f>AR62+'Nov25'!AY62</f>
        <v>644</v>
      </c>
      <c r="AZ62" s="34">
        <f t="shared" si="5"/>
        <v>10756</v>
      </c>
      <c r="BA62" s="34">
        <f t="shared" si="5"/>
        <v>1440</v>
      </c>
      <c r="BB62" s="34">
        <f t="shared" si="6"/>
        <v>12196</v>
      </c>
      <c r="BC62" s="34" t="s">
        <v>115</v>
      </c>
      <c r="BD62" s="34"/>
      <c r="BE62" s="34"/>
      <c r="BF62" s="34"/>
      <c r="BG62" s="34"/>
      <c r="BH62" s="34"/>
      <c r="BI62" s="34"/>
      <c r="BJ62" s="34"/>
      <c r="BK62" s="40"/>
      <c r="BL62" s="40"/>
      <c r="BM62" s="40"/>
    </row>
    <row r="63" spans="1:65" s="138" customFormat="1" ht="17.100000000000001" customHeight="1">
      <c r="A63" s="18"/>
      <c r="B63" s="19" t="s">
        <v>74</v>
      </c>
      <c r="C63" s="19">
        <f>SUM(C58:C62)</f>
        <v>255000</v>
      </c>
      <c r="D63" s="19">
        <f t="shared" ref="D63:BM63" si="28">SUM(D58:D62)</f>
        <v>76000</v>
      </c>
      <c r="E63" s="35">
        <f t="shared" si="28"/>
        <v>21002</v>
      </c>
      <c r="F63" s="35">
        <f t="shared" si="28"/>
        <v>6860</v>
      </c>
      <c r="G63" s="35">
        <f t="shared" si="28"/>
        <v>22727</v>
      </c>
      <c r="H63" s="21">
        <f t="shared" si="2"/>
        <v>108.21350347585944</v>
      </c>
      <c r="I63" s="35">
        <f t="shared" si="28"/>
        <v>8214</v>
      </c>
      <c r="J63" s="21">
        <f t="shared" si="8"/>
        <v>119.73760932944606</v>
      </c>
      <c r="K63" s="35">
        <f t="shared" si="28"/>
        <v>107935</v>
      </c>
      <c r="L63" s="21">
        <f t="shared" si="0"/>
        <v>42.327450980392157</v>
      </c>
      <c r="M63" s="35">
        <f t="shared" si="28"/>
        <v>32581</v>
      </c>
      <c r="N63" s="21">
        <f t="shared" si="9"/>
        <v>42.869736842105262</v>
      </c>
      <c r="O63" s="35">
        <f t="shared" si="28"/>
        <v>713</v>
      </c>
      <c r="P63" s="35">
        <f t="shared" si="28"/>
        <v>221</v>
      </c>
      <c r="Q63" s="35">
        <f t="shared" si="28"/>
        <v>2850</v>
      </c>
      <c r="R63" s="35">
        <f t="shared" si="28"/>
        <v>808</v>
      </c>
      <c r="S63" s="35">
        <f t="shared" si="28"/>
        <v>21821</v>
      </c>
      <c r="T63" s="35">
        <f t="shared" si="28"/>
        <v>8389</v>
      </c>
      <c r="U63" s="35">
        <f t="shared" si="28"/>
        <v>7586</v>
      </c>
      <c r="V63" s="35">
        <f t="shared" si="28"/>
        <v>3206</v>
      </c>
      <c r="W63" s="35">
        <f t="shared" si="28"/>
        <v>4157</v>
      </c>
      <c r="X63" s="35">
        <f t="shared" si="28"/>
        <v>784</v>
      </c>
      <c r="Y63" s="21">
        <f t="shared" si="24"/>
        <v>54.798312681254941</v>
      </c>
      <c r="Z63" s="21">
        <f t="shared" si="24"/>
        <v>24.454148471615721</v>
      </c>
      <c r="AA63" s="35">
        <f t="shared" si="28"/>
        <v>21674</v>
      </c>
      <c r="AB63" s="35">
        <f t="shared" si="28"/>
        <v>7303</v>
      </c>
      <c r="AC63" s="35">
        <f t="shared" si="28"/>
        <v>10414</v>
      </c>
      <c r="AD63" s="35">
        <f t="shared" si="28"/>
        <v>3502</v>
      </c>
      <c r="AE63" s="35">
        <f t="shared" si="28"/>
        <v>11260</v>
      </c>
      <c r="AF63" s="35">
        <f t="shared" si="28"/>
        <v>3801</v>
      </c>
      <c r="AG63" s="35">
        <f t="shared" si="28"/>
        <v>509</v>
      </c>
      <c r="AH63" s="35">
        <f t="shared" si="28"/>
        <v>226</v>
      </c>
      <c r="AI63" s="35">
        <f t="shared" si="28"/>
        <v>1506</v>
      </c>
      <c r="AJ63" s="35">
        <f t="shared" si="28"/>
        <v>428</v>
      </c>
      <c r="AK63" s="35">
        <f t="shared" si="28"/>
        <v>315</v>
      </c>
      <c r="AL63" s="35">
        <f t="shared" si="28"/>
        <v>135</v>
      </c>
      <c r="AM63" s="35">
        <f t="shared" si="28"/>
        <v>1530</v>
      </c>
      <c r="AN63" s="35">
        <f t="shared" si="28"/>
        <v>301</v>
      </c>
      <c r="AO63" s="35">
        <f t="shared" si="28"/>
        <v>4980</v>
      </c>
      <c r="AP63" s="35">
        <f t="shared" si="28"/>
        <v>1647</v>
      </c>
      <c r="AQ63" s="35">
        <f t="shared" si="28"/>
        <v>3971</v>
      </c>
      <c r="AR63" s="35">
        <f t="shared" si="28"/>
        <v>1364</v>
      </c>
      <c r="AS63" s="35">
        <f t="shared" si="28"/>
        <v>8951</v>
      </c>
      <c r="AT63" s="35">
        <f t="shared" si="28"/>
        <v>3011</v>
      </c>
      <c r="AU63" s="35">
        <f t="shared" si="28"/>
        <v>11962</v>
      </c>
      <c r="AV63" s="35">
        <f t="shared" si="28"/>
        <v>22817</v>
      </c>
      <c r="AW63" s="35">
        <f t="shared" si="28"/>
        <v>6501</v>
      </c>
      <c r="AX63" s="35">
        <f t="shared" si="28"/>
        <v>18642</v>
      </c>
      <c r="AY63" s="37">
        <f t="shared" si="28"/>
        <v>5240</v>
      </c>
      <c r="AZ63" s="35">
        <f t="shared" si="28"/>
        <v>41459</v>
      </c>
      <c r="BA63" s="35">
        <f t="shared" si="28"/>
        <v>11741</v>
      </c>
      <c r="BB63" s="35">
        <f t="shared" si="28"/>
        <v>53200</v>
      </c>
      <c r="BC63" s="35">
        <f t="shared" si="28"/>
        <v>20</v>
      </c>
      <c r="BD63" s="35">
        <f t="shared" si="28"/>
        <v>100</v>
      </c>
      <c r="BE63" s="35">
        <f t="shared" si="28"/>
        <v>100</v>
      </c>
      <c r="BF63" s="35">
        <f t="shared" si="28"/>
        <v>500</v>
      </c>
      <c r="BG63" s="35">
        <f t="shared" si="28"/>
        <v>4</v>
      </c>
      <c r="BH63" s="35">
        <f t="shared" si="28"/>
        <v>8047</v>
      </c>
      <c r="BI63" s="35">
        <f t="shared" si="28"/>
        <v>0</v>
      </c>
      <c r="BJ63" s="35">
        <f t="shared" si="28"/>
        <v>8047</v>
      </c>
      <c r="BK63" s="35">
        <f t="shared" si="28"/>
        <v>39496</v>
      </c>
      <c r="BL63" s="35">
        <f t="shared" si="28"/>
        <v>0</v>
      </c>
      <c r="BM63" s="35">
        <f t="shared" si="28"/>
        <v>39496</v>
      </c>
    </row>
    <row r="64" spans="1:65" s="1" customFormat="1" ht="17.100000000000001" customHeight="1">
      <c r="A64" s="22">
        <v>49</v>
      </c>
      <c r="B64" s="29" t="s">
        <v>116</v>
      </c>
      <c r="C64" s="13">
        <v>50000</v>
      </c>
      <c r="D64" s="13">
        <v>25000</v>
      </c>
      <c r="E64" s="34">
        <v>4251</v>
      </c>
      <c r="F64" s="34">
        <v>3070</v>
      </c>
      <c r="G64" s="34">
        <v>3626</v>
      </c>
      <c r="H64" s="15">
        <f t="shared" si="2"/>
        <v>85.297577040696311</v>
      </c>
      <c r="I64" s="34">
        <v>1955</v>
      </c>
      <c r="J64" s="15">
        <f t="shared" si="8"/>
        <v>63.680781758957657</v>
      </c>
      <c r="K64" s="34">
        <f>G64+'Nov25'!K64</f>
        <v>18492</v>
      </c>
      <c r="L64" s="15">
        <f t="shared" si="0"/>
        <v>36.984000000000002</v>
      </c>
      <c r="M64" s="34">
        <f>I64+'Nov25'!M64</f>
        <v>9981</v>
      </c>
      <c r="N64" s="15">
        <f t="shared" si="9"/>
        <v>39.923999999999999</v>
      </c>
      <c r="O64" s="34">
        <v>65</v>
      </c>
      <c r="P64" s="34">
        <v>13</v>
      </c>
      <c r="Q64" s="34">
        <f>O64+'Nov25'!Q64</f>
        <v>325</v>
      </c>
      <c r="R64" s="34">
        <f>P64+'Nov25'!R64</f>
        <v>79</v>
      </c>
      <c r="S64" s="34">
        <v>4010</v>
      </c>
      <c r="T64" s="34">
        <v>1930</v>
      </c>
      <c r="U64" s="34">
        <v>1303</v>
      </c>
      <c r="V64" s="34">
        <v>562</v>
      </c>
      <c r="W64" s="34">
        <v>692</v>
      </c>
      <c r="X64" s="34">
        <v>284</v>
      </c>
      <c r="Y64" s="15">
        <f t="shared" si="24"/>
        <v>53.108211818879511</v>
      </c>
      <c r="Z64" s="15">
        <f t="shared" si="24"/>
        <v>50.533807829181498</v>
      </c>
      <c r="AA64" s="34">
        <v>3893</v>
      </c>
      <c r="AB64" s="34">
        <v>1971</v>
      </c>
      <c r="AC64" s="34">
        <v>2119</v>
      </c>
      <c r="AD64" s="34">
        <v>1045</v>
      </c>
      <c r="AE64" s="34">
        <v>1778</v>
      </c>
      <c r="AF64" s="34">
        <v>917</v>
      </c>
      <c r="AG64" s="34">
        <v>86</v>
      </c>
      <c r="AH64" s="34">
        <v>42</v>
      </c>
      <c r="AI64" s="34">
        <v>223</v>
      </c>
      <c r="AJ64" s="34">
        <v>102</v>
      </c>
      <c r="AK64" s="34">
        <v>65</v>
      </c>
      <c r="AL64" s="34">
        <v>43</v>
      </c>
      <c r="AM64" s="34">
        <v>57</v>
      </c>
      <c r="AN64" s="34">
        <v>61</v>
      </c>
      <c r="AO64" s="34">
        <v>932</v>
      </c>
      <c r="AP64" s="34">
        <v>456</v>
      </c>
      <c r="AQ64" s="34">
        <v>796</v>
      </c>
      <c r="AR64" s="34">
        <v>414</v>
      </c>
      <c r="AS64" s="34">
        <f t="shared" si="3"/>
        <v>1728</v>
      </c>
      <c r="AT64" s="34">
        <f t="shared" si="3"/>
        <v>870</v>
      </c>
      <c r="AU64" s="34">
        <f t="shared" si="4"/>
        <v>2598</v>
      </c>
      <c r="AV64" s="34">
        <f>AO64+'Nov25'!AV64</f>
        <v>4778</v>
      </c>
      <c r="AW64" s="34">
        <f>AP64+'Nov25'!AW64</f>
        <v>2277</v>
      </c>
      <c r="AX64" s="34">
        <f>AQ64+'Nov25'!AX64</f>
        <v>4102</v>
      </c>
      <c r="AY64" s="34">
        <f>AR64+'Nov25'!AY64</f>
        <v>2129</v>
      </c>
      <c r="AZ64" s="34">
        <f t="shared" si="5"/>
        <v>8880</v>
      </c>
      <c r="BA64" s="34">
        <f t="shared" si="5"/>
        <v>4406</v>
      </c>
      <c r="BB64" s="34">
        <f t="shared" si="6"/>
        <v>13286</v>
      </c>
      <c r="BC64" s="34"/>
      <c r="BD64" s="34"/>
      <c r="BE64" s="34"/>
      <c r="BF64" s="34"/>
      <c r="BG64" s="34">
        <v>4</v>
      </c>
      <c r="BH64" s="34">
        <v>5423</v>
      </c>
      <c r="BI64" s="34"/>
      <c r="BJ64" s="34">
        <f>BH64+BI64</f>
        <v>5423</v>
      </c>
      <c r="BK64" s="34">
        <f>'Nov25'!BK64+BH64</f>
        <v>25182</v>
      </c>
      <c r="BL64" s="34">
        <f>'Nov25'!BL64+BI64</f>
        <v>0</v>
      </c>
      <c r="BM64" s="34">
        <f>SUM(BK64:BL64)</f>
        <v>25182</v>
      </c>
    </row>
    <row r="65" spans="1:65" s="1" customFormat="1" ht="17.100000000000001" customHeight="1">
      <c r="A65" s="12">
        <v>50</v>
      </c>
      <c r="B65" s="13" t="s">
        <v>117</v>
      </c>
      <c r="C65" s="13">
        <v>28000</v>
      </c>
      <c r="D65" s="13">
        <v>10000</v>
      </c>
      <c r="E65" s="34">
        <v>2280</v>
      </c>
      <c r="F65" s="34">
        <v>971</v>
      </c>
      <c r="G65" s="34">
        <v>2448</v>
      </c>
      <c r="H65" s="15">
        <f t="shared" si="2"/>
        <v>107.36842105263158</v>
      </c>
      <c r="I65" s="34">
        <v>846</v>
      </c>
      <c r="J65" s="15">
        <f t="shared" si="8"/>
        <v>87.126673532440776</v>
      </c>
      <c r="K65" s="34">
        <f>G65+'Nov25'!K65</f>
        <v>11068</v>
      </c>
      <c r="L65" s="15">
        <f t="shared" si="0"/>
        <v>39.528571428571432</v>
      </c>
      <c r="M65" s="34">
        <f>I65+'Nov25'!M65</f>
        <v>3862</v>
      </c>
      <c r="N65" s="15">
        <f t="shared" si="9"/>
        <v>38.619999999999997</v>
      </c>
      <c r="O65" s="34">
        <v>5</v>
      </c>
      <c r="P65" s="34">
        <v>6</v>
      </c>
      <c r="Q65" s="34">
        <f>O65+'Nov25'!Q65</f>
        <v>499</v>
      </c>
      <c r="R65" s="34">
        <f>P65+'Nov25'!R65</f>
        <v>176</v>
      </c>
      <c r="S65" s="34">
        <v>1930</v>
      </c>
      <c r="T65" s="34">
        <v>1070</v>
      </c>
      <c r="U65" s="34">
        <v>532</v>
      </c>
      <c r="V65" s="34">
        <v>215</v>
      </c>
      <c r="W65" s="34">
        <v>287</v>
      </c>
      <c r="X65" s="34">
        <v>101</v>
      </c>
      <c r="Y65" s="15">
        <f t="shared" si="24"/>
        <v>53.94736842105263</v>
      </c>
      <c r="Z65" s="15">
        <f t="shared" si="24"/>
        <v>46.97674418604651</v>
      </c>
      <c r="AA65" s="34">
        <v>230</v>
      </c>
      <c r="AB65" s="34">
        <v>986</v>
      </c>
      <c r="AC65" s="34">
        <v>1003</v>
      </c>
      <c r="AD65" s="34">
        <v>481</v>
      </c>
      <c r="AE65" s="34">
        <v>927</v>
      </c>
      <c r="AF65" s="34">
        <v>505</v>
      </c>
      <c r="AG65" s="34">
        <v>45</v>
      </c>
      <c r="AH65" s="34">
        <v>14</v>
      </c>
      <c r="AI65" s="34">
        <v>150</v>
      </c>
      <c r="AJ65" s="34">
        <v>89</v>
      </c>
      <c r="AK65" s="34">
        <v>6</v>
      </c>
      <c r="AL65" s="34">
        <v>5</v>
      </c>
      <c r="AM65" s="34">
        <v>27</v>
      </c>
      <c r="AN65" s="34">
        <v>0</v>
      </c>
      <c r="AO65" s="34">
        <v>499</v>
      </c>
      <c r="AP65" s="34">
        <v>204</v>
      </c>
      <c r="AQ65" s="34">
        <v>391</v>
      </c>
      <c r="AR65" s="34">
        <v>173</v>
      </c>
      <c r="AS65" s="34">
        <f t="shared" si="3"/>
        <v>890</v>
      </c>
      <c r="AT65" s="34">
        <f t="shared" si="3"/>
        <v>377</v>
      </c>
      <c r="AU65" s="34">
        <f t="shared" si="4"/>
        <v>1267</v>
      </c>
      <c r="AV65" s="34">
        <f>AO65+'Nov25'!AV65</f>
        <v>2391</v>
      </c>
      <c r="AW65" s="34">
        <f>AP65+'Nov25'!AW65</f>
        <v>1066</v>
      </c>
      <c r="AX65" s="34">
        <f>AQ65+'Nov25'!AX65</f>
        <v>1975</v>
      </c>
      <c r="AY65" s="34">
        <f>AR65+'Nov25'!AY65</f>
        <v>981</v>
      </c>
      <c r="AZ65" s="34">
        <f t="shared" si="5"/>
        <v>4366</v>
      </c>
      <c r="BA65" s="34">
        <f t="shared" si="5"/>
        <v>2047</v>
      </c>
      <c r="BB65" s="34">
        <f t="shared" si="6"/>
        <v>6413</v>
      </c>
      <c r="BC65" s="34"/>
      <c r="BD65" s="34"/>
      <c r="BE65" s="34"/>
      <c r="BF65" s="34"/>
      <c r="BG65" s="34"/>
      <c r="BH65" s="34"/>
      <c r="BI65" s="34"/>
      <c r="BJ65" s="34"/>
      <c r="BK65" s="39"/>
      <c r="BL65" s="39"/>
      <c r="BM65" s="34">
        <f t="shared" ref="BM65:BM87" si="29">SUM(BK65:BL65)</f>
        <v>0</v>
      </c>
    </row>
    <row r="66" spans="1:65" s="1" customFormat="1" ht="17.100000000000001" customHeight="1">
      <c r="A66" s="16">
        <v>51</v>
      </c>
      <c r="B66" s="17" t="s">
        <v>118</v>
      </c>
      <c r="C66" s="13">
        <v>70000</v>
      </c>
      <c r="D66" s="13">
        <v>22000</v>
      </c>
      <c r="E66" s="34">
        <v>5892</v>
      </c>
      <c r="F66" s="34">
        <v>1835</v>
      </c>
      <c r="G66" s="34">
        <v>4927</v>
      </c>
      <c r="H66" s="15">
        <f t="shared" si="2"/>
        <v>83.621860149355058</v>
      </c>
      <c r="I66" s="34">
        <v>1702</v>
      </c>
      <c r="J66" s="15">
        <f t="shared" si="8"/>
        <v>92.752043596730246</v>
      </c>
      <c r="K66" s="34">
        <f>G66+'Nov25'!K66</f>
        <v>22989</v>
      </c>
      <c r="L66" s="15">
        <f t="shared" si="0"/>
        <v>32.841428571428573</v>
      </c>
      <c r="M66" s="34">
        <f>I66+'Nov25'!M66</f>
        <v>7937</v>
      </c>
      <c r="N66" s="15">
        <f t="shared" si="9"/>
        <v>36.077272727272728</v>
      </c>
      <c r="O66" s="34">
        <v>5</v>
      </c>
      <c r="P66" s="34">
        <v>5</v>
      </c>
      <c r="Q66" s="34">
        <f>O66+'Nov25'!Q66</f>
        <v>901</v>
      </c>
      <c r="R66" s="34">
        <f>P66+'Nov25'!R66</f>
        <v>314</v>
      </c>
      <c r="S66" s="34">
        <v>5206</v>
      </c>
      <c r="T66" s="34">
        <v>1730</v>
      </c>
      <c r="U66" s="34">
        <v>1123</v>
      </c>
      <c r="V66" s="34">
        <v>390</v>
      </c>
      <c r="W66" s="34">
        <v>591</v>
      </c>
      <c r="X66" s="34">
        <v>201</v>
      </c>
      <c r="Y66" s="15">
        <f t="shared" si="24"/>
        <v>52.626892252894031</v>
      </c>
      <c r="Z66" s="15">
        <f t="shared" si="24"/>
        <v>51.53846153846154</v>
      </c>
      <c r="AA66" s="34">
        <v>5143</v>
      </c>
      <c r="AB66" s="34">
        <v>1816</v>
      </c>
      <c r="AC66" s="34">
        <v>2560</v>
      </c>
      <c r="AD66" s="34">
        <v>724</v>
      </c>
      <c r="AE66" s="34">
        <v>2139</v>
      </c>
      <c r="AF66" s="34">
        <v>636</v>
      </c>
      <c r="AG66" s="34">
        <v>57</v>
      </c>
      <c r="AH66" s="34">
        <v>21</v>
      </c>
      <c r="AI66" s="34">
        <v>348</v>
      </c>
      <c r="AJ66" s="34">
        <v>125</v>
      </c>
      <c r="AK66" s="34">
        <v>48</v>
      </c>
      <c r="AL66" s="34">
        <v>10</v>
      </c>
      <c r="AM66" s="34">
        <v>110</v>
      </c>
      <c r="AN66" s="34">
        <v>37</v>
      </c>
      <c r="AO66" s="34">
        <v>1222</v>
      </c>
      <c r="AP66" s="34">
        <v>434</v>
      </c>
      <c r="AQ66" s="34">
        <v>963</v>
      </c>
      <c r="AR66" s="34">
        <v>350</v>
      </c>
      <c r="AS66" s="34">
        <f t="shared" si="3"/>
        <v>2185</v>
      </c>
      <c r="AT66" s="34">
        <f t="shared" si="3"/>
        <v>784</v>
      </c>
      <c r="AU66" s="34">
        <f t="shared" si="4"/>
        <v>2969</v>
      </c>
      <c r="AV66" s="34">
        <f>AO66+'Nov25'!AV66</f>
        <v>6436</v>
      </c>
      <c r="AW66" s="34">
        <f>AP66+'Nov25'!AW66</f>
        <v>2001</v>
      </c>
      <c r="AX66" s="34">
        <f>AQ66+'Nov25'!AX66</f>
        <v>5167</v>
      </c>
      <c r="AY66" s="34">
        <f>AR66+'Nov25'!AY66</f>
        <v>1627</v>
      </c>
      <c r="AZ66" s="34">
        <f t="shared" si="5"/>
        <v>11603</v>
      </c>
      <c r="BA66" s="34">
        <f t="shared" si="5"/>
        <v>3628</v>
      </c>
      <c r="BB66" s="34">
        <f t="shared" si="6"/>
        <v>15231</v>
      </c>
      <c r="BC66" s="34"/>
      <c r="BD66" s="34"/>
      <c r="BE66" s="34"/>
      <c r="BF66" s="34"/>
      <c r="BG66" s="34"/>
      <c r="BH66" s="34"/>
      <c r="BI66" s="34"/>
      <c r="BJ66" s="34"/>
      <c r="BK66" s="39"/>
      <c r="BL66" s="39"/>
      <c r="BM66" s="34">
        <f t="shared" si="29"/>
        <v>0</v>
      </c>
    </row>
    <row r="67" spans="1:65" s="138" customFormat="1" ht="17.100000000000001" customHeight="1">
      <c r="A67" s="18"/>
      <c r="B67" s="19" t="s">
        <v>74</v>
      </c>
      <c r="C67" s="19">
        <f>SUM(C64:C66)</f>
        <v>148000</v>
      </c>
      <c r="D67" s="19">
        <f t="shared" ref="D67:BM67" si="30">SUM(D64:D66)</f>
        <v>57000</v>
      </c>
      <c r="E67" s="35">
        <f t="shared" si="30"/>
        <v>12423</v>
      </c>
      <c r="F67" s="35">
        <f t="shared" si="30"/>
        <v>5876</v>
      </c>
      <c r="G67" s="35">
        <f t="shared" si="30"/>
        <v>11001</v>
      </c>
      <c r="H67" s="21">
        <f t="shared" si="2"/>
        <v>88.553489495290989</v>
      </c>
      <c r="I67" s="35">
        <f t="shared" si="30"/>
        <v>4503</v>
      </c>
      <c r="J67" s="21">
        <f t="shared" si="8"/>
        <v>76.633764465622875</v>
      </c>
      <c r="K67" s="35">
        <f t="shared" si="30"/>
        <v>52549</v>
      </c>
      <c r="L67" s="21">
        <f t="shared" si="0"/>
        <v>35.506081081081078</v>
      </c>
      <c r="M67" s="35">
        <f t="shared" si="30"/>
        <v>21780</v>
      </c>
      <c r="N67" s="21">
        <f t="shared" si="9"/>
        <v>38.210526315789473</v>
      </c>
      <c r="O67" s="35">
        <f t="shared" si="30"/>
        <v>75</v>
      </c>
      <c r="P67" s="35">
        <f t="shared" si="30"/>
        <v>24</v>
      </c>
      <c r="Q67" s="35">
        <f t="shared" si="30"/>
        <v>1725</v>
      </c>
      <c r="R67" s="35">
        <f t="shared" si="30"/>
        <v>569</v>
      </c>
      <c r="S67" s="35">
        <f t="shared" si="30"/>
        <v>11146</v>
      </c>
      <c r="T67" s="35">
        <f t="shared" si="30"/>
        <v>4730</v>
      </c>
      <c r="U67" s="35">
        <f t="shared" si="30"/>
        <v>2958</v>
      </c>
      <c r="V67" s="35">
        <f t="shared" si="30"/>
        <v>1167</v>
      </c>
      <c r="W67" s="35">
        <f t="shared" si="30"/>
        <v>1570</v>
      </c>
      <c r="X67" s="35">
        <f t="shared" si="30"/>
        <v>586</v>
      </c>
      <c r="Y67" s="21">
        <f t="shared" si="24"/>
        <v>53.076402974983097</v>
      </c>
      <c r="Z67" s="21">
        <f t="shared" si="24"/>
        <v>50.214224507283632</v>
      </c>
      <c r="AA67" s="35">
        <f t="shared" si="30"/>
        <v>9266</v>
      </c>
      <c r="AB67" s="35">
        <f t="shared" si="30"/>
        <v>4773</v>
      </c>
      <c r="AC67" s="35">
        <f t="shared" si="30"/>
        <v>5682</v>
      </c>
      <c r="AD67" s="35">
        <f t="shared" si="30"/>
        <v>2250</v>
      </c>
      <c r="AE67" s="35">
        <f t="shared" si="30"/>
        <v>4844</v>
      </c>
      <c r="AF67" s="35">
        <f t="shared" si="30"/>
        <v>2058</v>
      </c>
      <c r="AG67" s="35">
        <f t="shared" si="30"/>
        <v>188</v>
      </c>
      <c r="AH67" s="35">
        <f t="shared" si="30"/>
        <v>77</v>
      </c>
      <c r="AI67" s="35">
        <f t="shared" si="30"/>
        <v>721</v>
      </c>
      <c r="AJ67" s="35">
        <f t="shared" si="30"/>
        <v>316</v>
      </c>
      <c r="AK67" s="35">
        <f t="shared" si="30"/>
        <v>119</v>
      </c>
      <c r="AL67" s="35">
        <f t="shared" si="30"/>
        <v>58</v>
      </c>
      <c r="AM67" s="35">
        <f t="shared" si="30"/>
        <v>194</v>
      </c>
      <c r="AN67" s="35">
        <f t="shared" si="30"/>
        <v>98</v>
      </c>
      <c r="AO67" s="35">
        <f t="shared" si="30"/>
        <v>2653</v>
      </c>
      <c r="AP67" s="35">
        <f t="shared" si="30"/>
        <v>1094</v>
      </c>
      <c r="AQ67" s="35">
        <f t="shared" si="30"/>
        <v>2150</v>
      </c>
      <c r="AR67" s="35">
        <f t="shared" si="30"/>
        <v>937</v>
      </c>
      <c r="AS67" s="35">
        <f t="shared" si="30"/>
        <v>4803</v>
      </c>
      <c r="AT67" s="35">
        <f t="shared" si="30"/>
        <v>2031</v>
      </c>
      <c r="AU67" s="35">
        <f t="shared" si="30"/>
        <v>6834</v>
      </c>
      <c r="AV67" s="35">
        <f t="shared" si="30"/>
        <v>13605</v>
      </c>
      <c r="AW67" s="37">
        <f t="shared" si="30"/>
        <v>5344</v>
      </c>
      <c r="AX67" s="37">
        <f t="shared" si="30"/>
        <v>11244</v>
      </c>
      <c r="AY67" s="37">
        <f t="shared" si="30"/>
        <v>4737</v>
      </c>
      <c r="AZ67" s="35">
        <f t="shared" si="30"/>
        <v>24849</v>
      </c>
      <c r="BA67" s="35">
        <f t="shared" si="30"/>
        <v>10081</v>
      </c>
      <c r="BB67" s="35">
        <f t="shared" si="30"/>
        <v>34930</v>
      </c>
      <c r="BC67" s="35">
        <f t="shared" si="30"/>
        <v>0</v>
      </c>
      <c r="BD67" s="35">
        <f t="shared" si="30"/>
        <v>0</v>
      </c>
      <c r="BE67" s="35">
        <f t="shared" si="30"/>
        <v>0</v>
      </c>
      <c r="BF67" s="35">
        <f t="shared" si="30"/>
        <v>0</v>
      </c>
      <c r="BG67" s="35">
        <f t="shared" si="30"/>
        <v>4</v>
      </c>
      <c r="BH67" s="35">
        <f t="shared" si="30"/>
        <v>5423</v>
      </c>
      <c r="BI67" s="35">
        <f t="shared" si="30"/>
        <v>0</v>
      </c>
      <c r="BJ67" s="35">
        <f t="shared" si="30"/>
        <v>5423</v>
      </c>
      <c r="BK67" s="35">
        <f t="shared" si="30"/>
        <v>25182</v>
      </c>
      <c r="BL67" s="35">
        <f t="shared" si="30"/>
        <v>0</v>
      </c>
      <c r="BM67" s="35">
        <f t="shared" si="30"/>
        <v>25182</v>
      </c>
    </row>
    <row r="68" spans="1:65" s="1" customFormat="1" ht="17.100000000000001" customHeight="1">
      <c r="A68" s="22">
        <v>52</v>
      </c>
      <c r="B68" s="29" t="s">
        <v>119</v>
      </c>
      <c r="C68" s="13">
        <v>55000</v>
      </c>
      <c r="D68" s="13">
        <v>0</v>
      </c>
      <c r="E68" s="34">
        <v>4645</v>
      </c>
      <c r="F68" s="34"/>
      <c r="G68" s="34">
        <v>4072</v>
      </c>
      <c r="H68" s="15">
        <f t="shared" si="2"/>
        <v>87.664155005382128</v>
      </c>
      <c r="I68" s="34"/>
      <c r="J68" s="15"/>
      <c r="K68" s="34">
        <f>G68+'Nov25'!K68</f>
        <v>20250</v>
      </c>
      <c r="L68" s="15">
        <f t="shared" ref="L68:L90" si="31">K68*100/C68</f>
        <v>36.81818181818182</v>
      </c>
      <c r="M68" s="34">
        <f>I68+'Nov25'!M68</f>
        <v>0</v>
      </c>
      <c r="N68" s="15"/>
      <c r="O68" s="34">
        <v>36</v>
      </c>
      <c r="P68" s="34"/>
      <c r="Q68" s="34">
        <f>O68+'Nov25'!Q68</f>
        <v>231</v>
      </c>
      <c r="R68" s="34">
        <f>P68+'Nov25'!R68</f>
        <v>0</v>
      </c>
      <c r="S68" s="34">
        <v>4387</v>
      </c>
      <c r="T68" s="34"/>
      <c r="U68" s="34">
        <v>1195</v>
      </c>
      <c r="V68" s="34"/>
      <c r="W68" s="34">
        <v>644</v>
      </c>
      <c r="X68" s="34"/>
      <c r="Y68" s="15">
        <f t="shared" si="24"/>
        <v>53.89121338912134</v>
      </c>
      <c r="Z68" s="15"/>
      <c r="AA68" s="34">
        <v>4264</v>
      </c>
      <c r="AB68" s="34"/>
      <c r="AC68" s="34">
        <v>1580</v>
      </c>
      <c r="AD68" s="34"/>
      <c r="AE68" s="34">
        <v>1127</v>
      </c>
      <c r="AF68" s="34"/>
      <c r="AG68" s="34">
        <v>116</v>
      </c>
      <c r="AH68" s="34"/>
      <c r="AI68" s="34">
        <v>277</v>
      </c>
      <c r="AJ68" s="34"/>
      <c r="AK68" s="34">
        <v>113</v>
      </c>
      <c r="AL68" s="34"/>
      <c r="AM68" s="34">
        <v>190</v>
      </c>
      <c r="AN68" s="34"/>
      <c r="AO68" s="34">
        <v>1135</v>
      </c>
      <c r="AP68" s="34"/>
      <c r="AQ68" s="34">
        <v>837</v>
      </c>
      <c r="AR68" s="34"/>
      <c r="AS68" s="34">
        <f t="shared" si="3"/>
        <v>1972</v>
      </c>
      <c r="AT68" s="34">
        <f t="shared" si="3"/>
        <v>0</v>
      </c>
      <c r="AU68" s="34">
        <f t="shared" si="4"/>
        <v>1972</v>
      </c>
      <c r="AV68" s="34">
        <f>AO68+'Nov25'!AV68</f>
        <v>5291</v>
      </c>
      <c r="AW68" s="34">
        <f>AP68+'Nov25'!AW68</f>
        <v>0</v>
      </c>
      <c r="AX68" s="34">
        <f>AQ68+'Nov25'!AX68</f>
        <v>4009</v>
      </c>
      <c r="AY68" s="34">
        <f>AR68+'Nov25'!AY68</f>
        <v>0</v>
      </c>
      <c r="AZ68" s="34">
        <f t="shared" si="5"/>
        <v>9300</v>
      </c>
      <c r="BA68" s="34">
        <f t="shared" si="5"/>
        <v>0</v>
      </c>
      <c r="BB68" s="34">
        <f t="shared" si="6"/>
        <v>9300</v>
      </c>
      <c r="BC68" s="34">
        <v>60</v>
      </c>
      <c r="BD68" s="34">
        <v>300</v>
      </c>
      <c r="BE68" s="34">
        <f>BC68+'Nov25'!BE68</f>
        <v>200</v>
      </c>
      <c r="BF68" s="34">
        <f>BD68+'Nov25'!BF68</f>
        <v>1000</v>
      </c>
      <c r="BG68" s="34"/>
      <c r="BH68" s="34"/>
      <c r="BI68" s="34"/>
      <c r="BJ68" s="34"/>
      <c r="BK68" s="39"/>
      <c r="BL68" s="39"/>
      <c r="BM68" s="34">
        <f t="shared" si="29"/>
        <v>0</v>
      </c>
    </row>
    <row r="69" spans="1:65" s="1" customFormat="1" ht="17.100000000000001" customHeight="1">
      <c r="A69" s="12">
        <v>53</v>
      </c>
      <c r="B69" s="13" t="s">
        <v>120</v>
      </c>
      <c r="C69" s="13">
        <v>77000</v>
      </c>
      <c r="D69" s="13">
        <v>0</v>
      </c>
      <c r="E69" s="34">
        <v>6480</v>
      </c>
      <c r="F69" s="34"/>
      <c r="G69" s="34">
        <v>5913</v>
      </c>
      <c r="H69" s="15">
        <f t="shared" ref="H69:H90" si="32">G69*100/E69</f>
        <v>91.25</v>
      </c>
      <c r="I69" s="34"/>
      <c r="J69" s="15"/>
      <c r="K69" s="34">
        <f>G69+'Nov25'!K69</f>
        <v>28906</v>
      </c>
      <c r="L69" s="15">
        <f t="shared" si="31"/>
        <v>37.540259740259742</v>
      </c>
      <c r="M69" s="34">
        <f>I69+'Nov25'!M69</f>
        <v>0</v>
      </c>
      <c r="N69" s="15"/>
      <c r="O69" s="34">
        <v>273</v>
      </c>
      <c r="P69" s="34"/>
      <c r="Q69" s="34">
        <f>O69+'Nov25'!Q69</f>
        <v>1310</v>
      </c>
      <c r="R69" s="34">
        <f>P69+'Nov25'!R69</f>
        <v>0</v>
      </c>
      <c r="S69" s="34">
        <v>6058</v>
      </c>
      <c r="T69" s="34"/>
      <c r="U69" s="34">
        <v>1603</v>
      </c>
      <c r="V69" s="34"/>
      <c r="W69" s="34">
        <v>940</v>
      </c>
      <c r="X69" s="34"/>
      <c r="Y69" s="15">
        <f t="shared" si="24"/>
        <v>58.640049906425453</v>
      </c>
      <c r="Z69" s="15"/>
      <c r="AA69" s="34">
        <v>5787</v>
      </c>
      <c r="AB69" s="34"/>
      <c r="AC69" s="34">
        <v>2285</v>
      </c>
      <c r="AD69" s="34"/>
      <c r="AE69" s="34">
        <v>1647</v>
      </c>
      <c r="AF69" s="34"/>
      <c r="AG69" s="34">
        <v>58</v>
      </c>
      <c r="AH69" s="34"/>
      <c r="AI69" s="34">
        <v>238</v>
      </c>
      <c r="AJ69" s="34"/>
      <c r="AK69" s="34">
        <v>62</v>
      </c>
      <c r="AL69" s="34"/>
      <c r="AM69" s="34">
        <v>149</v>
      </c>
      <c r="AN69" s="34"/>
      <c r="AO69" s="34">
        <v>1445</v>
      </c>
      <c r="AP69" s="34"/>
      <c r="AQ69" s="34">
        <v>1170</v>
      </c>
      <c r="AR69" s="34"/>
      <c r="AS69" s="34">
        <f t="shared" ref="AS69:AT87" si="33">AO69+AQ69</f>
        <v>2615</v>
      </c>
      <c r="AT69" s="34">
        <f t="shared" si="33"/>
        <v>0</v>
      </c>
      <c r="AU69" s="34">
        <f t="shared" ref="AU69:AU87" si="34">AS69+AT69</f>
        <v>2615</v>
      </c>
      <c r="AV69" s="34">
        <f>AO69+'Nov25'!AV69</f>
        <v>7658</v>
      </c>
      <c r="AW69" s="34">
        <f>AP69+'Nov25'!AW69</f>
        <v>0</v>
      </c>
      <c r="AX69" s="34">
        <f>AQ69+'Nov25'!AX69</f>
        <v>6184</v>
      </c>
      <c r="AY69" s="34">
        <f>AR69+'Nov25'!AY69</f>
        <v>0</v>
      </c>
      <c r="AZ69" s="34">
        <f t="shared" ref="AZ69:BA87" si="35">AV69+AX69</f>
        <v>13842</v>
      </c>
      <c r="BA69" s="34">
        <f t="shared" si="35"/>
        <v>0</v>
      </c>
      <c r="BB69" s="34">
        <f t="shared" ref="BB69:BB87" si="36">AZ69+BA69</f>
        <v>13842</v>
      </c>
      <c r="BC69" s="34"/>
      <c r="BD69" s="34"/>
      <c r="BE69" s="34"/>
      <c r="BF69" s="34"/>
      <c r="BG69" s="34"/>
      <c r="BH69" s="34"/>
      <c r="BI69" s="34"/>
      <c r="BJ69" s="34"/>
      <c r="BK69" s="39"/>
      <c r="BL69" s="39"/>
      <c r="BM69" s="34">
        <f t="shared" si="29"/>
        <v>0</v>
      </c>
    </row>
    <row r="70" spans="1:65" s="1" customFormat="1" ht="17.100000000000001" customHeight="1">
      <c r="A70" s="16">
        <v>54</v>
      </c>
      <c r="B70" s="17" t="s">
        <v>121</v>
      </c>
      <c r="C70" s="13">
        <v>38000</v>
      </c>
      <c r="D70" s="13">
        <v>0</v>
      </c>
      <c r="E70" s="34">
        <v>3150</v>
      </c>
      <c r="F70" s="34"/>
      <c r="G70" s="34">
        <v>2312</v>
      </c>
      <c r="H70" s="15">
        <f t="shared" si="32"/>
        <v>73.396825396825392</v>
      </c>
      <c r="I70" s="34"/>
      <c r="J70" s="15"/>
      <c r="K70" s="34">
        <f>G70+'Nov25'!K70</f>
        <v>12299</v>
      </c>
      <c r="L70" s="15">
        <f t="shared" si="31"/>
        <v>32.36578947368421</v>
      </c>
      <c r="M70" s="34">
        <f>I70+'Nov25'!M70</f>
        <v>0</v>
      </c>
      <c r="N70" s="15"/>
      <c r="O70" s="34">
        <v>168</v>
      </c>
      <c r="P70" s="34"/>
      <c r="Q70" s="34">
        <f>O70+'Nov25'!Q70</f>
        <v>748</v>
      </c>
      <c r="R70" s="34">
        <f>P70+'Nov25'!R70</f>
        <v>0</v>
      </c>
      <c r="S70" s="34">
        <v>2870</v>
      </c>
      <c r="T70" s="34"/>
      <c r="U70" s="34">
        <v>809</v>
      </c>
      <c r="V70" s="34"/>
      <c r="W70" s="34">
        <v>459</v>
      </c>
      <c r="X70" s="34"/>
      <c r="Y70" s="15">
        <f t="shared" si="24"/>
        <v>56.736711990111246</v>
      </c>
      <c r="Z70" s="15"/>
      <c r="AA70" s="34">
        <v>2626</v>
      </c>
      <c r="AB70" s="34"/>
      <c r="AC70" s="34">
        <v>1665</v>
      </c>
      <c r="AD70" s="34"/>
      <c r="AE70" s="34">
        <v>998</v>
      </c>
      <c r="AF70" s="34"/>
      <c r="AG70" s="34">
        <v>122</v>
      </c>
      <c r="AH70" s="34"/>
      <c r="AI70" s="34">
        <v>147</v>
      </c>
      <c r="AJ70" s="34"/>
      <c r="AK70" s="34">
        <v>69</v>
      </c>
      <c r="AL70" s="34"/>
      <c r="AM70" s="34">
        <v>165</v>
      </c>
      <c r="AN70" s="34"/>
      <c r="AO70" s="34">
        <v>753</v>
      </c>
      <c r="AP70" s="34"/>
      <c r="AQ70" s="34">
        <v>591</v>
      </c>
      <c r="AR70" s="34"/>
      <c r="AS70" s="34">
        <f t="shared" si="33"/>
        <v>1344</v>
      </c>
      <c r="AT70" s="34">
        <f t="shared" si="33"/>
        <v>0</v>
      </c>
      <c r="AU70" s="34">
        <f t="shared" si="34"/>
        <v>1344</v>
      </c>
      <c r="AV70" s="34">
        <f>AO70+'Nov25'!AV70</f>
        <v>3252</v>
      </c>
      <c r="AW70" s="34">
        <f>AP70+'Nov25'!AW70</f>
        <v>0</v>
      </c>
      <c r="AX70" s="34">
        <f>AQ70+'Nov25'!AX70</f>
        <v>2680</v>
      </c>
      <c r="AY70" s="34">
        <f>AR70+'Nov25'!AY70</f>
        <v>0</v>
      </c>
      <c r="AZ70" s="34">
        <f t="shared" si="35"/>
        <v>5932</v>
      </c>
      <c r="BA70" s="34">
        <f t="shared" si="35"/>
        <v>0</v>
      </c>
      <c r="BB70" s="34">
        <f t="shared" si="36"/>
        <v>5932</v>
      </c>
      <c r="BC70" s="34"/>
      <c r="BD70" s="34"/>
      <c r="BE70" s="34"/>
      <c r="BF70" s="34"/>
      <c r="BG70" s="34"/>
      <c r="BH70" s="34"/>
      <c r="BI70" s="34"/>
      <c r="BJ70" s="34"/>
      <c r="BK70" s="39"/>
      <c r="BL70" s="39"/>
      <c r="BM70" s="34">
        <f t="shared" si="29"/>
        <v>0</v>
      </c>
    </row>
    <row r="71" spans="1:65" s="138" customFormat="1" ht="17.100000000000001" customHeight="1">
      <c r="A71" s="18"/>
      <c r="B71" s="19" t="s">
        <v>74</v>
      </c>
      <c r="C71" s="19">
        <f>SUM(C68:C70)</f>
        <v>170000</v>
      </c>
      <c r="D71" s="19">
        <f t="shared" ref="D71:BM71" si="37">SUM(D68:D70)</f>
        <v>0</v>
      </c>
      <c r="E71" s="35">
        <f t="shared" si="37"/>
        <v>14275</v>
      </c>
      <c r="F71" s="35">
        <f t="shared" si="37"/>
        <v>0</v>
      </c>
      <c r="G71" s="35">
        <f t="shared" si="37"/>
        <v>12297</v>
      </c>
      <c r="H71" s="21">
        <f t="shared" si="32"/>
        <v>86.143607705779331</v>
      </c>
      <c r="I71" s="35">
        <f t="shared" si="37"/>
        <v>0</v>
      </c>
      <c r="J71" s="35">
        <f t="shared" si="37"/>
        <v>0</v>
      </c>
      <c r="K71" s="35">
        <f t="shared" si="37"/>
        <v>61455</v>
      </c>
      <c r="L71" s="21">
        <f t="shared" si="31"/>
        <v>36.15</v>
      </c>
      <c r="M71" s="35">
        <f t="shared" si="37"/>
        <v>0</v>
      </c>
      <c r="N71" s="35">
        <f t="shared" si="37"/>
        <v>0</v>
      </c>
      <c r="O71" s="35">
        <f t="shared" si="37"/>
        <v>477</v>
      </c>
      <c r="P71" s="35">
        <f t="shared" si="37"/>
        <v>0</v>
      </c>
      <c r="Q71" s="35">
        <f t="shared" si="37"/>
        <v>2289</v>
      </c>
      <c r="R71" s="35">
        <f t="shared" si="37"/>
        <v>0</v>
      </c>
      <c r="S71" s="35">
        <f t="shared" si="37"/>
        <v>13315</v>
      </c>
      <c r="T71" s="35">
        <f t="shared" si="37"/>
        <v>0</v>
      </c>
      <c r="U71" s="35">
        <f t="shared" si="37"/>
        <v>3607</v>
      </c>
      <c r="V71" s="35">
        <f t="shared" si="37"/>
        <v>0</v>
      </c>
      <c r="W71" s="35">
        <f t="shared" si="37"/>
        <v>2043</v>
      </c>
      <c r="X71" s="35">
        <f t="shared" si="37"/>
        <v>0</v>
      </c>
      <c r="Y71" s="21">
        <f t="shared" si="24"/>
        <v>56.639866925422787</v>
      </c>
      <c r="Z71" s="21"/>
      <c r="AA71" s="35">
        <f t="shared" si="37"/>
        <v>12677</v>
      </c>
      <c r="AB71" s="35">
        <f t="shared" si="37"/>
        <v>0</v>
      </c>
      <c r="AC71" s="35">
        <f t="shared" si="37"/>
        <v>5530</v>
      </c>
      <c r="AD71" s="35">
        <f t="shared" si="37"/>
        <v>0</v>
      </c>
      <c r="AE71" s="35">
        <f t="shared" si="37"/>
        <v>3772</v>
      </c>
      <c r="AF71" s="35">
        <f t="shared" si="37"/>
        <v>0</v>
      </c>
      <c r="AG71" s="35">
        <f t="shared" si="37"/>
        <v>296</v>
      </c>
      <c r="AH71" s="35">
        <f t="shared" si="37"/>
        <v>0</v>
      </c>
      <c r="AI71" s="35">
        <f t="shared" si="37"/>
        <v>662</v>
      </c>
      <c r="AJ71" s="35">
        <f t="shared" si="37"/>
        <v>0</v>
      </c>
      <c r="AK71" s="35">
        <f t="shared" si="37"/>
        <v>244</v>
      </c>
      <c r="AL71" s="35">
        <f t="shared" si="37"/>
        <v>0</v>
      </c>
      <c r="AM71" s="35">
        <f t="shared" si="37"/>
        <v>504</v>
      </c>
      <c r="AN71" s="35">
        <f t="shared" si="37"/>
        <v>0</v>
      </c>
      <c r="AO71" s="35">
        <f t="shared" si="37"/>
        <v>3333</v>
      </c>
      <c r="AP71" s="35">
        <f t="shared" si="37"/>
        <v>0</v>
      </c>
      <c r="AQ71" s="35">
        <f t="shared" si="37"/>
        <v>2598</v>
      </c>
      <c r="AR71" s="35">
        <f t="shared" si="37"/>
        <v>0</v>
      </c>
      <c r="AS71" s="35">
        <f t="shared" si="37"/>
        <v>5931</v>
      </c>
      <c r="AT71" s="35">
        <f t="shared" si="37"/>
        <v>0</v>
      </c>
      <c r="AU71" s="35">
        <f t="shared" si="37"/>
        <v>5931</v>
      </c>
      <c r="AV71" s="35">
        <f t="shared" si="37"/>
        <v>16201</v>
      </c>
      <c r="AW71" s="35">
        <f t="shared" si="37"/>
        <v>0</v>
      </c>
      <c r="AX71" s="35">
        <f t="shared" si="37"/>
        <v>12873</v>
      </c>
      <c r="AY71" s="35">
        <f t="shared" si="37"/>
        <v>0</v>
      </c>
      <c r="AZ71" s="35">
        <f t="shared" si="37"/>
        <v>29074</v>
      </c>
      <c r="BA71" s="35">
        <f t="shared" si="37"/>
        <v>0</v>
      </c>
      <c r="BB71" s="35">
        <f t="shared" si="37"/>
        <v>29074</v>
      </c>
      <c r="BC71" s="35">
        <f t="shared" si="37"/>
        <v>60</v>
      </c>
      <c r="BD71" s="35">
        <f t="shared" si="37"/>
        <v>300</v>
      </c>
      <c r="BE71" s="35">
        <f t="shared" si="37"/>
        <v>200</v>
      </c>
      <c r="BF71" s="35">
        <f t="shared" si="37"/>
        <v>1000</v>
      </c>
      <c r="BG71" s="35">
        <f t="shared" si="37"/>
        <v>0</v>
      </c>
      <c r="BH71" s="35">
        <f t="shared" si="37"/>
        <v>0</v>
      </c>
      <c r="BI71" s="35">
        <f t="shared" si="37"/>
        <v>0</v>
      </c>
      <c r="BJ71" s="35">
        <f t="shared" si="37"/>
        <v>0</v>
      </c>
      <c r="BK71" s="35">
        <f t="shared" si="37"/>
        <v>0</v>
      </c>
      <c r="BL71" s="35">
        <f t="shared" si="37"/>
        <v>0</v>
      </c>
      <c r="BM71" s="35">
        <f t="shared" si="37"/>
        <v>0</v>
      </c>
    </row>
    <row r="72" spans="1:65" s="1" customFormat="1" ht="17.100000000000001" customHeight="1">
      <c r="A72" s="22">
        <v>55</v>
      </c>
      <c r="B72" s="29" t="s">
        <v>122</v>
      </c>
      <c r="C72" s="13">
        <v>110000</v>
      </c>
      <c r="D72" s="13">
        <v>30000</v>
      </c>
      <c r="E72" s="34">
        <v>9200</v>
      </c>
      <c r="F72" s="34">
        <v>2500</v>
      </c>
      <c r="G72" s="34">
        <v>8131</v>
      </c>
      <c r="H72" s="15">
        <f t="shared" si="32"/>
        <v>88.380434782608702</v>
      </c>
      <c r="I72" s="34">
        <v>3232</v>
      </c>
      <c r="J72" s="15">
        <f t="shared" ref="J72:J74" si="38">I72*100/F72</f>
        <v>129.28</v>
      </c>
      <c r="K72" s="34">
        <f>G72+'Nov25'!K72</f>
        <v>38214</v>
      </c>
      <c r="L72" s="15">
        <f t="shared" si="31"/>
        <v>34.74</v>
      </c>
      <c r="M72" s="34">
        <f>I72+'Nov25'!M72</f>
        <v>15116</v>
      </c>
      <c r="N72" s="15">
        <f t="shared" ref="N72:N74" si="39">M72*100/D72</f>
        <v>50.386666666666663</v>
      </c>
      <c r="O72" s="34">
        <v>509</v>
      </c>
      <c r="P72" s="34">
        <v>254</v>
      </c>
      <c r="Q72" s="34">
        <f>O72+'Nov25'!Q72</f>
        <v>2366</v>
      </c>
      <c r="R72" s="34">
        <f>P72+'Nov25'!R72</f>
        <v>1091</v>
      </c>
      <c r="S72" s="34">
        <v>8387</v>
      </c>
      <c r="T72" s="34">
        <v>3247</v>
      </c>
      <c r="U72" s="34">
        <v>2034</v>
      </c>
      <c r="V72" s="34">
        <v>802</v>
      </c>
      <c r="W72" s="34">
        <v>1060</v>
      </c>
      <c r="X72" s="34">
        <v>432</v>
      </c>
      <c r="Y72" s="15">
        <f t="shared" si="24"/>
        <v>52.114060963618485</v>
      </c>
      <c r="Z72" s="15">
        <f t="shared" si="24"/>
        <v>53.865336658354117</v>
      </c>
      <c r="AA72" s="34">
        <v>9646</v>
      </c>
      <c r="AB72" s="34">
        <v>2756</v>
      </c>
      <c r="AC72" s="34">
        <v>1154</v>
      </c>
      <c r="AD72" s="34">
        <v>362</v>
      </c>
      <c r="AE72" s="34">
        <v>1090</v>
      </c>
      <c r="AF72" s="34">
        <v>329</v>
      </c>
      <c r="AG72" s="34">
        <v>88</v>
      </c>
      <c r="AH72" s="34">
        <v>41</v>
      </c>
      <c r="AI72" s="34">
        <v>672</v>
      </c>
      <c r="AJ72" s="34">
        <v>211</v>
      </c>
      <c r="AK72" s="34">
        <v>112</v>
      </c>
      <c r="AL72" s="34">
        <v>45</v>
      </c>
      <c r="AM72" s="34">
        <v>316</v>
      </c>
      <c r="AN72" s="34">
        <v>45</v>
      </c>
      <c r="AO72" s="34">
        <v>2134</v>
      </c>
      <c r="AP72" s="34">
        <v>594</v>
      </c>
      <c r="AQ72" s="34">
        <v>1745</v>
      </c>
      <c r="AR72" s="34">
        <v>508</v>
      </c>
      <c r="AS72" s="34">
        <f t="shared" si="33"/>
        <v>3879</v>
      </c>
      <c r="AT72" s="34">
        <f t="shared" si="33"/>
        <v>1102</v>
      </c>
      <c r="AU72" s="34">
        <f t="shared" si="34"/>
        <v>4981</v>
      </c>
      <c r="AV72" s="34">
        <f>AO72+'Nov25'!AV72</f>
        <v>10016</v>
      </c>
      <c r="AW72" s="34">
        <f>AP72+'Nov25'!AW72</f>
        <v>3431</v>
      </c>
      <c r="AX72" s="34">
        <f>AQ72+'Nov25'!AX72</f>
        <v>8076</v>
      </c>
      <c r="AY72" s="34">
        <f>AR72+'Nov25'!AY72</f>
        <v>2770</v>
      </c>
      <c r="AZ72" s="34">
        <f t="shared" si="35"/>
        <v>18092</v>
      </c>
      <c r="BA72" s="34">
        <f t="shared" si="35"/>
        <v>6201</v>
      </c>
      <c r="BB72" s="34">
        <f t="shared" si="36"/>
        <v>24293</v>
      </c>
      <c r="BC72" s="34"/>
      <c r="BD72" s="34"/>
      <c r="BE72" s="34"/>
      <c r="BF72" s="34"/>
      <c r="BG72" s="34">
        <v>5</v>
      </c>
      <c r="BH72" s="34">
        <v>5292</v>
      </c>
      <c r="BI72" s="34"/>
      <c r="BJ72" s="34">
        <f>BH72+BI72</f>
        <v>5292</v>
      </c>
      <c r="BK72" s="34">
        <f>'Nov25'!BK72+BH72</f>
        <v>24543</v>
      </c>
      <c r="BL72" s="34">
        <f>'Nov25'!BL72+BI72</f>
        <v>0</v>
      </c>
      <c r="BM72" s="34">
        <f>SUM(BK72:BL72)</f>
        <v>24543</v>
      </c>
    </row>
    <row r="73" spans="1:65" s="1" customFormat="1" ht="17.100000000000001" customHeight="1">
      <c r="A73" s="12">
        <v>56</v>
      </c>
      <c r="B73" s="13" t="s">
        <v>123</v>
      </c>
      <c r="C73" s="13">
        <v>66000</v>
      </c>
      <c r="D73" s="13">
        <v>15000</v>
      </c>
      <c r="E73" s="34">
        <v>5500</v>
      </c>
      <c r="F73" s="34">
        <v>1250</v>
      </c>
      <c r="G73" s="34">
        <v>4588</v>
      </c>
      <c r="H73" s="15">
        <f t="shared" si="32"/>
        <v>83.418181818181822</v>
      </c>
      <c r="I73" s="34">
        <v>1148</v>
      </c>
      <c r="J73" s="15">
        <f t="shared" si="38"/>
        <v>91.84</v>
      </c>
      <c r="K73" s="34">
        <f>G73+'Nov25'!K73</f>
        <v>20871</v>
      </c>
      <c r="L73" s="15">
        <f t="shared" si="31"/>
        <v>31.622727272727271</v>
      </c>
      <c r="M73" s="34">
        <f>I73+'Nov25'!M73</f>
        <v>5487</v>
      </c>
      <c r="N73" s="15">
        <f t="shared" si="39"/>
        <v>36.58</v>
      </c>
      <c r="O73" s="34">
        <v>102</v>
      </c>
      <c r="P73" s="34">
        <v>42</v>
      </c>
      <c r="Q73" s="34">
        <f>O73+'Nov25'!Q73</f>
        <v>419</v>
      </c>
      <c r="R73" s="34">
        <f>P73+'Nov25'!R73</f>
        <v>211</v>
      </c>
      <c r="S73" s="34">
        <v>4220</v>
      </c>
      <c r="T73" s="34">
        <v>1170</v>
      </c>
      <c r="U73" s="34">
        <v>1077</v>
      </c>
      <c r="V73" s="34">
        <v>297</v>
      </c>
      <c r="W73" s="34">
        <v>576</v>
      </c>
      <c r="X73" s="34">
        <v>151</v>
      </c>
      <c r="Y73" s="15">
        <f t="shared" si="24"/>
        <v>53.48189415041783</v>
      </c>
      <c r="Z73" s="15">
        <f t="shared" si="24"/>
        <v>50.841750841750844</v>
      </c>
      <c r="AA73" s="34">
        <v>5615</v>
      </c>
      <c r="AB73" s="34">
        <v>1144</v>
      </c>
      <c r="AC73" s="34">
        <v>687</v>
      </c>
      <c r="AD73" s="34">
        <v>151</v>
      </c>
      <c r="AE73" s="34">
        <v>686</v>
      </c>
      <c r="AF73" s="34">
        <v>143</v>
      </c>
      <c r="AG73" s="34">
        <v>67</v>
      </c>
      <c r="AH73" s="34">
        <v>8</v>
      </c>
      <c r="AI73" s="34">
        <v>373</v>
      </c>
      <c r="AJ73" s="34">
        <v>79</v>
      </c>
      <c r="AK73" s="34">
        <v>66</v>
      </c>
      <c r="AL73" s="34">
        <v>2</v>
      </c>
      <c r="AM73" s="34">
        <v>90</v>
      </c>
      <c r="AN73" s="34">
        <v>44</v>
      </c>
      <c r="AO73" s="34">
        <v>1180</v>
      </c>
      <c r="AP73" s="34">
        <v>272</v>
      </c>
      <c r="AQ73" s="34">
        <v>1032</v>
      </c>
      <c r="AR73" s="34">
        <v>185</v>
      </c>
      <c r="AS73" s="34">
        <f t="shared" si="33"/>
        <v>2212</v>
      </c>
      <c r="AT73" s="34">
        <f t="shared" si="33"/>
        <v>457</v>
      </c>
      <c r="AU73" s="34">
        <f t="shared" si="34"/>
        <v>2669</v>
      </c>
      <c r="AV73" s="34">
        <f>AO73+'Nov25'!AV73</f>
        <v>5460</v>
      </c>
      <c r="AW73" s="34">
        <f>AP73+'Nov25'!AW73</f>
        <v>1372</v>
      </c>
      <c r="AX73" s="34">
        <f>AQ73+'Nov25'!AX73</f>
        <v>4615</v>
      </c>
      <c r="AY73" s="34">
        <f>AR73+'Nov25'!AY73</f>
        <v>950</v>
      </c>
      <c r="AZ73" s="34">
        <f t="shared" si="35"/>
        <v>10075</v>
      </c>
      <c r="BA73" s="34">
        <f t="shared" si="35"/>
        <v>2322</v>
      </c>
      <c r="BB73" s="34">
        <f t="shared" si="36"/>
        <v>12397</v>
      </c>
      <c r="BC73" s="34"/>
      <c r="BD73" s="34"/>
      <c r="BE73" s="34"/>
      <c r="BF73" s="34"/>
      <c r="BG73" s="34"/>
      <c r="BH73" s="34"/>
      <c r="BI73" s="34"/>
      <c r="BJ73" s="34"/>
      <c r="BK73" s="39"/>
      <c r="BL73" s="39"/>
      <c r="BM73" s="34">
        <f t="shared" si="29"/>
        <v>0</v>
      </c>
    </row>
    <row r="74" spans="1:65" s="1" customFormat="1" ht="17.100000000000001" customHeight="1">
      <c r="A74" s="12">
        <v>57</v>
      </c>
      <c r="B74" s="13" t="s">
        <v>124</v>
      </c>
      <c r="C74" s="13">
        <v>27000</v>
      </c>
      <c r="D74" s="13">
        <v>7000</v>
      </c>
      <c r="E74" s="34">
        <v>2250</v>
      </c>
      <c r="F74" s="34">
        <v>600</v>
      </c>
      <c r="G74" s="34">
        <v>1880</v>
      </c>
      <c r="H74" s="15">
        <f t="shared" si="32"/>
        <v>83.555555555555557</v>
      </c>
      <c r="I74" s="34">
        <v>598</v>
      </c>
      <c r="J74" s="15">
        <f t="shared" si="38"/>
        <v>99.666666666666671</v>
      </c>
      <c r="K74" s="34">
        <f>G74+'Nov25'!K74</f>
        <v>8500</v>
      </c>
      <c r="L74" s="15">
        <f t="shared" si="31"/>
        <v>31.481481481481481</v>
      </c>
      <c r="M74" s="34">
        <f>I74+'Nov25'!M74</f>
        <v>2561</v>
      </c>
      <c r="N74" s="15">
        <f t="shared" si="39"/>
        <v>36.585714285714289</v>
      </c>
      <c r="O74" s="34">
        <v>0</v>
      </c>
      <c r="P74" s="34">
        <v>18</v>
      </c>
      <c r="Q74" s="34">
        <f>O74+'Nov25'!Q74</f>
        <v>20</v>
      </c>
      <c r="R74" s="34">
        <f>P74+'Nov25'!R74</f>
        <v>77</v>
      </c>
      <c r="S74" s="34">
        <v>1680</v>
      </c>
      <c r="T74" s="34">
        <v>572</v>
      </c>
      <c r="U74" s="34">
        <v>494</v>
      </c>
      <c r="V74" s="34">
        <v>144</v>
      </c>
      <c r="W74" s="34">
        <v>258</v>
      </c>
      <c r="X74" s="34">
        <v>77</v>
      </c>
      <c r="Y74" s="15">
        <f t="shared" si="24"/>
        <v>52.226720647773277</v>
      </c>
      <c r="Z74" s="15">
        <f t="shared" si="24"/>
        <v>53.472222222222221</v>
      </c>
      <c r="AA74" s="34">
        <v>2195</v>
      </c>
      <c r="AB74" s="34">
        <v>260</v>
      </c>
      <c r="AC74" s="34">
        <v>300</v>
      </c>
      <c r="AD74" s="34">
        <v>36</v>
      </c>
      <c r="AE74" s="34">
        <v>234</v>
      </c>
      <c r="AF74" s="34">
        <v>27</v>
      </c>
      <c r="AG74" s="34">
        <v>39</v>
      </c>
      <c r="AH74" s="34">
        <v>3</v>
      </c>
      <c r="AI74" s="34">
        <v>151</v>
      </c>
      <c r="AJ74" s="34">
        <v>33</v>
      </c>
      <c r="AK74" s="34">
        <v>44</v>
      </c>
      <c r="AL74" s="34">
        <v>3</v>
      </c>
      <c r="AM74" s="34">
        <v>24</v>
      </c>
      <c r="AN74" s="34">
        <v>13</v>
      </c>
      <c r="AO74" s="34">
        <v>529</v>
      </c>
      <c r="AP74" s="34">
        <v>52</v>
      </c>
      <c r="AQ74" s="34">
        <v>449</v>
      </c>
      <c r="AR74" s="34">
        <v>43</v>
      </c>
      <c r="AS74" s="34">
        <f t="shared" si="33"/>
        <v>978</v>
      </c>
      <c r="AT74" s="34">
        <f t="shared" si="33"/>
        <v>95</v>
      </c>
      <c r="AU74" s="34">
        <f t="shared" si="34"/>
        <v>1073</v>
      </c>
      <c r="AV74" s="34">
        <f>AO74+'Nov25'!AV74</f>
        <v>2354</v>
      </c>
      <c r="AW74" s="34">
        <f>AP74+'Nov25'!AW74</f>
        <v>366</v>
      </c>
      <c r="AX74" s="34">
        <f>AQ74+'Nov25'!AX74</f>
        <v>1911</v>
      </c>
      <c r="AY74" s="34">
        <f>AR74+'Nov25'!AY74</f>
        <v>283</v>
      </c>
      <c r="AZ74" s="34">
        <f t="shared" si="35"/>
        <v>4265</v>
      </c>
      <c r="BA74" s="34">
        <f t="shared" si="35"/>
        <v>649</v>
      </c>
      <c r="BB74" s="34">
        <f t="shared" si="36"/>
        <v>4914</v>
      </c>
      <c r="BC74" s="34"/>
      <c r="BD74" s="34"/>
      <c r="BE74" s="34"/>
      <c r="BF74" s="34"/>
      <c r="BG74" s="34"/>
      <c r="BH74" s="34"/>
      <c r="BI74" s="34"/>
      <c r="BJ74" s="34"/>
      <c r="BK74" s="39"/>
      <c r="BL74" s="39"/>
      <c r="BM74" s="34">
        <f t="shared" si="29"/>
        <v>0</v>
      </c>
    </row>
    <row r="75" spans="1:65" s="1" customFormat="1" ht="17.100000000000001" customHeight="1">
      <c r="A75" s="16">
        <v>58</v>
      </c>
      <c r="B75" s="17" t="s">
        <v>125</v>
      </c>
      <c r="C75" s="13">
        <v>37000</v>
      </c>
      <c r="D75" s="13">
        <v>0</v>
      </c>
      <c r="E75" s="34">
        <v>3100</v>
      </c>
      <c r="F75" s="34">
        <v>0</v>
      </c>
      <c r="G75" s="34">
        <v>2671</v>
      </c>
      <c r="H75" s="15">
        <f t="shared" si="32"/>
        <v>86.161290322580641</v>
      </c>
      <c r="I75" s="34">
        <v>0</v>
      </c>
      <c r="J75" s="15"/>
      <c r="K75" s="34">
        <f>G75+'Nov25'!K75</f>
        <v>12919</v>
      </c>
      <c r="L75" s="15">
        <f t="shared" si="31"/>
        <v>34.916216216216213</v>
      </c>
      <c r="M75" s="34">
        <f>I75+'Nov25'!M75</f>
        <v>0</v>
      </c>
      <c r="N75" s="15"/>
      <c r="O75" s="34">
        <v>94</v>
      </c>
      <c r="P75" s="34">
        <v>0</v>
      </c>
      <c r="Q75" s="34">
        <f>O75+'Nov25'!Q75</f>
        <v>425</v>
      </c>
      <c r="R75" s="34">
        <f>P75+'Nov25'!R75</f>
        <v>0</v>
      </c>
      <c r="S75" s="34">
        <v>2829</v>
      </c>
      <c r="T75" s="34">
        <v>0</v>
      </c>
      <c r="U75" s="34">
        <v>760</v>
      </c>
      <c r="V75" s="34">
        <v>0</v>
      </c>
      <c r="W75" s="34">
        <v>409</v>
      </c>
      <c r="X75" s="34">
        <v>0</v>
      </c>
      <c r="Y75" s="15">
        <f t="shared" si="24"/>
        <v>53.815789473684212</v>
      </c>
      <c r="Z75" s="15"/>
      <c r="AA75" s="34">
        <v>3270</v>
      </c>
      <c r="AB75" s="34">
        <v>0</v>
      </c>
      <c r="AC75" s="34">
        <v>402</v>
      </c>
      <c r="AD75" s="34">
        <v>0</v>
      </c>
      <c r="AE75" s="34">
        <v>368</v>
      </c>
      <c r="AF75" s="34">
        <v>0</v>
      </c>
      <c r="AG75" s="34">
        <v>44</v>
      </c>
      <c r="AH75" s="34">
        <v>0</v>
      </c>
      <c r="AI75" s="34">
        <v>353</v>
      </c>
      <c r="AJ75" s="34">
        <v>0</v>
      </c>
      <c r="AK75" s="34">
        <v>24</v>
      </c>
      <c r="AL75" s="34">
        <v>0</v>
      </c>
      <c r="AM75" s="34">
        <v>1</v>
      </c>
      <c r="AN75" s="34">
        <v>0</v>
      </c>
      <c r="AO75" s="34">
        <v>715</v>
      </c>
      <c r="AP75" s="34">
        <v>0</v>
      </c>
      <c r="AQ75" s="34">
        <v>588</v>
      </c>
      <c r="AR75" s="34">
        <v>0</v>
      </c>
      <c r="AS75" s="34">
        <f t="shared" si="33"/>
        <v>1303</v>
      </c>
      <c r="AT75" s="34">
        <f t="shared" si="33"/>
        <v>0</v>
      </c>
      <c r="AU75" s="34">
        <f t="shared" si="34"/>
        <v>1303</v>
      </c>
      <c r="AV75" s="34">
        <f>AO75+'Nov25'!AV75</f>
        <v>3151</v>
      </c>
      <c r="AW75" s="34">
        <f>AP75+'Nov25'!AW75</f>
        <v>0</v>
      </c>
      <c r="AX75" s="34">
        <f>AQ75+'Nov25'!AX75</f>
        <v>2715</v>
      </c>
      <c r="AY75" s="34">
        <f>AR75+'Nov25'!AY75</f>
        <v>0</v>
      </c>
      <c r="AZ75" s="34">
        <f t="shared" si="35"/>
        <v>5866</v>
      </c>
      <c r="BA75" s="34">
        <f t="shared" si="35"/>
        <v>0</v>
      </c>
      <c r="BB75" s="34">
        <f t="shared" si="36"/>
        <v>5866</v>
      </c>
      <c r="BC75" s="34"/>
      <c r="BD75" s="34"/>
      <c r="BE75" s="34"/>
      <c r="BF75" s="34"/>
      <c r="BG75" s="34"/>
      <c r="BH75" s="34"/>
      <c r="BI75" s="34"/>
      <c r="BJ75" s="34"/>
      <c r="BK75" s="39"/>
      <c r="BL75" s="39"/>
      <c r="BM75" s="34">
        <f t="shared" si="29"/>
        <v>0</v>
      </c>
    </row>
    <row r="76" spans="1:65" s="138" customFormat="1" ht="17.100000000000001" customHeight="1">
      <c r="A76" s="18"/>
      <c r="B76" s="19" t="s">
        <v>74</v>
      </c>
      <c r="C76" s="19">
        <f>SUM(C72:C75)</f>
        <v>240000</v>
      </c>
      <c r="D76" s="19">
        <f t="shared" ref="D76:BM76" si="40">SUM(D72:D75)</f>
        <v>52000</v>
      </c>
      <c r="E76" s="35">
        <f t="shared" si="40"/>
        <v>20050</v>
      </c>
      <c r="F76" s="35">
        <f t="shared" si="40"/>
        <v>4350</v>
      </c>
      <c r="G76" s="35">
        <f t="shared" si="40"/>
        <v>17270</v>
      </c>
      <c r="H76" s="21">
        <f t="shared" si="32"/>
        <v>86.13466334164589</v>
      </c>
      <c r="I76" s="35">
        <f t="shared" si="40"/>
        <v>4978</v>
      </c>
      <c r="J76" s="21">
        <f t="shared" ref="J76" si="41">I76*100/F76</f>
        <v>114.43678160919541</v>
      </c>
      <c r="K76" s="35">
        <f t="shared" si="40"/>
        <v>80504</v>
      </c>
      <c r="L76" s="21">
        <f t="shared" si="31"/>
        <v>33.543333333333337</v>
      </c>
      <c r="M76" s="35">
        <f t="shared" si="40"/>
        <v>23164</v>
      </c>
      <c r="N76" s="21">
        <f t="shared" ref="N76" si="42">M76*100/D76</f>
        <v>44.54615384615385</v>
      </c>
      <c r="O76" s="35">
        <f t="shared" si="40"/>
        <v>705</v>
      </c>
      <c r="P76" s="35">
        <f t="shared" si="40"/>
        <v>314</v>
      </c>
      <c r="Q76" s="35">
        <f t="shared" si="40"/>
        <v>3230</v>
      </c>
      <c r="R76" s="35">
        <f t="shared" si="40"/>
        <v>1379</v>
      </c>
      <c r="S76" s="35">
        <f t="shared" si="40"/>
        <v>17116</v>
      </c>
      <c r="T76" s="35">
        <f t="shared" si="40"/>
        <v>4989</v>
      </c>
      <c r="U76" s="35">
        <f t="shared" si="40"/>
        <v>4365</v>
      </c>
      <c r="V76" s="35">
        <f t="shared" si="40"/>
        <v>1243</v>
      </c>
      <c r="W76" s="35">
        <f t="shared" si="40"/>
        <v>2303</v>
      </c>
      <c r="X76" s="35">
        <f t="shared" si="40"/>
        <v>660</v>
      </c>
      <c r="Y76" s="21">
        <f t="shared" si="24"/>
        <v>52.760595647193583</v>
      </c>
      <c r="Z76" s="21">
        <f t="shared" si="24"/>
        <v>53.097345132743364</v>
      </c>
      <c r="AA76" s="35">
        <f t="shared" si="40"/>
        <v>20726</v>
      </c>
      <c r="AB76" s="35">
        <f t="shared" si="40"/>
        <v>4160</v>
      </c>
      <c r="AC76" s="35">
        <f t="shared" si="40"/>
        <v>2543</v>
      </c>
      <c r="AD76" s="35">
        <f t="shared" si="40"/>
        <v>549</v>
      </c>
      <c r="AE76" s="35">
        <f t="shared" si="40"/>
        <v>2378</v>
      </c>
      <c r="AF76" s="35">
        <f t="shared" si="40"/>
        <v>499</v>
      </c>
      <c r="AG76" s="35">
        <f t="shared" si="40"/>
        <v>238</v>
      </c>
      <c r="AH76" s="35">
        <f t="shared" si="40"/>
        <v>52</v>
      </c>
      <c r="AI76" s="35">
        <f t="shared" si="40"/>
        <v>1549</v>
      </c>
      <c r="AJ76" s="35">
        <f t="shared" si="40"/>
        <v>323</v>
      </c>
      <c r="AK76" s="35">
        <f t="shared" si="40"/>
        <v>246</v>
      </c>
      <c r="AL76" s="35">
        <f t="shared" si="40"/>
        <v>50</v>
      </c>
      <c r="AM76" s="35">
        <f t="shared" si="40"/>
        <v>431</v>
      </c>
      <c r="AN76" s="35">
        <f t="shared" si="40"/>
        <v>102</v>
      </c>
      <c r="AO76" s="35">
        <f t="shared" si="40"/>
        <v>4558</v>
      </c>
      <c r="AP76" s="35">
        <f t="shared" si="40"/>
        <v>918</v>
      </c>
      <c r="AQ76" s="35">
        <f t="shared" si="40"/>
        <v>3814</v>
      </c>
      <c r="AR76" s="35">
        <f t="shared" si="40"/>
        <v>736</v>
      </c>
      <c r="AS76" s="35">
        <f t="shared" si="40"/>
        <v>8372</v>
      </c>
      <c r="AT76" s="35">
        <f t="shared" si="40"/>
        <v>1654</v>
      </c>
      <c r="AU76" s="35">
        <f t="shared" si="40"/>
        <v>10026</v>
      </c>
      <c r="AV76" s="35">
        <f t="shared" si="40"/>
        <v>20981</v>
      </c>
      <c r="AW76" s="37">
        <f t="shared" si="40"/>
        <v>5169</v>
      </c>
      <c r="AX76" s="35">
        <f t="shared" si="40"/>
        <v>17317</v>
      </c>
      <c r="AY76" s="35">
        <f t="shared" si="40"/>
        <v>4003</v>
      </c>
      <c r="AZ76" s="35">
        <f t="shared" si="40"/>
        <v>38298</v>
      </c>
      <c r="BA76" s="35">
        <f t="shared" si="40"/>
        <v>9172</v>
      </c>
      <c r="BB76" s="35">
        <f t="shared" si="40"/>
        <v>47470</v>
      </c>
      <c r="BC76" s="35">
        <f t="shared" si="40"/>
        <v>0</v>
      </c>
      <c r="BD76" s="35">
        <f t="shared" si="40"/>
        <v>0</v>
      </c>
      <c r="BE76" s="35">
        <f t="shared" si="40"/>
        <v>0</v>
      </c>
      <c r="BF76" s="35">
        <f t="shared" si="40"/>
        <v>0</v>
      </c>
      <c r="BG76" s="35">
        <f t="shared" si="40"/>
        <v>5</v>
      </c>
      <c r="BH76" s="35">
        <f t="shared" si="40"/>
        <v>5292</v>
      </c>
      <c r="BI76" s="35">
        <f t="shared" si="40"/>
        <v>0</v>
      </c>
      <c r="BJ76" s="35">
        <f t="shared" si="40"/>
        <v>5292</v>
      </c>
      <c r="BK76" s="35">
        <f t="shared" si="40"/>
        <v>24543</v>
      </c>
      <c r="BL76" s="35">
        <f t="shared" si="40"/>
        <v>0</v>
      </c>
      <c r="BM76" s="35">
        <f t="shared" si="40"/>
        <v>24543</v>
      </c>
    </row>
    <row r="77" spans="1:65" s="1" customFormat="1" ht="17.100000000000001" customHeight="1">
      <c r="A77" s="22">
        <v>59</v>
      </c>
      <c r="B77" s="29" t="s">
        <v>126</v>
      </c>
      <c r="C77" s="13">
        <v>90000</v>
      </c>
      <c r="D77" s="13">
        <v>0</v>
      </c>
      <c r="E77" s="34">
        <v>7115</v>
      </c>
      <c r="F77" s="34"/>
      <c r="G77" s="34">
        <v>6332</v>
      </c>
      <c r="H77" s="15">
        <f t="shared" si="32"/>
        <v>88.995080815179193</v>
      </c>
      <c r="I77" s="34"/>
      <c r="J77" s="15"/>
      <c r="K77" s="34">
        <f>G77+'Nov25'!K77</f>
        <v>32236</v>
      </c>
      <c r="L77" s="15">
        <f t="shared" si="31"/>
        <v>35.817777777777778</v>
      </c>
      <c r="M77" s="34">
        <f>I77+'Nov25'!M77</f>
        <v>0</v>
      </c>
      <c r="N77" s="15"/>
      <c r="O77" s="34"/>
      <c r="P77" s="34"/>
      <c r="Q77" s="34">
        <f>O77+'Nov25'!Q77</f>
        <v>0</v>
      </c>
      <c r="R77" s="34">
        <f>P77+'Nov25'!R77</f>
        <v>0</v>
      </c>
      <c r="S77" s="34">
        <v>6698</v>
      </c>
      <c r="T77" s="34"/>
      <c r="U77" s="34">
        <v>1691</v>
      </c>
      <c r="V77" s="34"/>
      <c r="W77" s="34">
        <v>887</v>
      </c>
      <c r="X77" s="34"/>
      <c r="Y77" s="15">
        <f t="shared" si="24"/>
        <v>52.454169130691895</v>
      </c>
      <c r="Z77" s="15"/>
      <c r="AA77" s="34">
        <v>6318</v>
      </c>
      <c r="AB77" s="34"/>
      <c r="AC77" s="34">
        <v>3278</v>
      </c>
      <c r="AD77" s="34"/>
      <c r="AE77" s="34">
        <v>3040</v>
      </c>
      <c r="AF77" s="34"/>
      <c r="AG77" s="34">
        <v>45</v>
      </c>
      <c r="AH77" s="34"/>
      <c r="AI77" s="34">
        <v>412</v>
      </c>
      <c r="AJ77" s="34"/>
      <c r="AK77" s="34">
        <v>49</v>
      </c>
      <c r="AL77" s="34"/>
      <c r="AM77" s="34">
        <v>157</v>
      </c>
      <c r="AN77" s="34"/>
      <c r="AO77" s="34">
        <v>1338</v>
      </c>
      <c r="AP77" s="34"/>
      <c r="AQ77" s="34">
        <v>1163</v>
      </c>
      <c r="AR77" s="34"/>
      <c r="AS77" s="34">
        <f t="shared" si="33"/>
        <v>2501</v>
      </c>
      <c r="AT77" s="34">
        <f t="shared" si="33"/>
        <v>0</v>
      </c>
      <c r="AU77" s="34">
        <f t="shared" si="34"/>
        <v>2501</v>
      </c>
      <c r="AV77" s="34">
        <f>AO77+'Nov25'!AV77</f>
        <v>6750</v>
      </c>
      <c r="AW77" s="34">
        <f>AP77+'Nov25'!AW77</f>
        <v>0</v>
      </c>
      <c r="AX77" s="34">
        <f>AQ77+'Nov25'!AX77</f>
        <v>5886</v>
      </c>
      <c r="AY77" s="34">
        <f>AR77+'Nov25'!AY77</f>
        <v>0</v>
      </c>
      <c r="AZ77" s="34">
        <f t="shared" si="35"/>
        <v>12636</v>
      </c>
      <c r="BA77" s="34">
        <f t="shared" si="35"/>
        <v>0</v>
      </c>
      <c r="BB77" s="34">
        <f t="shared" si="36"/>
        <v>12636</v>
      </c>
      <c r="BC77" s="34"/>
      <c r="BD77" s="34"/>
      <c r="BE77" s="34"/>
      <c r="BF77" s="34"/>
      <c r="BG77" s="34"/>
      <c r="BH77" s="34"/>
      <c r="BI77" s="34"/>
      <c r="BJ77" s="34"/>
      <c r="BK77" s="39"/>
      <c r="BL77" s="39"/>
      <c r="BM77" s="34">
        <f t="shared" si="29"/>
        <v>0</v>
      </c>
    </row>
    <row r="78" spans="1:65" s="1" customFormat="1" ht="17.100000000000001" customHeight="1">
      <c r="A78" s="12">
        <v>60</v>
      </c>
      <c r="B78" s="13" t="s">
        <v>127</v>
      </c>
      <c r="C78" s="13">
        <v>20000</v>
      </c>
      <c r="D78" s="13">
        <v>0</v>
      </c>
      <c r="E78" s="34">
        <v>1290</v>
      </c>
      <c r="F78" s="34"/>
      <c r="G78" s="34">
        <v>1128</v>
      </c>
      <c r="H78" s="15">
        <f t="shared" si="32"/>
        <v>87.441860465116278</v>
      </c>
      <c r="I78" s="34"/>
      <c r="J78" s="15"/>
      <c r="K78" s="34">
        <f>G78+'Nov25'!K78</f>
        <v>6049</v>
      </c>
      <c r="L78" s="15">
        <f t="shared" si="31"/>
        <v>30.245000000000001</v>
      </c>
      <c r="M78" s="34">
        <f>I78+'Nov25'!M78</f>
        <v>0</v>
      </c>
      <c r="N78" s="15"/>
      <c r="O78" s="34"/>
      <c r="P78" s="34"/>
      <c r="Q78" s="34">
        <f>O78+'Nov25'!Q78</f>
        <v>0</v>
      </c>
      <c r="R78" s="34">
        <f>P78+'Nov25'!R78</f>
        <v>0</v>
      </c>
      <c r="S78" s="34">
        <v>1250</v>
      </c>
      <c r="T78" s="34"/>
      <c r="U78" s="34">
        <v>398</v>
      </c>
      <c r="V78" s="34"/>
      <c r="W78" s="34">
        <v>240</v>
      </c>
      <c r="X78" s="34"/>
      <c r="Y78" s="15">
        <f t="shared" si="24"/>
        <v>60.301507537688444</v>
      </c>
      <c r="Z78" s="15"/>
      <c r="AA78" s="34">
        <v>1330</v>
      </c>
      <c r="AB78" s="34"/>
      <c r="AC78" s="34">
        <v>722</v>
      </c>
      <c r="AD78" s="34"/>
      <c r="AE78" s="34">
        <v>612</v>
      </c>
      <c r="AF78" s="34"/>
      <c r="AG78" s="34">
        <v>19</v>
      </c>
      <c r="AH78" s="34"/>
      <c r="AI78" s="34">
        <v>165</v>
      </c>
      <c r="AJ78" s="34"/>
      <c r="AK78" s="34">
        <v>46</v>
      </c>
      <c r="AL78" s="34"/>
      <c r="AM78" s="34">
        <v>11</v>
      </c>
      <c r="AN78" s="34"/>
      <c r="AO78" s="34">
        <v>276</v>
      </c>
      <c r="AP78" s="34"/>
      <c r="AQ78" s="34">
        <v>208</v>
      </c>
      <c r="AR78" s="34"/>
      <c r="AS78" s="34">
        <f t="shared" si="33"/>
        <v>484</v>
      </c>
      <c r="AT78" s="34">
        <f t="shared" si="33"/>
        <v>0</v>
      </c>
      <c r="AU78" s="34">
        <f t="shared" si="34"/>
        <v>484</v>
      </c>
      <c r="AV78" s="34">
        <f>AO78+'Nov25'!AV78</f>
        <v>1553</v>
      </c>
      <c r="AW78" s="34">
        <f>AP78+'Nov25'!AW78</f>
        <v>0</v>
      </c>
      <c r="AX78" s="34">
        <f>AQ78+'Nov25'!AX78</f>
        <v>1113</v>
      </c>
      <c r="AY78" s="34">
        <f>AR78+'Nov25'!AY78</f>
        <v>0</v>
      </c>
      <c r="AZ78" s="34">
        <f t="shared" si="35"/>
        <v>2666</v>
      </c>
      <c r="BA78" s="34">
        <f t="shared" si="35"/>
        <v>0</v>
      </c>
      <c r="BB78" s="34">
        <f t="shared" si="36"/>
        <v>2666</v>
      </c>
      <c r="BC78" s="34"/>
      <c r="BD78" s="34"/>
      <c r="BE78" s="34"/>
      <c r="BF78" s="34"/>
      <c r="BG78" s="34"/>
      <c r="BH78" s="34"/>
      <c r="BI78" s="34"/>
      <c r="BJ78" s="34"/>
      <c r="BK78" s="39"/>
      <c r="BL78" s="39"/>
      <c r="BM78" s="34">
        <f t="shared" si="29"/>
        <v>0</v>
      </c>
    </row>
    <row r="79" spans="1:65" s="1" customFormat="1" ht="17.100000000000001" customHeight="1">
      <c r="A79" s="16">
        <v>61</v>
      </c>
      <c r="B79" s="17" t="s">
        <v>128</v>
      </c>
      <c r="C79" s="13">
        <v>30000</v>
      </c>
      <c r="D79" s="13">
        <v>0</v>
      </c>
      <c r="E79" s="34">
        <v>1740</v>
      </c>
      <c r="F79" s="34"/>
      <c r="G79" s="34">
        <v>1631</v>
      </c>
      <c r="H79" s="15">
        <f t="shared" si="32"/>
        <v>93.735632183908052</v>
      </c>
      <c r="I79" s="34"/>
      <c r="J79" s="15"/>
      <c r="K79" s="34">
        <f>G79+'Nov25'!K79</f>
        <v>8809</v>
      </c>
      <c r="L79" s="15">
        <f t="shared" si="31"/>
        <v>29.363333333333333</v>
      </c>
      <c r="M79" s="34">
        <f>I79+'Nov25'!M79</f>
        <v>0</v>
      </c>
      <c r="N79" s="15"/>
      <c r="O79" s="34"/>
      <c r="P79" s="34"/>
      <c r="Q79" s="34">
        <f>O79+'Nov25'!Q79</f>
        <v>0</v>
      </c>
      <c r="R79" s="34">
        <f>P79+'Nov25'!R79</f>
        <v>0</v>
      </c>
      <c r="S79" s="34">
        <v>8043</v>
      </c>
      <c r="T79" s="34"/>
      <c r="U79" s="34">
        <v>2056</v>
      </c>
      <c r="V79" s="34"/>
      <c r="W79" s="34">
        <v>1092</v>
      </c>
      <c r="X79" s="34"/>
      <c r="Y79" s="15">
        <f t="shared" si="24"/>
        <v>53.112840466926073</v>
      </c>
      <c r="Z79" s="15"/>
      <c r="AA79" s="34">
        <v>2090</v>
      </c>
      <c r="AB79" s="34"/>
      <c r="AC79" s="34">
        <v>1168</v>
      </c>
      <c r="AD79" s="34"/>
      <c r="AE79" s="34">
        <v>882</v>
      </c>
      <c r="AF79" s="34"/>
      <c r="AG79" s="34">
        <v>38</v>
      </c>
      <c r="AH79" s="34"/>
      <c r="AI79" s="34">
        <v>329</v>
      </c>
      <c r="AJ79" s="34"/>
      <c r="AK79" s="34">
        <v>36</v>
      </c>
      <c r="AL79" s="34"/>
      <c r="AM79" s="34">
        <v>44</v>
      </c>
      <c r="AN79" s="34"/>
      <c r="AO79" s="34">
        <v>423</v>
      </c>
      <c r="AP79" s="34"/>
      <c r="AQ79" s="34">
        <v>300</v>
      </c>
      <c r="AR79" s="34"/>
      <c r="AS79" s="34">
        <f t="shared" si="33"/>
        <v>723</v>
      </c>
      <c r="AT79" s="34">
        <f t="shared" si="33"/>
        <v>0</v>
      </c>
      <c r="AU79" s="34">
        <f t="shared" si="34"/>
        <v>723</v>
      </c>
      <c r="AV79" s="34">
        <f>AO79+'Nov25'!AV79</f>
        <v>2173</v>
      </c>
      <c r="AW79" s="34">
        <f>AP79+'Nov25'!AW79</f>
        <v>0</v>
      </c>
      <c r="AX79" s="34">
        <f>AQ79+'Nov25'!AX79</f>
        <v>1541</v>
      </c>
      <c r="AY79" s="34">
        <f>AR79+'Nov25'!AY79</f>
        <v>0</v>
      </c>
      <c r="AZ79" s="34">
        <f t="shared" si="35"/>
        <v>3714</v>
      </c>
      <c r="BA79" s="34">
        <f t="shared" si="35"/>
        <v>0</v>
      </c>
      <c r="BB79" s="34">
        <f t="shared" si="36"/>
        <v>3714</v>
      </c>
      <c r="BC79" s="34"/>
      <c r="BD79" s="34"/>
      <c r="BE79" s="34"/>
      <c r="BF79" s="34"/>
      <c r="BG79" s="34"/>
      <c r="BH79" s="34"/>
      <c r="BI79" s="34"/>
      <c r="BJ79" s="34"/>
      <c r="BK79" s="39"/>
      <c r="BL79" s="39"/>
      <c r="BM79" s="34">
        <f t="shared" si="29"/>
        <v>0</v>
      </c>
    </row>
    <row r="80" spans="1:65" s="138" customFormat="1" ht="17.100000000000001" customHeight="1">
      <c r="A80" s="18"/>
      <c r="B80" s="19" t="s">
        <v>74</v>
      </c>
      <c r="C80" s="19">
        <f>SUM(C77:C79)</f>
        <v>140000</v>
      </c>
      <c r="D80" s="19">
        <f t="shared" ref="D80:BM80" si="43">SUM(D77:D79)</f>
        <v>0</v>
      </c>
      <c r="E80" s="35">
        <f t="shared" si="43"/>
        <v>10145</v>
      </c>
      <c r="F80" s="35">
        <f t="shared" si="43"/>
        <v>0</v>
      </c>
      <c r="G80" s="35">
        <f t="shared" si="43"/>
        <v>9091</v>
      </c>
      <c r="H80" s="21">
        <f t="shared" si="32"/>
        <v>89.610645638245444</v>
      </c>
      <c r="I80" s="35">
        <f t="shared" si="43"/>
        <v>0</v>
      </c>
      <c r="J80" s="21"/>
      <c r="K80" s="35">
        <f t="shared" si="43"/>
        <v>47094</v>
      </c>
      <c r="L80" s="21">
        <f t="shared" si="31"/>
        <v>33.638571428571431</v>
      </c>
      <c r="M80" s="35">
        <f t="shared" si="43"/>
        <v>0</v>
      </c>
      <c r="N80" s="35">
        <f t="shared" si="43"/>
        <v>0</v>
      </c>
      <c r="O80" s="35">
        <f t="shared" si="43"/>
        <v>0</v>
      </c>
      <c r="P80" s="35">
        <f t="shared" si="43"/>
        <v>0</v>
      </c>
      <c r="Q80" s="35">
        <f t="shared" si="43"/>
        <v>0</v>
      </c>
      <c r="R80" s="35">
        <f t="shared" si="43"/>
        <v>0</v>
      </c>
      <c r="S80" s="35">
        <f t="shared" si="43"/>
        <v>15991</v>
      </c>
      <c r="T80" s="35">
        <f t="shared" si="43"/>
        <v>0</v>
      </c>
      <c r="U80" s="35">
        <f t="shared" si="43"/>
        <v>4145</v>
      </c>
      <c r="V80" s="35">
        <f t="shared" si="43"/>
        <v>0</v>
      </c>
      <c r="W80" s="35">
        <f t="shared" si="43"/>
        <v>2219</v>
      </c>
      <c r="X80" s="35">
        <f t="shared" si="43"/>
        <v>0</v>
      </c>
      <c r="Y80" s="21">
        <f t="shared" si="24"/>
        <v>53.534378769601929</v>
      </c>
      <c r="Z80" s="21"/>
      <c r="AA80" s="35">
        <f t="shared" si="43"/>
        <v>9738</v>
      </c>
      <c r="AB80" s="35">
        <f t="shared" si="43"/>
        <v>0</v>
      </c>
      <c r="AC80" s="35">
        <f t="shared" si="43"/>
        <v>5168</v>
      </c>
      <c r="AD80" s="35">
        <f t="shared" si="43"/>
        <v>0</v>
      </c>
      <c r="AE80" s="35">
        <f t="shared" si="43"/>
        <v>4534</v>
      </c>
      <c r="AF80" s="35">
        <f t="shared" si="43"/>
        <v>0</v>
      </c>
      <c r="AG80" s="35">
        <f t="shared" si="43"/>
        <v>102</v>
      </c>
      <c r="AH80" s="35">
        <f t="shared" si="43"/>
        <v>0</v>
      </c>
      <c r="AI80" s="35">
        <f t="shared" si="43"/>
        <v>906</v>
      </c>
      <c r="AJ80" s="35">
        <f t="shared" si="43"/>
        <v>0</v>
      </c>
      <c r="AK80" s="35">
        <f t="shared" si="43"/>
        <v>131</v>
      </c>
      <c r="AL80" s="35">
        <f t="shared" si="43"/>
        <v>0</v>
      </c>
      <c r="AM80" s="35">
        <f t="shared" si="43"/>
        <v>212</v>
      </c>
      <c r="AN80" s="35">
        <f t="shared" si="43"/>
        <v>0</v>
      </c>
      <c r="AO80" s="35">
        <f t="shared" si="43"/>
        <v>2037</v>
      </c>
      <c r="AP80" s="35">
        <f t="shared" si="43"/>
        <v>0</v>
      </c>
      <c r="AQ80" s="35">
        <f t="shared" si="43"/>
        <v>1671</v>
      </c>
      <c r="AR80" s="35">
        <f t="shared" si="43"/>
        <v>0</v>
      </c>
      <c r="AS80" s="35">
        <f t="shared" si="43"/>
        <v>3708</v>
      </c>
      <c r="AT80" s="35">
        <f t="shared" si="43"/>
        <v>0</v>
      </c>
      <c r="AU80" s="35">
        <f t="shared" si="43"/>
        <v>3708</v>
      </c>
      <c r="AV80" s="35">
        <f t="shared" si="43"/>
        <v>10476</v>
      </c>
      <c r="AW80" s="35">
        <f t="shared" si="43"/>
        <v>0</v>
      </c>
      <c r="AX80" s="35">
        <f t="shared" si="43"/>
        <v>8540</v>
      </c>
      <c r="AY80" s="35">
        <f t="shared" si="43"/>
        <v>0</v>
      </c>
      <c r="AZ80" s="35">
        <f t="shared" si="43"/>
        <v>19016</v>
      </c>
      <c r="BA80" s="35">
        <f t="shared" si="43"/>
        <v>0</v>
      </c>
      <c r="BB80" s="35">
        <f t="shared" si="43"/>
        <v>19016</v>
      </c>
      <c r="BC80" s="35">
        <f t="shared" si="43"/>
        <v>0</v>
      </c>
      <c r="BD80" s="35">
        <f t="shared" si="43"/>
        <v>0</v>
      </c>
      <c r="BE80" s="35">
        <f t="shared" si="43"/>
        <v>0</v>
      </c>
      <c r="BF80" s="35">
        <f t="shared" si="43"/>
        <v>0</v>
      </c>
      <c r="BG80" s="35">
        <f t="shared" si="43"/>
        <v>0</v>
      </c>
      <c r="BH80" s="35">
        <f t="shared" si="43"/>
        <v>0</v>
      </c>
      <c r="BI80" s="35">
        <f t="shared" si="43"/>
        <v>0</v>
      </c>
      <c r="BJ80" s="35">
        <f t="shared" si="43"/>
        <v>0</v>
      </c>
      <c r="BK80" s="35">
        <f t="shared" si="43"/>
        <v>0</v>
      </c>
      <c r="BL80" s="35">
        <f t="shared" si="43"/>
        <v>0</v>
      </c>
      <c r="BM80" s="35">
        <f t="shared" si="43"/>
        <v>0</v>
      </c>
    </row>
    <row r="81" spans="1:801" s="1" customFormat="1" ht="17.100000000000001" customHeight="1">
      <c r="A81" s="22">
        <v>62</v>
      </c>
      <c r="B81" s="29" t="s">
        <v>129</v>
      </c>
      <c r="C81" s="13">
        <v>34000</v>
      </c>
      <c r="D81" s="13">
        <v>0</v>
      </c>
      <c r="E81" s="34">
        <v>2675</v>
      </c>
      <c r="F81" s="34"/>
      <c r="G81" s="34">
        <v>2223</v>
      </c>
      <c r="H81" s="15">
        <f t="shared" si="32"/>
        <v>83.10280373831776</v>
      </c>
      <c r="I81" s="34"/>
      <c r="J81" s="15"/>
      <c r="K81" s="34">
        <f>G81+'Nov25'!K81</f>
        <v>11787</v>
      </c>
      <c r="L81" s="15">
        <f t="shared" si="31"/>
        <v>34.667647058823526</v>
      </c>
      <c r="M81" s="34">
        <f>I81+'Nov25'!M81</f>
        <v>0</v>
      </c>
      <c r="N81" s="15"/>
      <c r="O81" s="34">
        <v>143</v>
      </c>
      <c r="P81" s="34"/>
      <c r="Q81" s="34">
        <f>O81+'Nov25'!Q81</f>
        <v>700</v>
      </c>
      <c r="R81" s="34">
        <f>P81+'Nov25'!R81</f>
        <v>0</v>
      </c>
      <c r="S81" s="34">
        <v>2581</v>
      </c>
      <c r="T81" s="34"/>
      <c r="U81" s="34">
        <v>891</v>
      </c>
      <c r="V81" s="34"/>
      <c r="W81" s="34">
        <v>495</v>
      </c>
      <c r="X81" s="34"/>
      <c r="Y81" s="15">
        <f t="shared" si="24"/>
        <v>55.555555555555557</v>
      </c>
      <c r="Z81" s="15"/>
      <c r="AA81" s="34">
        <v>2329</v>
      </c>
      <c r="AB81" s="34"/>
      <c r="AC81" s="34">
        <v>1288</v>
      </c>
      <c r="AD81" s="34"/>
      <c r="AE81" s="34">
        <v>1001</v>
      </c>
      <c r="AF81" s="34"/>
      <c r="AG81" s="34">
        <v>59</v>
      </c>
      <c r="AH81" s="34"/>
      <c r="AI81" s="34">
        <v>126</v>
      </c>
      <c r="AJ81" s="34"/>
      <c r="AK81" s="34">
        <v>53</v>
      </c>
      <c r="AL81" s="34"/>
      <c r="AM81" s="34">
        <v>149</v>
      </c>
      <c r="AN81" s="34"/>
      <c r="AO81" s="34">
        <v>519</v>
      </c>
      <c r="AP81" s="34"/>
      <c r="AQ81" s="34">
        <v>410</v>
      </c>
      <c r="AR81" s="34"/>
      <c r="AS81" s="34">
        <f t="shared" si="33"/>
        <v>929</v>
      </c>
      <c r="AT81" s="34">
        <f t="shared" si="33"/>
        <v>0</v>
      </c>
      <c r="AU81" s="34">
        <f t="shared" si="34"/>
        <v>929</v>
      </c>
      <c r="AV81" s="34">
        <f>AO81+'Nov25'!AV81</f>
        <v>2793</v>
      </c>
      <c r="AW81" s="34">
        <f>AP81+'Nov25'!AW81</f>
        <v>0</v>
      </c>
      <c r="AX81" s="34">
        <f>AQ81+'Nov25'!AX81</f>
        <v>2214</v>
      </c>
      <c r="AY81" s="34">
        <f>AR81+'Nov25'!AY81</f>
        <v>0</v>
      </c>
      <c r="AZ81" s="34">
        <f t="shared" si="35"/>
        <v>5007</v>
      </c>
      <c r="BA81" s="34">
        <f t="shared" si="35"/>
        <v>0</v>
      </c>
      <c r="BB81" s="34">
        <f t="shared" si="36"/>
        <v>5007</v>
      </c>
      <c r="BC81" s="34">
        <v>81</v>
      </c>
      <c r="BD81" s="34">
        <v>405</v>
      </c>
      <c r="BE81" s="34">
        <f>BC81+'Nov25'!BE81</f>
        <v>392</v>
      </c>
      <c r="BF81" s="34">
        <f>BD81+'Nov25'!BF81</f>
        <v>1960</v>
      </c>
      <c r="BG81" s="34"/>
      <c r="BH81" s="34"/>
      <c r="BI81" s="34"/>
      <c r="BJ81" s="34"/>
      <c r="BK81" s="39"/>
      <c r="BL81" s="39"/>
      <c r="BM81" s="34">
        <f t="shared" si="29"/>
        <v>0</v>
      </c>
    </row>
    <row r="82" spans="1:801" s="1" customFormat="1" ht="17.100000000000001" customHeight="1">
      <c r="A82" s="12">
        <v>63</v>
      </c>
      <c r="B82" s="13" t="s">
        <v>130</v>
      </c>
      <c r="C82" s="13">
        <v>15000</v>
      </c>
      <c r="D82" s="13">
        <v>0</v>
      </c>
      <c r="E82" s="34">
        <v>1258</v>
      </c>
      <c r="F82" s="34"/>
      <c r="G82" s="34">
        <v>805</v>
      </c>
      <c r="H82" s="15">
        <f t="shared" si="32"/>
        <v>63.990461049284576</v>
      </c>
      <c r="I82" s="34"/>
      <c r="J82" s="15"/>
      <c r="K82" s="34">
        <f>G82+'Nov25'!K82</f>
        <v>4007</v>
      </c>
      <c r="L82" s="15">
        <f t="shared" si="31"/>
        <v>26.713333333333335</v>
      </c>
      <c r="M82" s="34">
        <f>I82+'Nov25'!M82</f>
        <v>0</v>
      </c>
      <c r="N82" s="15"/>
      <c r="O82" s="34">
        <v>51</v>
      </c>
      <c r="P82" s="34"/>
      <c r="Q82" s="34">
        <f>O82+'Nov25'!Q82</f>
        <v>237</v>
      </c>
      <c r="R82" s="34">
        <f>P82+'Nov25'!R82</f>
        <v>0</v>
      </c>
      <c r="S82" s="34">
        <v>784</v>
      </c>
      <c r="T82" s="34"/>
      <c r="U82" s="34">
        <v>343</v>
      </c>
      <c r="V82" s="34"/>
      <c r="W82" s="34">
        <v>190</v>
      </c>
      <c r="X82" s="34"/>
      <c r="Y82" s="15">
        <f t="shared" si="24"/>
        <v>55.393586005830905</v>
      </c>
      <c r="Z82" s="15"/>
      <c r="AA82" s="34">
        <v>1084</v>
      </c>
      <c r="AB82" s="34"/>
      <c r="AC82" s="34">
        <v>583</v>
      </c>
      <c r="AD82" s="34"/>
      <c r="AE82" s="34">
        <v>499</v>
      </c>
      <c r="AF82" s="34"/>
      <c r="AG82" s="34">
        <v>10</v>
      </c>
      <c r="AH82" s="34"/>
      <c r="AI82" s="34">
        <v>36</v>
      </c>
      <c r="AJ82" s="34"/>
      <c r="AK82" s="34">
        <v>19</v>
      </c>
      <c r="AL82" s="34"/>
      <c r="AM82" s="34">
        <v>67</v>
      </c>
      <c r="AN82" s="34"/>
      <c r="AO82" s="34">
        <v>341</v>
      </c>
      <c r="AP82" s="34"/>
      <c r="AQ82" s="34">
        <v>262</v>
      </c>
      <c r="AR82" s="34"/>
      <c r="AS82" s="34">
        <f t="shared" si="33"/>
        <v>603</v>
      </c>
      <c r="AT82" s="34">
        <f t="shared" si="33"/>
        <v>0</v>
      </c>
      <c r="AU82" s="34">
        <f t="shared" si="34"/>
        <v>603</v>
      </c>
      <c r="AV82" s="34">
        <f>AO82+'Nov25'!AV82</f>
        <v>1105</v>
      </c>
      <c r="AW82" s="34">
        <f>AP82+'Nov25'!AW82</f>
        <v>0</v>
      </c>
      <c r="AX82" s="34">
        <f>AQ82+'Nov25'!AX82</f>
        <v>860</v>
      </c>
      <c r="AY82" s="34">
        <f>AR82+'Nov25'!AY82</f>
        <v>0</v>
      </c>
      <c r="AZ82" s="34">
        <f t="shared" si="35"/>
        <v>1965</v>
      </c>
      <c r="BA82" s="34">
        <f t="shared" si="35"/>
        <v>0</v>
      </c>
      <c r="BB82" s="34">
        <f t="shared" si="36"/>
        <v>1965</v>
      </c>
      <c r="BC82" s="34"/>
      <c r="BD82" s="34"/>
      <c r="BE82" s="34">
        <v>0</v>
      </c>
      <c r="BF82" s="34">
        <v>0</v>
      </c>
      <c r="BG82" s="34"/>
      <c r="BH82" s="34"/>
      <c r="BI82" s="34"/>
      <c r="BJ82" s="34"/>
      <c r="BK82" s="39"/>
      <c r="BL82" s="39"/>
      <c r="BM82" s="34">
        <f t="shared" si="29"/>
        <v>0</v>
      </c>
    </row>
    <row r="83" spans="1:801" s="1" customFormat="1" ht="17.100000000000001" customHeight="1">
      <c r="A83" s="12">
        <v>64</v>
      </c>
      <c r="B83" s="13" t="s">
        <v>131</v>
      </c>
      <c r="C83" s="13">
        <v>18000</v>
      </c>
      <c r="D83" s="13">
        <v>0</v>
      </c>
      <c r="E83" s="34">
        <v>1602</v>
      </c>
      <c r="F83" s="34"/>
      <c r="G83" s="34">
        <v>1569</v>
      </c>
      <c r="H83" s="15">
        <f t="shared" si="32"/>
        <v>97.940074906367045</v>
      </c>
      <c r="I83" s="34"/>
      <c r="J83" s="15"/>
      <c r="K83" s="34">
        <f>G83+'Nov25'!K83</f>
        <v>7559</v>
      </c>
      <c r="L83" s="15">
        <f t="shared" si="31"/>
        <v>41.994444444444447</v>
      </c>
      <c r="M83" s="34">
        <f>I83+'Nov25'!M83</f>
        <v>0</v>
      </c>
      <c r="N83" s="15"/>
      <c r="O83" s="34">
        <v>71</v>
      </c>
      <c r="P83" s="34"/>
      <c r="Q83" s="34">
        <f>O83+'Nov25'!Q83</f>
        <v>250</v>
      </c>
      <c r="R83" s="34">
        <f>P83+'Nov25'!R83</f>
        <v>0</v>
      </c>
      <c r="S83" s="34">
        <v>1228</v>
      </c>
      <c r="T83" s="34"/>
      <c r="U83" s="34">
        <v>484</v>
      </c>
      <c r="V83" s="34"/>
      <c r="W83" s="34">
        <v>263</v>
      </c>
      <c r="X83" s="34"/>
      <c r="Y83" s="15">
        <f t="shared" si="24"/>
        <v>54.33884297520661</v>
      </c>
      <c r="Z83" s="15"/>
      <c r="AA83" s="34">
        <v>1311</v>
      </c>
      <c r="AB83" s="34"/>
      <c r="AC83" s="34">
        <v>720</v>
      </c>
      <c r="AD83" s="34"/>
      <c r="AE83" s="34">
        <v>582</v>
      </c>
      <c r="AF83" s="34"/>
      <c r="AG83" s="34">
        <v>9</v>
      </c>
      <c r="AH83" s="34"/>
      <c r="AI83" s="34">
        <v>50</v>
      </c>
      <c r="AJ83" s="34"/>
      <c r="AK83" s="34">
        <v>4</v>
      </c>
      <c r="AL83" s="34"/>
      <c r="AM83" s="34">
        <v>49</v>
      </c>
      <c r="AN83" s="34"/>
      <c r="AO83" s="34">
        <v>321</v>
      </c>
      <c r="AP83" s="34"/>
      <c r="AQ83" s="34">
        <v>267</v>
      </c>
      <c r="AR83" s="34"/>
      <c r="AS83" s="34">
        <f t="shared" si="33"/>
        <v>588</v>
      </c>
      <c r="AT83" s="34">
        <f t="shared" si="33"/>
        <v>0</v>
      </c>
      <c r="AU83" s="34">
        <f t="shared" si="34"/>
        <v>588</v>
      </c>
      <c r="AV83" s="34">
        <f>AO83+'Nov25'!AV83</f>
        <v>1469</v>
      </c>
      <c r="AW83" s="34">
        <f>AP83+'Nov25'!AW83</f>
        <v>0</v>
      </c>
      <c r="AX83" s="34">
        <f>AQ83+'Nov25'!AX83</f>
        <v>1211</v>
      </c>
      <c r="AY83" s="34">
        <f>AR83+'Nov25'!AY83</f>
        <v>0</v>
      </c>
      <c r="AZ83" s="34">
        <f t="shared" si="35"/>
        <v>2680</v>
      </c>
      <c r="BA83" s="34">
        <f t="shared" si="35"/>
        <v>0</v>
      </c>
      <c r="BB83" s="34">
        <f t="shared" si="36"/>
        <v>2680</v>
      </c>
      <c r="BC83" s="34"/>
      <c r="BD83" s="34"/>
      <c r="BE83" s="34">
        <v>0</v>
      </c>
      <c r="BF83" s="34">
        <v>0</v>
      </c>
      <c r="BG83" s="34"/>
      <c r="BH83" s="34"/>
      <c r="BI83" s="34"/>
      <c r="BJ83" s="34"/>
      <c r="BK83" s="39"/>
      <c r="BL83" s="39"/>
      <c r="BM83" s="34">
        <f t="shared" si="29"/>
        <v>0</v>
      </c>
    </row>
    <row r="84" spans="1:801" s="1" customFormat="1" ht="17.100000000000001" customHeight="1">
      <c r="A84" s="16">
        <v>65</v>
      </c>
      <c r="B84" s="17" t="s">
        <v>132</v>
      </c>
      <c r="C84" s="13">
        <v>10000</v>
      </c>
      <c r="D84" s="13">
        <v>0</v>
      </c>
      <c r="E84" s="34">
        <v>863</v>
      </c>
      <c r="F84" s="34"/>
      <c r="G84" s="34">
        <v>866</v>
      </c>
      <c r="H84" s="15">
        <f t="shared" si="32"/>
        <v>100.34762456546929</v>
      </c>
      <c r="I84" s="34"/>
      <c r="J84" s="15"/>
      <c r="K84" s="34">
        <f>G84+'Nov25'!K84</f>
        <v>4314</v>
      </c>
      <c r="L84" s="15">
        <f t="shared" si="31"/>
        <v>43.14</v>
      </c>
      <c r="M84" s="34">
        <f>I84+'Nov25'!M84</f>
        <v>0</v>
      </c>
      <c r="N84" s="15"/>
      <c r="O84" s="34">
        <v>78</v>
      </c>
      <c r="P84" s="34"/>
      <c r="Q84" s="34">
        <f>O84+'Nov25'!Q84</f>
        <v>352</v>
      </c>
      <c r="R84" s="34">
        <f>P84+'Nov25'!R84</f>
        <v>0</v>
      </c>
      <c r="S84" s="34">
        <v>936</v>
      </c>
      <c r="T84" s="34"/>
      <c r="U84" s="34">
        <v>304</v>
      </c>
      <c r="V84" s="34"/>
      <c r="W84" s="34">
        <v>168</v>
      </c>
      <c r="X84" s="34"/>
      <c r="Y84" s="15">
        <f t="shared" si="24"/>
        <v>55.263157894736842</v>
      </c>
      <c r="Z84" s="15"/>
      <c r="AA84" s="34">
        <v>1086</v>
      </c>
      <c r="AB84" s="34"/>
      <c r="AC84" s="34">
        <v>571</v>
      </c>
      <c r="AD84" s="34"/>
      <c r="AE84" s="34">
        <v>515</v>
      </c>
      <c r="AF84" s="34"/>
      <c r="AG84" s="34">
        <v>18</v>
      </c>
      <c r="AH84" s="34"/>
      <c r="AI84" s="34">
        <v>63</v>
      </c>
      <c r="AJ84" s="34"/>
      <c r="AK84" s="34">
        <v>13</v>
      </c>
      <c r="AL84" s="34"/>
      <c r="AM84" s="34">
        <v>36</v>
      </c>
      <c r="AN84" s="34"/>
      <c r="AO84" s="34">
        <v>248</v>
      </c>
      <c r="AP84" s="34"/>
      <c r="AQ84" s="34">
        <v>181</v>
      </c>
      <c r="AR84" s="34"/>
      <c r="AS84" s="34">
        <f t="shared" si="33"/>
        <v>429</v>
      </c>
      <c r="AT84" s="34">
        <f t="shared" si="33"/>
        <v>0</v>
      </c>
      <c r="AU84" s="34">
        <f t="shared" si="34"/>
        <v>429</v>
      </c>
      <c r="AV84" s="34">
        <f>AO84+'Nov25'!AV84</f>
        <v>1068</v>
      </c>
      <c r="AW84" s="34">
        <f>AP84+'Nov25'!AW84</f>
        <v>0</v>
      </c>
      <c r="AX84" s="34">
        <f>AQ84+'Nov25'!AX84</f>
        <v>780</v>
      </c>
      <c r="AY84" s="34">
        <f>AR84+'Nov25'!AY84</f>
        <v>0</v>
      </c>
      <c r="AZ84" s="34">
        <f t="shared" si="35"/>
        <v>1848</v>
      </c>
      <c r="BA84" s="34">
        <f t="shared" si="35"/>
        <v>0</v>
      </c>
      <c r="BB84" s="34">
        <f t="shared" si="36"/>
        <v>1848</v>
      </c>
      <c r="BC84" s="34"/>
      <c r="BD84" s="34"/>
      <c r="BE84" s="34">
        <v>0</v>
      </c>
      <c r="BF84" s="34">
        <v>0</v>
      </c>
      <c r="BG84" s="34"/>
      <c r="BH84" s="34"/>
      <c r="BI84" s="34"/>
      <c r="BJ84" s="34"/>
      <c r="BK84" s="39"/>
      <c r="BL84" s="39"/>
      <c r="BM84" s="34">
        <f t="shared" si="29"/>
        <v>0</v>
      </c>
    </row>
    <row r="85" spans="1:801" s="138" customFormat="1" ht="17.100000000000001" customHeight="1">
      <c r="A85" s="18"/>
      <c r="B85" s="19" t="s">
        <v>74</v>
      </c>
      <c r="C85" s="19">
        <f>SUM(C81:C84)</f>
        <v>77000</v>
      </c>
      <c r="D85" s="19">
        <f t="shared" ref="D85:BM85" si="44">SUM(D81:D84)</f>
        <v>0</v>
      </c>
      <c r="E85" s="35">
        <f t="shared" si="44"/>
        <v>6398</v>
      </c>
      <c r="F85" s="35">
        <f t="shared" si="44"/>
        <v>0</v>
      </c>
      <c r="G85" s="35">
        <f t="shared" si="44"/>
        <v>5463</v>
      </c>
      <c r="H85" s="21">
        <f t="shared" si="32"/>
        <v>85.386058143169734</v>
      </c>
      <c r="I85" s="35">
        <f t="shared" si="44"/>
        <v>0</v>
      </c>
      <c r="J85" s="35">
        <f t="shared" si="44"/>
        <v>0</v>
      </c>
      <c r="K85" s="35">
        <f t="shared" si="44"/>
        <v>27667</v>
      </c>
      <c r="L85" s="21">
        <f t="shared" si="31"/>
        <v>35.931168831168833</v>
      </c>
      <c r="M85" s="35">
        <f t="shared" si="44"/>
        <v>0</v>
      </c>
      <c r="N85" s="35">
        <f t="shared" si="44"/>
        <v>0</v>
      </c>
      <c r="O85" s="35">
        <f t="shared" si="44"/>
        <v>343</v>
      </c>
      <c r="P85" s="35">
        <f t="shared" si="44"/>
        <v>0</v>
      </c>
      <c r="Q85" s="35">
        <f t="shared" si="44"/>
        <v>1539</v>
      </c>
      <c r="R85" s="35">
        <f t="shared" si="44"/>
        <v>0</v>
      </c>
      <c r="S85" s="35">
        <f t="shared" si="44"/>
        <v>5529</v>
      </c>
      <c r="T85" s="35">
        <f t="shared" si="44"/>
        <v>0</v>
      </c>
      <c r="U85" s="35">
        <f t="shared" si="44"/>
        <v>2022</v>
      </c>
      <c r="V85" s="35">
        <f t="shared" si="44"/>
        <v>0</v>
      </c>
      <c r="W85" s="35">
        <f t="shared" si="44"/>
        <v>1116</v>
      </c>
      <c r="X85" s="35">
        <f t="shared" si="44"/>
        <v>0</v>
      </c>
      <c r="Y85" s="21">
        <f t="shared" si="24"/>
        <v>55.192878338278931</v>
      </c>
      <c r="Z85" s="21"/>
      <c r="AA85" s="35">
        <f t="shared" si="44"/>
        <v>5810</v>
      </c>
      <c r="AB85" s="35">
        <f t="shared" si="44"/>
        <v>0</v>
      </c>
      <c r="AC85" s="35">
        <f t="shared" si="44"/>
        <v>3162</v>
      </c>
      <c r="AD85" s="35">
        <f t="shared" si="44"/>
        <v>0</v>
      </c>
      <c r="AE85" s="35">
        <f t="shared" si="44"/>
        <v>2597</v>
      </c>
      <c r="AF85" s="35">
        <f t="shared" si="44"/>
        <v>0</v>
      </c>
      <c r="AG85" s="35">
        <f t="shared" si="44"/>
        <v>96</v>
      </c>
      <c r="AH85" s="35">
        <f t="shared" si="44"/>
        <v>0</v>
      </c>
      <c r="AI85" s="35">
        <f t="shared" si="44"/>
        <v>275</v>
      </c>
      <c r="AJ85" s="35">
        <f t="shared" si="44"/>
        <v>0</v>
      </c>
      <c r="AK85" s="35">
        <f t="shared" si="44"/>
        <v>89</v>
      </c>
      <c r="AL85" s="35">
        <f t="shared" si="44"/>
        <v>0</v>
      </c>
      <c r="AM85" s="35">
        <f t="shared" si="44"/>
        <v>301</v>
      </c>
      <c r="AN85" s="35">
        <f t="shared" si="44"/>
        <v>0</v>
      </c>
      <c r="AO85" s="35">
        <f t="shared" si="44"/>
        <v>1429</v>
      </c>
      <c r="AP85" s="35">
        <f t="shared" si="44"/>
        <v>0</v>
      </c>
      <c r="AQ85" s="35">
        <f t="shared" si="44"/>
        <v>1120</v>
      </c>
      <c r="AR85" s="35">
        <f t="shared" si="44"/>
        <v>0</v>
      </c>
      <c r="AS85" s="35">
        <f t="shared" si="44"/>
        <v>2549</v>
      </c>
      <c r="AT85" s="35">
        <f t="shared" si="44"/>
        <v>0</v>
      </c>
      <c r="AU85" s="35">
        <f t="shared" si="44"/>
        <v>2549</v>
      </c>
      <c r="AV85" s="35">
        <f t="shared" si="44"/>
        <v>6435</v>
      </c>
      <c r="AW85" s="35">
        <f t="shared" si="44"/>
        <v>0</v>
      </c>
      <c r="AX85" s="35">
        <f t="shared" si="44"/>
        <v>5065</v>
      </c>
      <c r="AY85" s="35">
        <f t="shared" si="44"/>
        <v>0</v>
      </c>
      <c r="AZ85" s="35">
        <f t="shared" si="44"/>
        <v>11500</v>
      </c>
      <c r="BA85" s="35">
        <f t="shared" si="44"/>
        <v>0</v>
      </c>
      <c r="BB85" s="35">
        <f t="shared" si="44"/>
        <v>11500</v>
      </c>
      <c r="BC85" s="35">
        <f t="shared" si="44"/>
        <v>81</v>
      </c>
      <c r="BD85" s="35">
        <f t="shared" si="44"/>
        <v>405</v>
      </c>
      <c r="BE85" s="35">
        <f t="shared" si="44"/>
        <v>392</v>
      </c>
      <c r="BF85" s="35">
        <f t="shared" si="44"/>
        <v>1960</v>
      </c>
      <c r="BG85" s="35">
        <f t="shared" si="44"/>
        <v>0</v>
      </c>
      <c r="BH85" s="35">
        <f t="shared" si="44"/>
        <v>0</v>
      </c>
      <c r="BI85" s="35">
        <f t="shared" si="44"/>
        <v>0</v>
      </c>
      <c r="BJ85" s="35">
        <f t="shared" si="44"/>
        <v>0</v>
      </c>
      <c r="BK85" s="35">
        <f t="shared" si="44"/>
        <v>0</v>
      </c>
      <c r="BL85" s="35">
        <f t="shared" si="44"/>
        <v>0</v>
      </c>
      <c r="BM85" s="35">
        <f t="shared" si="44"/>
        <v>0</v>
      </c>
    </row>
    <row r="86" spans="1:801" s="1" customFormat="1" ht="17.100000000000001" customHeight="1">
      <c r="A86" s="22">
        <v>65</v>
      </c>
      <c r="B86" s="29" t="s">
        <v>133</v>
      </c>
      <c r="C86" s="13">
        <v>14500</v>
      </c>
      <c r="D86" s="13">
        <v>0</v>
      </c>
      <c r="E86" s="34">
        <v>755</v>
      </c>
      <c r="F86" s="34"/>
      <c r="G86" s="34">
        <v>782</v>
      </c>
      <c r="H86" s="15">
        <f t="shared" si="32"/>
        <v>103.57615894039735</v>
      </c>
      <c r="I86" s="34"/>
      <c r="J86" s="15"/>
      <c r="K86" s="34">
        <f>G86+'Nov25'!K86</f>
        <v>4136</v>
      </c>
      <c r="L86" s="15">
        <f t="shared" si="31"/>
        <v>28.524137931034481</v>
      </c>
      <c r="M86" s="34">
        <f>I86+'Nov25'!M86</f>
        <v>0</v>
      </c>
      <c r="N86" s="15"/>
      <c r="O86" s="34">
        <v>30</v>
      </c>
      <c r="P86" s="34"/>
      <c r="Q86" s="34">
        <f>O86+'Nov25'!Q86</f>
        <v>142</v>
      </c>
      <c r="R86" s="34">
        <f>P86+'Nov25'!R86</f>
        <v>0</v>
      </c>
      <c r="S86" s="34">
        <v>1102</v>
      </c>
      <c r="T86" s="34"/>
      <c r="U86" s="34">
        <v>404</v>
      </c>
      <c r="V86" s="34"/>
      <c r="W86" s="34">
        <v>263</v>
      </c>
      <c r="X86" s="34"/>
      <c r="Y86" s="15">
        <f t="shared" si="24"/>
        <v>65.099009900990097</v>
      </c>
      <c r="Z86" s="15"/>
      <c r="AA86" s="34">
        <v>593</v>
      </c>
      <c r="AB86" s="34"/>
      <c r="AC86" s="34">
        <v>318</v>
      </c>
      <c r="AD86" s="34"/>
      <c r="AE86" s="34">
        <v>130</v>
      </c>
      <c r="AF86" s="34"/>
      <c r="AG86" s="34">
        <v>48</v>
      </c>
      <c r="AH86" s="34"/>
      <c r="AI86" s="34">
        <v>51</v>
      </c>
      <c r="AJ86" s="34"/>
      <c r="AK86" s="34">
        <v>18</v>
      </c>
      <c r="AL86" s="34"/>
      <c r="AM86" s="34">
        <v>32</v>
      </c>
      <c r="AN86" s="34"/>
      <c r="AO86" s="34">
        <v>173</v>
      </c>
      <c r="AP86" s="34"/>
      <c r="AQ86" s="34">
        <v>129</v>
      </c>
      <c r="AR86" s="34"/>
      <c r="AS86" s="34">
        <f t="shared" si="33"/>
        <v>302</v>
      </c>
      <c r="AT86" s="34">
        <f t="shared" si="33"/>
        <v>0</v>
      </c>
      <c r="AU86" s="34">
        <f t="shared" si="34"/>
        <v>302</v>
      </c>
      <c r="AV86" s="34">
        <f>AO86+'Nov25'!AV86</f>
        <v>937</v>
      </c>
      <c r="AW86" s="34">
        <f>AP86+'Nov25'!AW86</f>
        <v>0</v>
      </c>
      <c r="AX86" s="34">
        <f>AQ86+'Nov25'!AX86</f>
        <v>762</v>
      </c>
      <c r="AY86" s="34">
        <f>AR86+'Nov25'!AY86</f>
        <v>0</v>
      </c>
      <c r="AZ86" s="34">
        <f t="shared" si="35"/>
        <v>1699</v>
      </c>
      <c r="BA86" s="34">
        <f t="shared" si="35"/>
        <v>0</v>
      </c>
      <c r="BB86" s="34">
        <f t="shared" si="36"/>
        <v>1699</v>
      </c>
      <c r="BC86" s="34"/>
      <c r="BD86" s="34"/>
      <c r="BE86" s="34"/>
      <c r="BF86" s="34"/>
      <c r="BG86" s="34"/>
      <c r="BH86" s="34"/>
      <c r="BI86" s="34"/>
      <c r="BJ86" s="34"/>
      <c r="BK86" s="39"/>
      <c r="BL86" s="39"/>
      <c r="BM86" s="34">
        <f t="shared" si="29"/>
        <v>0</v>
      </c>
    </row>
    <row r="87" spans="1:801" s="1" customFormat="1" ht="17.100000000000001" customHeight="1">
      <c r="A87" s="16">
        <v>66</v>
      </c>
      <c r="B87" s="13" t="s">
        <v>134</v>
      </c>
      <c r="C87" s="13">
        <v>15000</v>
      </c>
      <c r="D87" s="13">
        <v>0</v>
      </c>
      <c r="E87" s="34">
        <v>1010</v>
      </c>
      <c r="F87" s="34"/>
      <c r="G87" s="34">
        <v>1176</v>
      </c>
      <c r="H87" s="15">
        <f t="shared" si="32"/>
        <v>116.43564356435644</v>
      </c>
      <c r="I87" s="34"/>
      <c r="J87" s="15"/>
      <c r="K87" s="34">
        <f>G87+'Nov25'!K87</f>
        <v>6316</v>
      </c>
      <c r="L87" s="15">
        <f t="shared" si="31"/>
        <v>42.106666666666669</v>
      </c>
      <c r="M87" s="34">
        <f>I87+'Nov25'!M87</f>
        <v>0</v>
      </c>
      <c r="N87" s="15"/>
      <c r="O87" s="34">
        <v>16</v>
      </c>
      <c r="P87" s="34"/>
      <c r="Q87" s="34">
        <f>O87+'Nov25'!Q87</f>
        <v>104</v>
      </c>
      <c r="R87" s="34">
        <f>P87+'Nov25'!R87</f>
        <v>0</v>
      </c>
      <c r="S87" s="34">
        <v>1748</v>
      </c>
      <c r="T87" s="34"/>
      <c r="U87" s="34">
        <v>670</v>
      </c>
      <c r="V87" s="34"/>
      <c r="W87" s="34">
        <v>464</v>
      </c>
      <c r="X87" s="34"/>
      <c r="Y87" s="15">
        <f t="shared" si="24"/>
        <v>69.253731343283576</v>
      </c>
      <c r="Z87" s="15"/>
      <c r="AA87" s="34">
        <v>1172</v>
      </c>
      <c r="AB87" s="34"/>
      <c r="AC87" s="34">
        <v>628</v>
      </c>
      <c r="AD87" s="34"/>
      <c r="AE87" s="34">
        <v>250</v>
      </c>
      <c r="AF87" s="34"/>
      <c r="AG87" s="34">
        <v>70</v>
      </c>
      <c r="AH87" s="34"/>
      <c r="AI87" s="34">
        <v>80</v>
      </c>
      <c r="AJ87" s="34"/>
      <c r="AK87" s="34">
        <v>39</v>
      </c>
      <c r="AL87" s="34"/>
      <c r="AM87" s="34">
        <v>23</v>
      </c>
      <c r="AN87" s="34"/>
      <c r="AO87" s="34">
        <v>299</v>
      </c>
      <c r="AP87" s="34"/>
      <c r="AQ87" s="34">
        <v>226</v>
      </c>
      <c r="AR87" s="34"/>
      <c r="AS87" s="34">
        <f t="shared" si="33"/>
        <v>525</v>
      </c>
      <c r="AT87" s="34">
        <f t="shared" si="33"/>
        <v>0</v>
      </c>
      <c r="AU87" s="34">
        <f t="shared" si="34"/>
        <v>525</v>
      </c>
      <c r="AV87" s="34">
        <f>AO87+'Nov25'!AV87</f>
        <v>1546</v>
      </c>
      <c r="AW87" s="34">
        <f>AP87+'Nov25'!AW87</f>
        <v>0</v>
      </c>
      <c r="AX87" s="34">
        <f>AQ87+'Nov25'!AX87</f>
        <v>1184</v>
      </c>
      <c r="AY87" s="34">
        <f>AR87+'Nov25'!AY87</f>
        <v>0</v>
      </c>
      <c r="AZ87" s="34">
        <f t="shared" si="35"/>
        <v>2730</v>
      </c>
      <c r="BA87" s="34">
        <f t="shared" si="35"/>
        <v>0</v>
      </c>
      <c r="BB87" s="34">
        <f t="shared" si="36"/>
        <v>2730</v>
      </c>
      <c r="BC87" s="34"/>
      <c r="BD87" s="34"/>
      <c r="BE87" s="34"/>
      <c r="BF87" s="34"/>
      <c r="BG87" s="34"/>
      <c r="BH87" s="34"/>
      <c r="BI87" s="34"/>
      <c r="BJ87" s="34"/>
      <c r="BK87" s="39"/>
      <c r="BL87" s="39"/>
      <c r="BM87" s="34">
        <f t="shared" si="29"/>
        <v>0</v>
      </c>
    </row>
    <row r="88" spans="1:801" s="138" customFormat="1" ht="17.100000000000001" customHeight="1">
      <c r="A88" s="18"/>
      <c r="B88" s="19" t="s">
        <v>74</v>
      </c>
      <c r="C88" s="19">
        <f>SUM(C86:C87)</f>
        <v>29500</v>
      </c>
      <c r="D88" s="19">
        <f t="shared" ref="D88:BM88" si="45">SUM(D86:D87)</f>
        <v>0</v>
      </c>
      <c r="E88" s="19">
        <f t="shared" si="45"/>
        <v>1765</v>
      </c>
      <c r="F88" s="19">
        <f t="shared" si="45"/>
        <v>0</v>
      </c>
      <c r="G88" s="19">
        <f t="shared" si="45"/>
        <v>1958</v>
      </c>
      <c r="H88" s="21">
        <f t="shared" si="32"/>
        <v>110.93484419263456</v>
      </c>
      <c r="I88" s="35">
        <f t="shared" si="45"/>
        <v>0</v>
      </c>
      <c r="J88" s="35">
        <f t="shared" si="45"/>
        <v>0</v>
      </c>
      <c r="K88" s="35">
        <f t="shared" si="45"/>
        <v>10452</v>
      </c>
      <c r="L88" s="21">
        <f t="shared" si="31"/>
        <v>35.430508474576271</v>
      </c>
      <c r="M88" s="35">
        <f t="shared" si="45"/>
        <v>0</v>
      </c>
      <c r="N88" s="35">
        <f t="shared" si="45"/>
        <v>0</v>
      </c>
      <c r="O88" s="35">
        <f t="shared" si="45"/>
        <v>46</v>
      </c>
      <c r="P88" s="35">
        <f t="shared" si="45"/>
        <v>0</v>
      </c>
      <c r="Q88" s="35">
        <f t="shared" si="45"/>
        <v>246</v>
      </c>
      <c r="R88" s="35">
        <f t="shared" si="45"/>
        <v>0</v>
      </c>
      <c r="S88" s="35">
        <f t="shared" si="45"/>
        <v>2850</v>
      </c>
      <c r="T88" s="35">
        <f t="shared" si="45"/>
        <v>0</v>
      </c>
      <c r="U88" s="35">
        <f t="shared" si="45"/>
        <v>1074</v>
      </c>
      <c r="V88" s="35">
        <f t="shared" si="45"/>
        <v>0</v>
      </c>
      <c r="W88" s="35">
        <f t="shared" si="45"/>
        <v>727</v>
      </c>
      <c r="X88" s="35">
        <f t="shared" si="45"/>
        <v>0</v>
      </c>
      <c r="Y88" s="21">
        <f t="shared" si="24"/>
        <v>67.690875232774673</v>
      </c>
      <c r="Z88" s="35">
        <f t="shared" si="45"/>
        <v>0</v>
      </c>
      <c r="AA88" s="35">
        <f t="shared" si="45"/>
        <v>1765</v>
      </c>
      <c r="AB88" s="35">
        <f t="shared" si="45"/>
        <v>0</v>
      </c>
      <c r="AC88" s="35">
        <f t="shared" si="45"/>
        <v>946</v>
      </c>
      <c r="AD88" s="35">
        <f t="shared" si="45"/>
        <v>0</v>
      </c>
      <c r="AE88" s="35">
        <f t="shared" si="45"/>
        <v>380</v>
      </c>
      <c r="AF88" s="35">
        <f t="shared" si="45"/>
        <v>0</v>
      </c>
      <c r="AG88" s="35">
        <f t="shared" si="45"/>
        <v>118</v>
      </c>
      <c r="AH88" s="35">
        <f t="shared" si="45"/>
        <v>0</v>
      </c>
      <c r="AI88" s="35">
        <f t="shared" si="45"/>
        <v>131</v>
      </c>
      <c r="AJ88" s="35">
        <f t="shared" si="45"/>
        <v>0</v>
      </c>
      <c r="AK88" s="35">
        <f t="shared" si="45"/>
        <v>57</v>
      </c>
      <c r="AL88" s="35">
        <f t="shared" si="45"/>
        <v>0</v>
      </c>
      <c r="AM88" s="35">
        <f t="shared" si="45"/>
        <v>55</v>
      </c>
      <c r="AN88" s="35">
        <f t="shared" si="45"/>
        <v>0</v>
      </c>
      <c r="AO88" s="35">
        <f t="shared" si="45"/>
        <v>472</v>
      </c>
      <c r="AP88" s="35">
        <f t="shared" si="45"/>
        <v>0</v>
      </c>
      <c r="AQ88" s="35">
        <f t="shared" si="45"/>
        <v>355</v>
      </c>
      <c r="AR88" s="35">
        <f t="shared" si="45"/>
        <v>0</v>
      </c>
      <c r="AS88" s="35">
        <f t="shared" si="45"/>
        <v>827</v>
      </c>
      <c r="AT88" s="35">
        <f t="shared" si="45"/>
        <v>0</v>
      </c>
      <c r="AU88" s="35">
        <f t="shared" si="45"/>
        <v>827</v>
      </c>
      <c r="AV88" s="35">
        <f t="shared" si="45"/>
        <v>2483</v>
      </c>
      <c r="AW88" s="35">
        <f t="shared" si="45"/>
        <v>0</v>
      </c>
      <c r="AX88" s="35">
        <f t="shared" si="45"/>
        <v>1946</v>
      </c>
      <c r="AY88" s="35">
        <f t="shared" si="45"/>
        <v>0</v>
      </c>
      <c r="AZ88" s="35">
        <f t="shared" si="45"/>
        <v>4429</v>
      </c>
      <c r="BA88" s="35">
        <f t="shared" si="45"/>
        <v>0</v>
      </c>
      <c r="BB88" s="35">
        <f t="shared" si="45"/>
        <v>4429</v>
      </c>
      <c r="BC88" s="35">
        <f t="shared" si="45"/>
        <v>0</v>
      </c>
      <c r="BD88" s="35">
        <f t="shared" si="45"/>
        <v>0</v>
      </c>
      <c r="BE88" s="35">
        <f t="shared" si="45"/>
        <v>0</v>
      </c>
      <c r="BF88" s="35">
        <f t="shared" si="45"/>
        <v>0</v>
      </c>
      <c r="BG88" s="35">
        <f t="shared" si="45"/>
        <v>0</v>
      </c>
      <c r="BH88" s="35">
        <f t="shared" si="45"/>
        <v>0</v>
      </c>
      <c r="BI88" s="35">
        <f t="shared" si="45"/>
        <v>0</v>
      </c>
      <c r="BJ88" s="35">
        <f t="shared" si="45"/>
        <v>0</v>
      </c>
      <c r="BK88" s="35">
        <f t="shared" si="45"/>
        <v>0</v>
      </c>
      <c r="BL88" s="35">
        <f t="shared" si="45"/>
        <v>0</v>
      </c>
      <c r="BM88" s="35">
        <f t="shared" si="45"/>
        <v>0</v>
      </c>
    </row>
    <row r="89" spans="1:801" s="138" customFormat="1">
      <c r="A89" s="44"/>
      <c r="B89" s="45" t="s">
        <v>135</v>
      </c>
      <c r="C89" s="46">
        <f>C9+C12+C13+C19+C23+C26+C29+C33+C37+C38+C39+C40+C45+C51+C54+C57+C63+C67+C71+C76+C80+C85+C88</f>
        <v>3619500</v>
      </c>
      <c r="D89" s="47">
        <f>D9+D12+D13+D19+D23+D26+D29+D33+D37+D38+D39+D40+D45+D51+D54+D57+D63+D67+D71+D76+D80+D85+D88</f>
        <v>380500</v>
      </c>
      <c r="E89" s="69">
        <f>E9+E12+E13+E19+E23+E26+E29+E33+E37+E38+E39+E40+E45+E51+E54+E57+E63+E67+E71+E76+E80+E85+E88</f>
        <v>300527</v>
      </c>
      <c r="F89" s="69">
        <f>F9+F12+F13+F19+F23+F26+F29+F33+F37+F38+F39+F40+F45+F51+F54+F57+F63+F67+F71+F76+F80+F85+F88</f>
        <v>32281</v>
      </c>
      <c r="G89" s="69">
        <f>G9+G12+G13+G19+G23+G26+G29+G33+G37+G38+G39+G40+G45+G51+G54+G57+G63+G67+G71+G76+G80+G85+G88</f>
        <v>276625</v>
      </c>
      <c r="H89" s="49">
        <f t="shared" si="32"/>
        <v>92.046638072452723</v>
      </c>
      <c r="I89" s="59">
        <f>I9+I12+I13+I19+I23+I26+I29+I33+I37+I38+I39+I40+I45+I51+I54+I57+I63+I67+I71+I76+I80+I85+I88</f>
        <v>34529</v>
      </c>
      <c r="J89" s="49">
        <f t="shared" ref="J89" si="46">I89*100/F89</f>
        <v>106.96384870357176</v>
      </c>
      <c r="K89" s="58">
        <f>K9+K12+K13+K19+K23+K26+K29+K33+K37+K38+K39+K40+K45+K51+K54+K57+K63+K67+K71+K76+K80+K85+K88</f>
        <v>1288356</v>
      </c>
      <c r="L89" s="49">
        <f t="shared" si="31"/>
        <v>35.594861168669709</v>
      </c>
      <c r="M89" s="59">
        <f>M9+M12+M13+M19+M23+M26+M29+M33+M37+M38+M39+M40+M45+M51+M54+M57+M63+M67+M71+M76+M80+M85+M88</f>
        <v>153632</v>
      </c>
      <c r="N89" s="60">
        <f t="shared" ref="N89" si="47">M89*100/D89</f>
        <v>40.376346911957953</v>
      </c>
      <c r="O89" s="69">
        <f>O9+O12+O13+O19+O23+O26+O29+O33+O37+O38+O39+O40+O45+O51+O54+O57+O63+O67+O71+O76+O80+O85+O88</f>
        <v>6174</v>
      </c>
      <c r="P89" s="69">
        <f t="shared" ref="P89:X89" si="48">P9+P12+P13+P19+P23+P26+P29+P33+P37+P38+P39+P40+P45+P51+P54+P57+P63+P67+P71+P76+P80+P85+P88</f>
        <v>999</v>
      </c>
      <c r="Q89" s="69">
        <f t="shared" si="48"/>
        <v>29256</v>
      </c>
      <c r="R89" s="69">
        <f t="shared" si="48"/>
        <v>4672</v>
      </c>
      <c r="S89" s="69">
        <f t="shared" si="48"/>
        <v>276274</v>
      </c>
      <c r="T89" s="69">
        <f t="shared" si="48"/>
        <v>35370</v>
      </c>
      <c r="U89" s="69">
        <f t="shared" si="48"/>
        <v>78668</v>
      </c>
      <c r="V89" s="69">
        <f t="shared" si="48"/>
        <v>11113</v>
      </c>
      <c r="W89" s="69">
        <f t="shared" si="48"/>
        <v>42730</v>
      </c>
      <c r="X89" s="69">
        <f t="shared" si="48"/>
        <v>4895</v>
      </c>
      <c r="Y89" s="49">
        <f t="shared" si="24"/>
        <v>54.316875985152791</v>
      </c>
      <c r="Z89" s="49">
        <f t="shared" si="24"/>
        <v>44.047511922973094</v>
      </c>
      <c r="AA89" s="69">
        <f t="shared" ref="AA89:AU89" si="49">AA9+AA12+AA13+AA19+AA23+AA26+AA29+AA33+AA37+AA38+AA39+AA40+AA45+AA51+AA54+AA57+AA63+AA67+AA71+AA76+AA80+AA85+AA88</f>
        <v>268856</v>
      </c>
      <c r="AB89" s="69">
        <f t="shared" si="49"/>
        <v>33343</v>
      </c>
      <c r="AC89" s="69">
        <f t="shared" si="49"/>
        <v>127799</v>
      </c>
      <c r="AD89" s="69">
        <f t="shared" si="49"/>
        <v>13718</v>
      </c>
      <c r="AE89" s="69">
        <f t="shared" si="49"/>
        <v>109182</v>
      </c>
      <c r="AF89" s="69">
        <f t="shared" si="49"/>
        <v>12516</v>
      </c>
      <c r="AG89" s="69">
        <f t="shared" si="49"/>
        <v>4909</v>
      </c>
      <c r="AH89" s="69">
        <f t="shared" si="49"/>
        <v>573</v>
      </c>
      <c r="AI89" s="69">
        <f t="shared" si="49"/>
        <v>17344</v>
      </c>
      <c r="AJ89" s="69">
        <f t="shared" si="49"/>
        <v>2332</v>
      </c>
      <c r="AK89" s="69">
        <f t="shared" si="49"/>
        <v>3880</v>
      </c>
      <c r="AL89" s="69">
        <f t="shared" si="49"/>
        <v>418</v>
      </c>
      <c r="AM89" s="69">
        <f t="shared" si="49"/>
        <v>9678</v>
      </c>
      <c r="AN89" s="69">
        <f t="shared" si="49"/>
        <v>1294</v>
      </c>
      <c r="AO89" s="69">
        <f t="shared" si="49"/>
        <v>64004</v>
      </c>
      <c r="AP89" s="69">
        <f t="shared" si="49"/>
        <v>7332</v>
      </c>
      <c r="AQ89" s="69">
        <f t="shared" si="49"/>
        <v>51999</v>
      </c>
      <c r="AR89" s="69">
        <f t="shared" si="49"/>
        <v>5902</v>
      </c>
      <c r="AS89" s="69">
        <f t="shared" si="49"/>
        <v>116003</v>
      </c>
      <c r="AT89" s="69">
        <f t="shared" si="49"/>
        <v>13234</v>
      </c>
      <c r="AU89" s="69">
        <f t="shared" si="49"/>
        <v>129237</v>
      </c>
      <c r="AV89" s="72">
        <f t="shared" ref="AV89:BD89" si="50">AV9+AV12+AV13+AV19+AV23+AV26+AV29+AV33+AV37+AV38+AV39+AV40+AV45+AV51+AV54+AV57+AV63+AV67+AV71+AV76+AV80+AV85+AV88</f>
        <v>313263</v>
      </c>
      <c r="AW89" s="72">
        <f t="shared" si="50"/>
        <v>34689</v>
      </c>
      <c r="AX89" s="72">
        <f t="shared" si="50"/>
        <v>254763</v>
      </c>
      <c r="AY89" s="72">
        <f t="shared" si="50"/>
        <v>28225</v>
      </c>
      <c r="AZ89" s="72">
        <f t="shared" si="50"/>
        <v>568026</v>
      </c>
      <c r="BA89" s="72">
        <f t="shared" si="50"/>
        <v>62914</v>
      </c>
      <c r="BB89" s="73">
        <f t="shared" si="50"/>
        <v>630940</v>
      </c>
      <c r="BC89" s="69">
        <f t="shared" si="50"/>
        <v>301</v>
      </c>
      <c r="BD89" s="69">
        <f t="shared" si="50"/>
        <v>1505</v>
      </c>
      <c r="BE89" s="69">
        <f t="shared" ref="BE89:BJ89" si="51">BE9+BE12+BE13+BE19+BE23+BE26+BE29+BE33+BE37+BE38+BE39+BE40+BE45+BE51+BE54+BE57+BE63+BE67+BE71+BE76+BE80+BE85+BE88</f>
        <v>1382</v>
      </c>
      <c r="BF89" s="69">
        <f t="shared" si="51"/>
        <v>6910</v>
      </c>
      <c r="BG89" s="69">
        <f t="shared" si="51"/>
        <v>210</v>
      </c>
      <c r="BH89" s="69">
        <f t="shared" si="51"/>
        <v>37223</v>
      </c>
      <c r="BI89" s="69">
        <f t="shared" si="51"/>
        <v>269100</v>
      </c>
      <c r="BJ89" s="69">
        <f t="shared" si="51"/>
        <v>306323</v>
      </c>
      <c r="BK89" s="69">
        <f t="shared" ref="BK89:BM89" si="52">BK9+BK12+BK13+BK19+BK23+BK26+BK29+BK33+BK37+BK38+BK39+BK40+BK45+BK51+BK54+BK57+BK63+BK67+BK71+BK76+BK80+BK85+BK88</f>
        <v>177323</v>
      </c>
      <c r="BL89" s="69">
        <f t="shared" si="52"/>
        <v>1404055</v>
      </c>
      <c r="BM89" s="69">
        <f t="shared" si="52"/>
        <v>1581378</v>
      </c>
    </row>
    <row r="90" spans="1:801" s="1" customFormat="1" ht="17.25">
      <c r="A90" s="50"/>
      <c r="B90" s="51" t="s">
        <v>136</v>
      </c>
      <c r="C90" s="52">
        <f>C89+D89</f>
        <v>4000000</v>
      </c>
      <c r="D90" s="53"/>
      <c r="E90" s="52">
        <f>E89+F89</f>
        <v>332808</v>
      </c>
      <c r="F90" s="53"/>
      <c r="G90" s="52">
        <f>G89+I89</f>
        <v>311154</v>
      </c>
      <c r="H90" s="56">
        <f t="shared" si="32"/>
        <v>93.49354582822528</v>
      </c>
      <c r="I90" s="142"/>
      <c r="J90" s="62"/>
      <c r="K90" s="63">
        <f>K89+M89+Q89+R89</f>
        <v>1475916</v>
      </c>
      <c r="L90" s="64">
        <f t="shared" si="31"/>
        <v>36.8979</v>
      </c>
      <c r="M90" s="65"/>
      <c r="N90" s="66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</row>
    <row r="92" spans="1:801" s="1" customForma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6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68"/>
      <c r="QR92" s="7"/>
      <c r="QS92" s="7"/>
      <c r="QT92" s="7"/>
      <c r="QU92" s="7"/>
      <c r="QV92" s="7"/>
      <c r="QW92" s="7"/>
      <c r="QX92" s="7"/>
      <c r="QY92" s="7"/>
      <c r="QZ92" s="7"/>
      <c r="RA92" s="7"/>
      <c r="RB92" s="7"/>
      <c r="RC92" s="7"/>
      <c r="RD92" s="7"/>
      <c r="RE92" s="7"/>
      <c r="RF92" s="7"/>
      <c r="RG92" s="7"/>
      <c r="RH92" s="7"/>
      <c r="RI92" s="7"/>
      <c r="RJ92" s="7"/>
      <c r="RK92" s="7"/>
      <c r="RL92" s="7"/>
      <c r="RM92" s="7"/>
      <c r="RN92" s="7"/>
      <c r="RO92" s="7"/>
      <c r="RP92" s="7"/>
      <c r="RQ92" s="7"/>
      <c r="RR92" s="7"/>
      <c r="RS92" s="7"/>
      <c r="RT92" s="7"/>
      <c r="RU92" s="7"/>
      <c r="RV92" s="7"/>
      <c r="RW92" s="7"/>
      <c r="RX92" s="7"/>
      <c r="RY92" s="7"/>
      <c r="RZ92" s="7"/>
      <c r="SA92" s="7"/>
      <c r="SB92" s="7"/>
      <c r="SC92" s="7"/>
      <c r="SD92" s="7"/>
      <c r="SE92" s="7"/>
      <c r="SF92" s="7"/>
      <c r="SG92" s="7"/>
      <c r="SH92" s="7"/>
      <c r="SI92" s="7"/>
      <c r="SJ92" s="7"/>
      <c r="SK92" s="7"/>
      <c r="SL92" s="7"/>
      <c r="SM92" s="7"/>
      <c r="SN92" s="7"/>
      <c r="SO92" s="7"/>
      <c r="SP92" s="7"/>
      <c r="SQ92" s="7"/>
      <c r="SR92" s="7"/>
      <c r="SS92" s="7"/>
      <c r="ST92" s="7"/>
      <c r="SU92" s="7"/>
      <c r="SV92" s="7"/>
      <c r="SW92" s="7"/>
      <c r="SX92" s="7"/>
      <c r="SY92" s="7"/>
      <c r="SZ92" s="7"/>
      <c r="TA92" s="7"/>
      <c r="TB92" s="7"/>
      <c r="TC92" s="7"/>
      <c r="TD92" s="7"/>
      <c r="TE92" s="7"/>
      <c r="TF92" s="7"/>
      <c r="TG92" s="7"/>
      <c r="TH92" s="7"/>
      <c r="TI92" s="7"/>
      <c r="TJ92" s="7"/>
      <c r="TK92" s="7"/>
      <c r="TL92" s="7"/>
      <c r="TM92" s="7"/>
      <c r="TN92" s="7"/>
      <c r="TO92" s="7"/>
      <c r="TP92" s="7"/>
      <c r="TQ92" s="7"/>
      <c r="TR92" s="7"/>
      <c r="TS92" s="7"/>
      <c r="TT92" s="7"/>
      <c r="TU92" s="7"/>
      <c r="TV92" s="7"/>
      <c r="TW92" s="7"/>
      <c r="TX92" s="7"/>
      <c r="TY92" s="7"/>
      <c r="TZ92" s="7"/>
      <c r="UA92" s="7"/>
      <c r="UB92" s="7"/>
      <c r="UC92" s="7"/>
      <c r="UD92" s="7"/>
      <c r="UE92" s="7"/>
      <c r="UF92" s="7"/>
      <c r="UG92" s="7"/>
      <c r="UH92" s="7"/>
      <c r="UI92" s="7"/>
      <c r="UJ92" s="7"/>
      <c r="UK92" s="7"/>
      <c r="UL92" s="7"/>
      <c r="UM92" s="7"/>
      <c r="UN92" s="7"/>
      <c r="UO92" s="7"/>
      <c r="UP92" s="7"/>
      <c r="UQ92" s="7"/>
      <c r="UR92" s="7"/>
      <c r="US92" s="7"/>
      <c r="UT92" s="7"/>
      <c r="UU92" s="7"/>
      <c r="UV92" s="7"/>
      <c r="UW92" s="7"/>
      <c r="UX92" s="7"/>
      <c r="UY92" s="7"/>
      <c r="UZ92" s="7"/>
      <c r="VA92" s="7"/>
      <c r="VB92" s="7"/>
      <c r="VC92" s="7"/>
      <c r="VD92" s="7"/>
      <c r="VE92" s="7"/>
      <c r="VF92" s="7"/>
      <c r="VG92" s="7"/>
      <c r="VH92" s="7"/>
      <c r="VI92" s="7"/>
      <c r="VJ92" s="7"/>
      <c r="VK92" s="7"/>
      <c r="VL92" s="7"/>
      <c r="VM92" s="7"/>
      <c r="VN92" s="7"/>
      <c r="VO92" s="7"/>
      <c r="VP92" s="7"/>
      <c r="VQ92" s="7"/>
      <c r="VR92" s="7"/>
      <c r="VS92" s="7"/>
      <c r="VT92" s="7"/>
      <c r="VU92" s="7"/>
      <c r="VV92" s="7"/>
      <c r="VW92" s="7"/>
      <c r="VX92" s="7"/>
      <c r="VY92" s="7"/>
      <c r="VZ92" s="7"/>
      <c r="WA92" s="7"/>
      <c r="WB92" s="7"/>
      <c r="WC92" s="7"/>
      <c r="WD92" s="7"/>
      <c r="WE92" s="7"/>
      <c r="WF92" s="7"/>
      <c r="WG92" s="7"/>
      <c r="WH92" s="7"/>
      <c r="WI92" s="7"/>
      <c r="WJ92" s="7"/>
      <c r="WK92" s="7"/>
      <c r="WL92" s="7"/>
      <c r="WM92" s="7"/>
      <c r="WN92" s="7"/>
      <c r="WO92" s="7"/>
      <c r="WP92" s="7"/>
      <c r="WQ92" s="7"/>
      <c r="WR92" s="7"/>
      <c r="WS92" s="7"/>
      <c r="WT92" s="7"/>
      <c r="WU92" s="7"/>
      <c r="WV92" s="7"/>
      <c r="WW92" s="7"/>
      <c r="WX92" s="7"/>
      <c r="WY92" s="7"/>
      <c r="WZ92" s="7"/>
      <c r="XA92" s="7"/>
      <c r="XB92" s="7"/>
      <c r="XC92" s="7"/>
      <c r="XD92" s="7"/>
      <c r="XE92" s="7"/>
      <c r="XF92" s="7"/>
      <c r="XG92" s="7"/>
      <c r="XH92" s="7"/>
      <c r="XI92" s="7"/>
      <c r="XJ92" s="7"/>
      <c r="XK92" s="7"/>
      <c r="XL92" s="7"/>
      <c r="XM92" s="7"/>
      <c r="XN92" s="7"/>
      <c r="XO92" s="7"/>
      <c r="XP92" s="7"/>
      <c r="XQ92" s="7"/>
      <c r="XR92" s="7"/>
      <c r="XS92" s="7"/>
      <c r="XT92" s="7"/>
      <c r="XU92" s="7"/>
      <c r="XV92" s="7"/>
      <c r="XW92" s="7"/>
      <c r="XX92" s="7"/>
      <c r="XY92" s="7"/>
      <c r="XZ92" s="7"/>
      <c r="YA92" s="7"/>
      <c r="YB92" s="7"/>
      <c r="YC92" s="7"/>
      <c r="YD92" s="7"/>
      <c r="YE92" s="7"/>
      <c r="YF92" s="7"/>
      <c r="YG92" s="7"/>
      <c r="YH92" s="7"/>
      <c r="YI92" s="7"/>
      <c r="YJ92" s="7"/>
      <c r="YK92" s="7"/>
      <c r="YL92" s="7"/>
      <c r="YM92" s="7"/>
      <c r="YN92" s="7"/>
      <c r="YO92" s="7"/>
      <c r="YP92" s="7"/>
      <c r="YQ92" s="7"/>
      <c r="YR92" s="7"/>
      <c r="YS92" s="7"/>
      <c r="YT92" s="7"/>
      <c r="YU92" s="7"/>
      <c r="YV92" s="7"/>
      <c r="YW92" s="7"/>
      <c r="YX92" s="7"/>
      <c r="YY92" s="7"/>
      <c r="YZ92" s="7"/>
      <c r="ZA92" s="7"/>
      <c r="ZB92" s="7"/>
      <c r="ZC92" s="7"/>
      <c r="ZD92" s="7"/>
      <c r="ZE92" s="7"/>
      <c r="ZF92" s="7"/>
      <c r="ZG92" s="7"/>
      <c r="ZH92" s="7"/>
      <c r="ZI92" s="7"/>
      <c r="ZJ92" s="7"/>
      <c r="ZK92" s="7"/>
      <c r="ZL92" s="7"/>
      <c r="ZM92" s="7"/>
      <c r="ZN92" s="7"/>
      <c r="ZO92" s="7"/>
      <c r="ZP92" s="7"/>
      <c r="ZQ92" s="7"/>
      <c r="ZR92" s="7"/>
      <c r="ZS92" s="7"/>
      <c r="ZT92" s="7"/>
      <c r="ZU92" s="7"/>
      <c r="ZV92" s="7"/>
      <c r="ZW92" s="7"/>
      <c r="ZX92" s="7"/>
      <c r="ZY92" s="7"/>
      <c r="ZZ92" s="7"/>
      <c r="AAA92" s="7"/>
      <c r="AAB92" s="7"/>
      <c r="AAC92" s="7"/>
      <c r="AAD92" s="7"/>
      <c r="AAE92" s="7"/>
      <c r="AAF92" s="7"/>
      <c r="AAG92" s="7"/>
      <c r="AAH92" s="7"/>
      <c r="AAI92" s="7"/>
      <c r="AAJ92" s="7"/>
      <c r="AAK92" s="7"/>
      <c r="AAL92" s="7"/>
      <c r="AAM92" s="7"/>
      <c r="AAN92" s="7"/>
      <c r="AAO92" s="7"/>
      <c r="AAP92" s="7"/>
      <c r="AAQ92" s="7"/>
      <c r="AAR92" s="7"/>
      <c r="AAS92" s="7"/>
      <c r="AAT92" s="7"/>
      <c r="AAU92" s="7"/>
      <c r="AAV92" s="7"/>
      <c r="AAW92" s="7"/>
      <c r="AAX92" s="7"/>
      <c r="AAY92" s="7"/>
      <c r="AAZ92" s="7"/>
      <c r="ABA92" s="7"/>
      <c r="ABB92" s="7"/>
      <c r="ABC92" s="7"/>
      <c r="ABD92" s="7"/>
      <c r="ABE92" s="7"/>
      <c r="ABF92" s="7"/>
      <c r="ABG92" s="7"/>
      <c r="ABH92" s="7"/>
      <c r="ABI92" s="7"/>
      <c r="ABJ92" s="7"/>
      <c r="ABK92" s="7"/>
      <c r="ABL92" s="7"/>
      <c r="ABM92" s="7"/>
      <c r="ABN92" s="7"/>
      <c r="ABO92" s="7"/>
      <c r="ABP92" s="7"/>
      <c r="ABQ92" s="7"/>
      <c r="ABR92" s="7"/>
      <c r="ABS92" s="7"/>
      <c r="ABT92" s="7"/>
      <c r="ABU92" s="7"/>
      <c r="ABV92" s="7"/>
      <c r="ABW92" s="7"/>
      <c r="ABX92" s="7"/>
      <c r="ABY92" s="7"/>
      <c r="ABZ92" s="7"/>
      <c r="ACA92" s="7"/>
      <c r="ACB92" s="7"/>
      <c r="ACC92" s="7"/>
      <c r="ACD92" s="7"/>
      <c r="ACE92" s="7"/>
      <c r="ACF92" s="7"/>
      <c r="ACG92" s="7"/>
      <c r="ACH92" s="7"/>
      <c r="ACI92" s="7"/>
      <c r="ACJ92" s="7"/>
      <c r="ACK92" s="7"/>
      <c r="ACL92" s="7"/>
      <c r="ACM92" s="7"/>
      <c r="ACN92" s="7"/>
      <c r="ACO92" s="7"/>
      <c r="ACP92" s="7"/>
      <c r="ACQ92" s="7"/>
      <c r="ACR92" s="7"/>
      <c r="ACS92" s="7"/>
      <c r="ACT92" s="7"/>
      <c r="ACU92" s="7"/>
      <c r="ACV92" s="7"/>
      <c r="ACW92" s="7"/>
      <c r="ACX92" s="7"/>
      <c r="ACY92" s="7"/>
      <c r="ACZ92" s="7"/>
      <c r="ADA92" s="7"/>
      <c r="ADB92" s="7"/>
      <c r="ADC92" s="7"/>
      <c r="ADD92" s="7"/>
      <c r="ADE92" s="7"/>
      <c r="ADF92" s="7"/>
      <c r="ADG92" s="7"/>
      <c r="ADH92" s="7"/>
      <c r="ADI92" s="7"/>
      <c r="ADJ92" s="7"/>
      <c r="ADK92" s="7"/>
      <c r="ADL92" s="7"/>
      <c r="ADM92" s="7"/>
      <c r="ADN92" s="7"/>
      <c r="ADO92" s="7"/>
      <c r="ADP92" s="7"/>
      <c r="ADQ92" s="7"/>
      <c r="ADR92" s="7"/>
      <c r="ADS92" s="7"/>
      <c r="ADT92" s="7"/>
      <c r="ADU92" s="7"/>
    </row>
    <row r="93" spans="1:801" s="1" customForma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68" t="s">
        <v>270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68" t="s">
        <v>270</v>
      </c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68" t="s">
        <v>270</v>
      </c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68" t="s">
        <v>270</v>
      </c>
      <c r="BA93" s="7"/>
      <c r="BB93" s="7"/>
      <c r="BC93" s="7"/>
      <c r="BD93" s="7"/>
      <c r="BE93" s="7"/>
      <c r="BF93" s="7"/>
      <c r="BG93" s="7"/>
      <c r="BH93" s="7"/>
      <c r="BI93" s="7"/>
      <c r="BJ93" s="68" t="s">
        <v>270</v>
      </c>
      <c r="QR93" s="7"/>
      <c r="QS93" s="7"/>
      <c r="QT93" s="7"/>
      <c r="QU93" s="7"/>
      <c r="QV93" s="7"/>
      <c r="QW93" s="7"/>
      <c r="QX93" s="7"/>
      <c r="QY93" s="7"/>
      <c r="QZ93" s="7"/>
      <c r="RA93" s="7"/>
      <c r="RB93" s="7"/>
      <c r="RC93" s="7"/>
      <c r="RD93" s="7"/>
      <c r="RE93" s="7"/>
      <c r="RF93" s="7"/>
      <c r="RG93" s="7"/>
      <c r="RH93" s="7"/>
      <c r="RI93" s="7"/>
      <c r="RJ93" s="7"/>
      <c r="RK93" s="7"/>
      <c r="RL93" s="7"/>
      <c r="RM93" s="7"/>
      <c r="RN93" s="7"/>
      <c r="RO93" s="7"/>
      <c r="RP93" s="7"/>
      <c r="RQ93" s="7"/>
      <c r="RR93" s="7"/>
      <c r="RS93" s="7"/>
      <c r="RT93" s="7"/>
      <c r="RU93" s="7"/>
      <c r="RV93" s="7"/>
      <c r="RW93" s="7"/>
      <c r="RX93" s="7"/>
      <c r="RY93" s="7"/>
      <c r="RZ93" s="7"/>
      <c r="SA93" s="7"/>
      <c r="SB93" s="7"/>
      <c r="SC93" s="7"/>
      <c r="SD93" s="7"/>
      <c r="SE93" s="7"/>
      <c r="SF93" s="7"/>
      <c r="SG93" s="7"/>
      <c r="SH93" s="7"/>
      <c r="SI93" s="7"/>
      <c r="SJ93" s="7"/>
      <c r="SK93" s="7"/>
      <c r="SL93" s="7"/>
      <c r="SM93" s="7"/>
      <c r="SN93" s="7"/>
      <c r="SO93" s="7"/>
      <c r="SP93" s="7"/>
      <c r="SQ93" s="7"/>
      <c r="SR93" s="7"/>
      <c r="SS93" s="7"/>
      <c r="ST93" s="7"/>
      <c r="SU93" s="7"/>
      <c r="SV93" s="7"/>
      <c r="SW93" s="7"/>
      <c r="SX93" s="7"/>
      <c r="SY93" s="7"/>
      <c r="SZ93" s="7"/>
      <c r="TA93" s="7"/>
      <c r="TB93" s="7"/>
      <c r="TC93" s="7"/>
      <c r="TD93" s="7"/>
      <c r="TE93" s="7"/>
      <c r="TF93" s="7"/>
      <c r="TG93" s="7"/>
      <c r="TH93" s="7"/>
      <c r="TI93" s="7"/>
      <c r="TJ93" s="7"/>
      <c r="TK93" s="7"/>
      <c r="TL93" s="7"/>
      <c r="TM93" s="7"/>
      <c r="TN93" s="7"/>
      <c r="TO93" s="7"/>
      <c r="TP93" s="7"/>
      <c r="TQ93" s="7"/>
      <c r="TR93" s="7"/>
      <c r="TS93" s="7"/>
      <c r="TT93" s="7"/>
      <c r="TU93" s="7"/>
      <c r="TV93" s="7"/>
      <c r="TW93" s="7"/>
      <c r="TX93" s="7"/>
      <c r="TY93" s="7"/>
      <c r="TZ93" s="7"/>
      <c r="UA93" s="7"/>
      <c r="UB93" s="7"/>
      <c r="UC93" s="7"/>
      <c r="UD93" s="7"/>
      <c r="UE93" s="7"/>
      <c r="UF93" s="7"/>
      <c r="UG93" s="7"/>
      <c r="UH93" s="7"/>
      <c r="UI93" s="7"/>
      <c r="UJ93" s="7"/>
      <c r="UK93" s="7"/>
      <c r="UL93" s="7"/>
      <c r="UM93" s="7"/>
      <c r="UN93" s="7"/>
      <c r="UO93" s="7"/>
      <c r="UP93" s="7"/>
      <c r="UQ93" s="7"/>
      <c r="UR93" s="7"/>
      <c r="US93" s="7"/>
      <c r="UT93" s="7"/>
      <c r="UU93" s="7"/>
      <c r="UV93" s="7"/>
      <c r="UW93" s="7"/>
      <c r="UX93" s="7"/>
      <c r="UY93" s="7"/>
      <c r="UZ93" s="7"/>
      <c r="VA93" s="7"/>
      <c r="VB93" s="7"/>
      <c r="VC93" s="7"/>
      <c r="VD93" s="7"/>
      <c r="VE93" s="7"/>
      <c r="VF93" s="7"/>
      <c r="VG93" s="7"/>
      <c r="VH93" s="7"/>
      <c r="VI93" s="7"/>
      <c r="VJ93" s="7"/>
      <c r="VK93" s="7"/>
      <c r="VL93" s="7"/>
      <c r="VM93" s="7"/>
      <c r="VN93" s="7"/>
      <c r="VO93" s="7"/>
      <c r="VP93" s="7"/>
      <c r="VQ93" s="7"/>
      <c r="VR93" s="7"/>
      <c r="VS93" s="7"/>
      <c r="VT93" s="7"/>
      <c r="VU93" s="7"/>
      <c r="VV93" s="7"/>
      <c r="VW93" s="7"/>
      <c r="VX93" s="7"/>
      <c r="VY93" s="7"/>
      <c r="VZ93" s="7"/>
      <c r="WA93" s="7"/>
      <c r="WB93" s="7"/>
      <c r="WC93" s="7"/>
      <c r="WD93" s="7"/>
      <c r="WE93" s="7"/>
      <c r="WF93" s="7"/>
      <c r="WG93" s="7"/>
      <c r="WH93" s="7"/>
      <c r="WI93" s="7"/>
      <c r="WJ93" s="7"/>
      <c r="WK93" s="7"/>
      <c r="WL93" s="7"/>
      <c r="WM93" s="7"/>
      <c r="WN93" s="7"/>
      <c r="WO93" s="7"/>
      <c r="WP93" s="7"/>
      <c r="WQ93" s="7"/>
      <c r="WR93" s="7"/>
      <c r="WS93" s="7"/>
      <c r="WT93" s="7"/>
      <c r="WU93" s="7"/>
      <c r="WV93" s="7"/>
      <c r="WW93" s="7"/>
      <c r="WX93" s="7"/>
      <c r="WY93" s="7"/>
      <c r="WZ93" s="7"/>
      <c r="XA93" s="7"/>
      <c r="XB93" s="7"/>
      <c r="XC93" s="7"/>
      <c r="XD93" s="7"/>
      <c r="XE93" s="7"/>
      <c r="XF93" s="7"/>
      <c r="XG93" s="7"/>
      <c r="XH93" s="7"/>
      <c r="XI93" s="7"/>
      <c r="XJ93" s="7"/>
      <c r="XK93" s="7"/>
      <c r="XL93" s="7"/>
      <c r="XM93" s="7"/>
      <c r="XN93" s="7"/>
      <c r="XO93" s="7"/>
      <c r="XP93" s="7"/>
      <c r="XQ93" s="7"/>
      <c r="XR93" s="7"/>
      <c r="XS93" s="7"/>
      <c r="XT93" s="7"/>
      <c r="XU93" s="7"/>
      <c r="XV93" s="7"/>
      <c r="XW93" s="7"/>
      <c r="XX93" s="7"/>
      <c r="XY93" s="7"/>
      <c r="XZ93" s="7"/>
      <c r="YA93" s="7"/>
      <c r="YB93" s="7"/>
      <c r="YC93" s="7"/>
      <c r="YD93" s="7"/>
      <c r="YE93" s="7"/>
      <c r="YF93" s="7"/>
      <c r="YG93" s="7"/>
      <c r="YH93" s="7"/>
      <c r="YI93" s="7"/>
      <c r="YJ93" s="7"/>
      <c r="YK93" s="7"/>
      <c r="YL93" s="7"/>
      <c r="YM93" s="7"/>
      <c r="YN93" s="7"/>
      <c r="YO93" s="7"/>
      <c r="YP93" s="7"/>
      <c r="YQ93" s="7"/>
      <c r="YR93" s="7"/>
      <c r="YS93" s="7"/>
      <c r="YT93" s="7"/>
      <c r="YU93" s="7"/>
      <c r="YV93" s="7"/>
      <c r="YW93" s="7"/>
      <c r="YX93" s="7"/>
      <c r="YY93" s="7"/>
      <c r="YZ93" s="7"/>
      <c r="ZA93" s="7"/>
      <c r="ZB93" s="7"/>
      <c r="ZC93" s="7"/>
      <c r="ZD93" s="7"/>
      <c r="ZE93" s="7"/>
      <c r="ZF93" s="7"/>
      <c r="ZG93" s="7"/>
      <c r="ZH93" s="7"/>
      <c r="ZI93" s="7"/>
      <c r="ZJ93" s="7"/>
      <c r="ZK93" s="7"/>
      <c r="ZL93" s="7"/>
      <c r="ZM93" s="7"/>
      <c r="ZN93" s="7"/>
      <c r="ZO93" s="7"/>
      <c r="ZP93" s="7"/>
      <c r="ZQ93" s="7"/>
      <c r="ZR93" s="7"/>
      <c r="ZS93" s="7"/>
      <c r="ZT93" s="7"/>
      <c r="ZU93" s="7"/>
      <c r="ZV93" s="7"/>
      <c r="ZW93" s="7"/>
      <c r="ZX93" s="7"/>
      <c r="ZY93" s="7"/>
      <c r="ZZ93" s="7"/>
      <c r="AAA93" s="7"/>
      <c r="AAB93" s="7"/>
      <c r="AAC93" s="7"/>
      <c r="AAD93" s="7"/>
      <c r="AAE93" s="7"/>
      <c r="AAF93" s="7"/>
      <c r="AAG93" s="7"/>
      <c r="AAH93" s="7"/>
      <c r="AAI93" s="7"/>
      <c r="AAJ93" s="7"/>
      <c r="AAK93" s="7"/>
      <c r="AAL93" s="7"/>
      <c r="AAM93" s="7"/>
      <c r="AAN93" s="7"/>
      <c r="AAO93" s="7"/>
      <c r="AAP93" s="7"/>
      <c r="AAQ93" s="7"/>
      <c r="AAR93" s="7"/>
      <c r="AAS93" s="7"/>
      <c r="AAT93" s="7"/>
      <c r="AAU93" s="7"/>
      <c r="AAV93" s="7"/>
      <c r="AAW93" s="7"/>
      <c r="AAX93" s="7"/>
      <c r="AAY93" s="7"/>
      <c r="AAZ93" s="7"/>
      <c r="ABA93" s="7"/>
      <c r="ABB93" s="7"/>
      <c r="ABC93" s="7"/>
      <c r="ABD93" s="7"/>
      <c r="ABE93" s="7"/>
      <c r="ABF93" s="7"/>
      <c r="ABG93" s="7"/>
      <c r="ABH93" s="7"/>
      <c r="ABI93" s="7"/>
      <c r="ABJ93" s="7"/>
      <c r="ABK93" s="7"/>
      <c r="ABL93" s="7"/>
      <c r="ABM93" s="7"/>
      <c r="ABN93" s="7"/>
      <c r="ABO93" s="7"/>
      <c r="ABP93" s="7"/>
      <c r="ABQ93" s="7"/>
      <c r="ABR93" s="7"/>
      <c r="ABS93" s="7"/>
      <c r="ABT93" s="7"/>
      <c r="ABU93" s="7"/>
      <c r="ABV93" s="7"/>
      <c r="ABW93" s="7"/>
      <c r="ABX93" s="7"/>
      <c r="ABY93" s="7"/>
      <c r="ABZ93" s="7"/>
      <c r="ACA93" s="7"/>
      <c r="ACB93" s="7"/>
      <c r="ACC93" s="7"/>
      <c r="ACD93" s="7"/>
      <c r="ACE93" s="7"/>
      <c r="ACF93" s="7"/>
      <c r="ACG93" s="7"/>
      <c r="ACH93" s="7"/>
      <c r="ACI93" s="7"/>
      <c r="ACJ93" s="7"/>
      <c r="ACK93" s="7"/>
      <c r="ACL93" s="7"/>
      <c r="ACM93" s="7"/>
      <c r="ACN93" s="7"/>
      <c r="ACO93" s="7"/>
      <c r="ACP93" s="7"/>
      <c r="ACQ93" s="7"/>
      <c r="ACR93" s="7"/>
      <c r="ACS93" s="7"/>
      <c r="ACT93" s="7"/>
      <c r="ACU93" s="7"/>
      <c r="ACV93" s="7"/>
      <c r="ACW93" s="7"/>
      <c r="ACX93" s="7"/>
      <c r="ACY93" s="7"/>
      <c r="ACZ93" s="7"/>
      <c r="ADA93" s="7"/>
      <c r="ADB93" s="7"/>
      <c r="ADC93" s="7"/>
      <c r="ADD93" s="7"/>
      <c r="ADE93" s="7"/>
      <c r="ADF93" s="7"/>
      <c r="ADG93" s="7"/>
      <c r="ADH93" s="7"/>
      <c r="ADI93" s="7"/>
      <c r="ADJ93" s="7"/>
      <c r="ADK93" s="7"/>
      <c r="ADL93" s="7"/>
      <c r="ADM93" s="7"/>
      <c r="ADN93" s="7"/>
      <c r="ADO93" s="7"/>
      <c r="ADP93" s="7"/>
      <c r="ADQ93" s="7"/>
      <c r="ADR93" s="7"/>
      <c r="ADS93" s="7"/>
      <c r="ADT93" s="7"/>
      <c r="ADU93" s="7"/>
    </row>
    <row r="94" spans="1:801" s="1" customForma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67" t="s">
        <v>257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67" t="s">
        <v>257</v>
      </c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67" t="s">
        <v>257</v>
      </c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67" t="s">
        <v>257</v>
      </c>
      <c r="BA94" s="7"/>
      <c r="BB94" s="7"/>
      <c r="BC94" s="7"/>
      <c r="BD94" s="7"/>
      <c r="BE94" s="7"/>
      <c r="BF94" s="7"/>
      <c r="BG94" s="7"/>
      <c r="BH94" s="7"/>
      <c r="BI94" s="7"/>
      <c r="BJ94" s="67" t="s">
        <v>257</v>
      </c>
      <c r="QR94" s="7"/>
      <c r="QS94" s="7"/>
      <c r="QT94" s="7"/>
      <c r="QU94" s="7"/>
      <c r="QV94" s="7"/>
      <c r="QW94" s="7"/>
      <c r="QX94" s="7"/>
      <c r="QY94" s="7"/>
      <c r="QZ94" s="7"/>
      <c r="RA94" s="7"/>
      <c r="RB94" s="7"/>
      <c r="RC94" s="7"/>
      <c r="RD94" s="7"/>
      <c r="RE94" s="7"/>
      <c r="RF94" s="7"/>
      <c r="RG94" s="7"/>
      <c r="RH94" s="7"/>
      <c r="RI94" s="7"/>
      <c r="RJ94" s="7"/>
      <c r="RK94" s="7"/>
      <c r="RL94" s="7"/>
      <c r="RM94" s="7"/>
      <c r="RN94" s="7"/>
      <c r="RO94" s="7"/>
      <c r="RP94" s="7"/>
      <c r="RQ94" s="7"/>
      <c r="RR94" s="7"/>
      <c r="RS94" s="7"/>
      <c r="RT94" s="7"/>
      <c r="RU94" s="7"/>
      <c r="RV94" s="7"/>
      <c r="RW94" s="7"/>
      <c r="RX94" s="7"/>
      <c r="RY94" s="7"/>
      <c r="RZ94" s="7"/>
      <c r="SA94" s="7"/>
      <c r="SB94" s="7"/>
      <c r="SC94" s="7"/>
      <c r="SD94" s="7"/>
      <c r="SE94" s="7"/>
      <c r="SF94" s="7"/>
      <c r="SG94" s="7"/>
      <c r="SH94" s="7"/>
      <c r="SI94" s="7"/>
      <c r="SJ94" s="7"/>
      <c r="SK94" s="7"/>
      <c r="SL94" s="7"/>
      <c r="SM94" s="7"/>
      <c r="SN94" s="7"/>
      <c r="SO94" s="7"/>
      <c r="SP94" s="7"/>
      <c r="SQ94" s="7"/>
      <c r="SR94" s="7"/>
      <c r="SS94" s="7"/>
      <c r="ST94" s="7"/>
      <c r="SU94" s="7"/>
      <c r="SV94" s="7"/>
      <c r="SW94" s="7"/>
      <c r="SX94" s="7"/>
      <c r="SY94" s="7"/>
      <c r="SZ94" s="7"/>
      <c r="TA94" s="7"/>
      <c r="TB94" s="7"/>
      <c r="TC94" s="7"/>
      <c r="TD94" s="7"/>
      <c r="TE94" s="7"/>
      <c r="TF94" s="7"/>
      <c r="TG94" s="7"/>
      <c r="TH94" s="7"/>
      <c r="TI94" s="7"/>
      <c r="TJ94" s="7"/>
      <c r="TK94" s="7"/>
      <c r="TL94" s="7"/>
      <c r="TM94" s="7"/>
      <c r="TN94" s="7"/>
      <c r="TO94" s="7"/>
      <c r="TP94" s="7"/>
      <c r="TQ94" s="7"/>
      <c r="TR94" s="7"/>
      <c r="TS94" s="7"/>
      <c r="TT94" s="7"/>
      <c r="TU94" s="7"/>
      <c r="TV94" s="7"/>
      <c r="TW94" s="7"/>
      <c r="TX94" s="7"/>
      <c r="TY94" s="7"/>
      <c r="TZ94" s="7"/>
      <c r="UA94" s="7"/>
      <c r="UB94" s="7"/>
      <c r="UC94" s="7"/>
      <c r="UD94" s="7"/>
      <c r="UE94" s="7"/>
      <c r="UF94" s="7"/>
      <c r="UG94" s="7"/>
      <c r="UH94" s="7"/>
      <c r="UI94" s="7"/>
      <c r="UJ94" s="7"/>
      <c r="UK94" s="7"/>
      <c r="UL94" s="7"/>
      <c r="UM94" s="7"/>
      <c r="UN94" s="7"/>
      <c r="UO94" s="7"/>
      <c r="UP94" s="7"/>
      <c r="UQ94" s="7"/>
      <c r="UR94" s="7"/>
      <c r="US94" s="7"/>
      <c r="UT94" s="7"/>
      <c r="UU94" s="7"/>
      <c r="UV94" s="7"/>
      <c r="UW94" s="7"/>
      <c r="UX94" s="7"/>
      <c r="UY94" s="7"/>
      <c r="UZ94" s="7"/>
      <c r="VA94" s="7"/>
      <c r="VB94" s="7"/>
      <c r="VC94" s="7"/>
      <c r="VD94" s="7"/>
      <c r="VE94" s="7"/>
      <c r="VF94" s="7"/>
      <c r="VG94" s="7"/>
      <c r="VH94" s="7"/>
      <c r="VI94" s="7"/>
      <c r="VJ94" s="7"/>
      <c r="VK94" s="7"/>
      <c r="VL94" s="7"/>
      <c r="VM94" s="7"/>
      <c r="VN94" s="7"/>
      <c r="VO94" s="7"/>
      <c r="VP94" s="7"/>
      <c r="VQ94" s="7"/>
      <c r="VR94" s="7"/>
      <c r="VS94" s="7"/>
      <c r="VT94" s="7"/>
      <c r="VU94" s="7"/>
      <c r="VV94" s="7"/>
      <c r="VW94" s="7"/>
      <c r="VX94" s="7"/>
      <c r="VY94" s="7"/>
      <c r="VZ94" s="7"/>
      <c r="WA94" s="7"/>
      <c r="WB94" s="7"/>
      <c r="WC94" s="7"/>
      <c r="WD94" s="7"/>
      <c r="WE94" s="7"/>
      <c r="WF94" s="7"/>
      <c r="WG94" s="7"/>
      <c r="WH94" s="7"/>
      <c r="WI94" s="7"/>
      <c r="WJ94" s="7"/>
      <c r="WK94" s="7"/>
      <c r="WL94" s="7"/>
      <c r="WM94" s="7"/>
      <c r="WN94" s="7"/>
      <c r="WO94" s="7"/>
      <c r="WP94" s="7"/>
      <c r="WQ94" s="7"/>
      <c r="WR94" s="7"/>
      <c r="WS94" s="7"/>
      <c r="WT94" s="7"/>
      <c r="WU94" s="7"/>
      <c r="WV94" s="7"/>
      <c r="WW94" s="7"/>
      <c r="WX94" s="7"/>
      <c r="WY94" s="7"/>
      <c r="WZ94" s="7"/>
      <c r="XA94" s="7"/>
      <c r="XB94" s="7"/>
      <c r="XC94" s="7"/>
      <c r="XD94" s="7"/>
      <c r="XE94" s="7"/>
      <c r="XF94" s="7"/>
      <c r="XG94" s="7"/>
      <c r="XH94" s="7"/>
      <c r="XI94" s="7"/>
      <c r="XJ94" s="7"/>
      <c r="XK94" s="7"/>
      <c r="XL94" s="7"/>
      <c r="XM94" s="7"/>
      <c r="XN94" s="7"/>
      <c r="XO94" s="7"/>
      <c r="XP94" s="7"/>
      <c r="XQ94" s="7"/>
      <c r="XR94" s="7"/>
      <c r="XS94" s="7"/>
      <c r="XT94" s="7"/>
      <c r="XU94" s="7"/>
      <c r="XV94" s="7"/>
      <c r="XW94" s="7"/>
      <c r="XX94" s="7"/>
      <c r="XY94" s="7"/>
      <c r="XZ94" s="7"/>
      <c r="YA94" s="7"/>
      <c r="YB94" s="7"/>
      <c r="YC94" s="7"/>
      <c r="YD94" s="7"/>
      <c r="YE94" s="7"/>
      <c r="YF94" s="7"/>
      <c r="YG94" s="7"/>
      <c r="YH94" s="7"/>
      <c r="YI94" s="7"/>
      <c r="YJ94" s="7"/>
      <c r="YK94" s="7"/>
      <c r="YL94" s="7"/>
      <c r="YM94" s="7"/>
      <c r="YN94" s="7"/>
      <c r="YO94" s="7"/>
      <c r="YP94" s="7"/>
      <c r="YQ94" s="7"/>
      <c r="YR94" s="7"/>
      <c r="YS94" s="7"/>
      <c r="YT94" s="7"/>
      <c r="YU94" s="7"/>
      <c r="YV94" s="7"/>
      <c r="YW94" s="7"/>
      <c r="YX94" s="7"/>
      <c r="YY94" s="7"/>
      <c r="YZ94" s="7"/>
      <c r="ZA94" s="7"/>
      <c r="ZB94" s="7"/>
      <c r="ZC94" s="7"/>
      <c r="ZD94" s="7"/>
      <c r="ZE94" s="7"/>
      <c r="ZF94" s="7"/>
      <c r="ZG94" s="7"/>
      <c r="ZH94" s="7"/>
      <c r="ZI94" s="7"/>
      <c r="ZJ94" s="7"/>
      <c r="ZK94" s="7"/>
      <c r="ZL94" s="7"/>
      <c r="ZM94" s="7"/>
      <c r="ZN94" s="7"/>
      <c r="ZO94" s="7"/>
      <c r="ZP94" s="7"/>
      <c r="ZQ94" s="7"/>
      <c r="ZR94" s="7"/>
      <c r="ZS94" s="7"/>
      <c r="ZT94" s="7"/>
      <c r="ZU94" s="7"/>
      <c r="ZV94" s="7"/>
      <c r="ZW94" s="7"/>
      <c r="ZX94" s="7"/>
      <c r="ZY94" s="7"/>
      <c r="ZZ94" s="7"/>
      <c r="AAA94" s="7"/>
      <c r="AAB94" s="7"/>
      <c r="AAC94" s="7"/>
      <c r="AAD94" s="7"/>
      <c r="AAE94" s="7"/>
      <c r="AAF94" s="7"/>
      <c r="AAG94" s="7"/>
      <c r="AAH94" s="7"/>
      <c r="AAI94" s="7"/>
      <c r="AAJ94" s="7"/>
      <c r="AAK94" s="7"/>
      <c r="AAL94" s="7"/>
      <c r="AAM94" s="7"/>
      <c r="AAN94" s="7"/>
      <c r="AAO94" s="7"/>
      <c r="AAP94" s="7"/>
      <c r="AAQ94" s="7"/>
      <c r="AAR94" s="7"/>
      <c r="AAS94" s="7"/>
      <c r="AAT94" s="7"/>
      <c r="AAU94" s="7"/>
      <c r="AAV94" s="7"/>
      <c r="AAW94" s="7"/>
      <c r="AAX94" s="7"/>
      <c r="AAY94" s="7"/>
      <c r="AAZ94" s="7"/>
      <c r="ABA94" s="7"/>
      <c r="ABB94" s="7"/>
      <c r="ABC94" s="7"/>
      <c r="ABD94" s="7"/>
      <c r="ABE94" s="7"/>
      <c r="ABF94" s="7"/>
      <c r="ABG94" s="7"/>
      <c r="ABH94" s="7"/>
      <c r="ABI94" s="7"/>
      <c r="ABJ94" s="7"/>
      <c r="ABK94" s="7"/>
      <c r="ABL94" s="7"/>
      <c r="ABM94" s="7"/>
      <c r="ABN94" s="7"/>
      <c r="ABO94" s="7"/>
      <c r="ABP94" s="7"/>
      <c r="ABQ94" s="7"/>
      <c r="ABR94" s="7"/>
      <c r="ABS94" s="7"/>
      <c r="ABT94" s="7"/>
      <c r="ABU94" s="7"/>
      <c r="ABV94" s="7"/>
      <c r="ABW94" s="7"/>
      <c r="ABX94" s="7"/>
      <c r="ABY94" s="7"/>
      <c r="ABZ94" s="7"/>
      <c r="ACA94" s="7"/>
      <c r="ACB94" s="7"/>
      <c r="ACC94" s="7"/>
      <c r="ACD94" s="7"/>
      <c r="ACE94" s="7"/>
      <c r="ACF94" s="7"/>
      <c r="ACG94" s="7"/>
      <c r="ACH94" s="7"/>
      <c r="ACI94" s="7"/>
      <c r="ACJ94" s="7"/>
      <c r="ACK94" s="7"/>
      <c r="ACL94" s="7"/>
      <c r="ACM94" s="7"/>
      <c r="ACN94" s="7"/>
      <c r="ACO94" s="7"/>
      <c r="ACP94" s="7"/>
      <c r="ACQ94" s="7"/>
      <c r="ACR94" s="7"/>
      <c r="ACS94" s="7"/>
      <c r="ACT94" s="7"/>
      <c r="ACU94" s="7"/>
      <c r="ACV94" s="7"/>
      <c r="ACW94" s="7"/>
      <c r="ACX94" s="7"/>
      <c r="ACY94" s="7"/>
      <c r="ACZ94" s="7"/>
      <c r="ADA94" s="7"/>
      <c r="ADB94" s="7"/>
      <c r="ADC94" s="7"/>
      <c r="ADD94" s="7"/>
      <c r="ADE94" s="7"/>
      <c r="ADF94" s="7"/>
      <c r="ADG94" s="7"/>
      <c r="ADH94" s="7"/>
      <c r="ADI94" s="7"/>
      <c r="ADJ94" s="7"/>
      <c r="ADK94" s="7"/>
      <c r="ADL94" s="7"/>
      <c r="ADM94" s="7"/>
      <c r="ADN94" s="7"/>
      <c r="ADO94" s="7"/>
      <c r="ADP94" s="7"/>
      <c r="ADQ94" s="7"/>
      <c r="ADR94" s="7"/>
      <c r="ADS94" s="7"/>
      <c r="ADT94" s="7"/>
      <c r="ADU94" s="7"/>
    </row>
  </sheetData>
  <sheetProtection algorithmName="SHA-512" hashValue="wCVFc9WykELpm91qXNfg6jBGmKPNgt3SF9uT3Oopw9z3ZTMHpIPmhzgJlWMyQZRTThf/TNAQoOTSxXEZZ1g/AA==" saltValue="OdItiCFKi2CnmOEnn05/xA==" spinCount="100000" sheet="1" formatCells="0" formatColumns="0" formatRows="0"/>
  <mergeCells count="23"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  <mergeCell ref="BE1:BF1"/>
    <mergeCell ref="BG1:BJ1"/>
    <mergeCell ref="Q1:R1"/>
    <mergeCell ref="S1:Z1"/>
    <mergeCell ref="BC1:BC2"/>
    <mergeCell ref="BD1:BD2"/>
    <mergeCell ref="AV1:BB1"/>
    <mergeCell ref="AA1:AN1"/>
    <mergeCell ref="AO1:AU1"/>
  </mergeCells>
  <pageMargins left="0.7" right="0.7" top="0.9" bottom="0.5" header="0.05" footer="0.05"/>
  <pageSetup scale="8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9"/>
  <sheetViews>
    <sheetView topLeftCell="A23" workbookViewId="0">
      <selection activeCell="J33" sqref="J33"/>
    </sheetView>
  </sheetViews>
  <sheetFormatPr defaultColWidth="8.85546875" defaultRowHeight="21"/>
  <cols>
    <col min="1" max="1" width="24.42578125" style="74" customWidth="1"/>
    <col min="2" max="2" width="15" style="74" customWidth="1"/>
    <col min="3" max="3" width="13.5703125" style="74" customWidth="1"/>
    <col min="4" max="4" width="16.5703125" style="74" customWidth="1"/>
    <col min="5" max="5" width="20" style="74" customWidth="1"/>
    <col min="6" max="6" width="16" style="74" customWidth="1"/>
    <col min="7" max="8" width="14.42578125" style="74" customWidth="1"/>
    <col min="9" max="9" width="13" style="74" customWidth="1"/>
    <col min="10" max="10" width="14.5703125" style="74" customWidth="1"/>
    <col min="11" max="11" width="15.42578125" style="74" customWidth="1"/>
    <col min="12" max="16384" width="8.85546875" style="74"/>
  </cols>
  <sheetData>
    <row r="1" spans="1:11" ht="21.75">
      <c r="A1" s="387" t="s">
        <v>137</v>
      </c>
      <c r="B1" s="387"/>
      <c r="C1" s="387"/>
      <c r="D1" s="387"/>
      <c r="E1" s="387"/>
      <c r="F1" s="75" t="s">
        <v>138</v>
      </c>
      <c r="G1" s="76"/>
      <c r="H1" s="76"/>
      <c r="I1" s="76"/>
      <c r="J1" s="78" t="s">
        <v>139</v>
      </c>
      <c r="K1" s="78" t="s">
        <v>140</v>
      </c>
    </row>
    <row r="2" spans="1:11">
      <c r="A2" s="388" t="s">
        <v>141</v>
      </c>
      <c r="B2" s="388"/>
      <c r="C2" s="388"/>
      <c r="D2" s="388"/>
      <c r="E2" s="388"/>
      <c r="F2" s="76" t="s">
        <v>142</v>
      </c>
      <c r="G2" s="76"/>
      <c r="H2" s="76"/>
      <c r="I2" s="76"/>
      <c r="J2" s="76"/>
      <c r="K2" s="76"/>
    </row>
    <row r="3" spans="1:11" ht="19.350000000000001" customHeight="1">
      <c r="A3" s="76"/>
      <c r="B3" s="76"/>
      <c r="C3" s="76"/>
      <c r="D3" s="76"/>
      <c r="E3" s="76"/>
      <c r="F3" s="76"/>
      <c r="G3" s="76" t="s">
        <v>143</v>
      </c>
      <c r="H3" s="76"/>
      <c r="I3" s="76"/>
      <c r="J3" s="76"/>
      <c r="K3" s="76"/>
    </row>
    <row r="4" spans="1:11" ht="19.350000000000001" customHeight="1">
      <c r="A4" s="76" t="s">
        <v>144</v>
      </c>
      <c r="B4" s="76" t="s">
        <v>145</v>
      </c>
      <c r="C4" s="76"/>
      <c r="D4" s="76"/>
      <c r="E4" s="76"/>
      <c r="F4" s="76"/>
      <c r="G4" s="76" t="s">
        <v>146</v>
      </c>
      <c r="H4" s="76"/>
      <c r="I4" s="76"/>
      <c r="J4" s="76"/>
      <c r="K4" s="76"/>
    </row>
    <row r="5" spans="1:11" ht="19.350000000000001" customHeight="1">
      <c r="A5" s="76" t="s">
        <v>147</v>
      </c>
      <c r="B5" s="76" t="s">
        <v>274</v>
      </c>
      <c r="C5" s="76"/>
      <c r="D5" s="76"/>
      <c r="E5" s="76"/>
      <c r="F5" s="76" t="s">
        <v>149</v>
      </c>
      <c r="G5" s="76"/>
      <c r="H5" s="76"/>
      <c r="I5" s="76"/>
      <c r="J5" s="76"/>
      <c r="K5" s="76"/>
    </row>
    <row r="6" spans="1:11" ht="19.350000000000001" customHeight="1">
      <c r="A6" s="76" t="s">
        <v>150</v>
      </c>
      <c r="B6" s="176">
        <v>45657</v>
      </c>
      <c r="C6" s="76"/>
      <c r="D6" s="76"/>
      <c r="E6" s="76"/>
      <c r="F6" s="76"/>
      <c r="G6" s="76" t="s">
        <v>151</v>
      </c>
      <c r="H6" s="76"/>
      <c r="I6" s="76"/>
      <c r="J6" s="76"/>
      <c r="K6" s="76"/>
    </row>
    <row r="7" spans="1:11" ht="19.350000000000001" customHeight="1">
      <c r="A7" s="76"/>
      <c r="B7" s="76"/>
      <c r="C7" s="76"/>
      <c r="D7" s="76"/>
      <c r="E7" s="76"/>
      <c r="F7" s="78" t="s">
        <v>152</v>
      </c>
      <c r="G7" s="78" t="s">
        <v>153</v>
      </c>
      <c r="H7" s="78" t="s">
        <v>154</v>
      </c>
      <c r="I7" s="78" t="s">
        <v>155</v>
      </c>
      <c r="J7" s="78" t="s">
        <v>156</v>
      </c>
      <c r="K7" s="76"/>
    </row>
    <row r="8" spans="1:11" ht="19.350000000000001" customHeight="1">
      <c r="A8" s="75" t="s">
        <v>157</v>
      </c>
      <c r="B8" s="76"/>
      <c r="C8" s="76"/>
      <c r="D8" s="76"/>
      <c r="E8" s="76"/>
      <c r="F8" s="79" t="s">
        <v>158</v>
      </c>
      <c r="G8" s="79" t="s">
        <v>158</v>
      </c>
      <c r="H8" s="79" t="s">
        <v>158</v>
      </c>
      <c r="I8" s="79" t="s">
        <v>158</v>
      </c>
      <c r="J8" s="79" t="s">
        <v>158</v>
      </c>
      <c r="K8" s="76"/>
    </row>
    <row r="9" spans="1:11" ht="19.350000000000001" customHeight="1">
      <c r="A9" s="382" t="s">
        <v>159</v>
      </c>
      <c r="B9" s="382" t="s">
        <v>160</v>
      </c>
      <c r="C9" s="382"/>
      <c r="D9" s="382"/>
      <c r="E9" s="383" t="s">
        <v>161</v>
      </c>
      <c r="F9" s="75" t="s">
        <v>259</v>
      </c>
      <c r="G9" s="76"/>
      <c r="H9" s="76"/>
      <c r="I9" s="76"/>
      <c r="J9" s="76" t="s">
        <v>225</v>
      </c>
      <c r="K9" s="76"/>
    </row>
    <row r="10" spans="1:11" ht="19.350000000000001" customHeight="1">
      <c r="A10" s="382"/>
      <c r="B10" s="80" t="s">
        <v>163</v>
      </c>
      <c r="C10" s="80" t="s">
        <v>164</v>
      </c>
      <c r="D10" s="81" t="s">
        <v>165</v>
      </c>
      <c r="E10" s="384"/>
      <c r="F10" s="385" t="s">
        <v>166</v>
      </c>
      <c r="G10" s="389" t="s">
        <v>167</v>
      </c>
      <c r="H10" s="390"/>
      <c r="I10" s="391" t="s">
        <v>226</v>
      </c>
      <c r="J10" s="392"/>
      <c r="K10" s="375" t="s">
        <v>165</v>
      </c>
    </row>
    <row r="11" spans="1:11" ht="19.350000000000001" customHeight="1">
      <c r="A11" s="84">
        <v>1</v>
      </c>
      <c r="B11" s="84">
        <v>2</v>
      </c>
      <c r="C11" s="84">
        <v>3</v>
      </c>
      <c r="D11" s="84">
        <v>4</v>
      </c>
      <c r="E11" s="84">
        <v>5</v>
      </c>
      <c r="F11" s="386"/>
      <c r="G11" s="85" t="s">
        <v>170</v>
      </c>
      <c r="H11" s="86" t="s">
        <v>168</v>
      </c>
      <c r="I11" s="128" t="s">
        <v>168</v>
      </c>
      <c r="J11" s="129" t="s">
        <v>169</v>
      </c>
      <c r="K11" s="376"/>
    </row>
    <row r="12" spans="1:11" ht="19.350000000000001" customHeight="1">
      <c r="A12" s="87" t="s">
        <v>171</v>
      </c>
      <c r="B12" s="88" t="s">
        <v>172</v>
      </c>
      <c r="C12" s="87"/>
      <c r="D12" s="87"/>
      <c r="E12" s="87"/>
      <c r="F12" s="89" t="s">
        <v>260</v>
      </c>
      <c r="G12" s="90"/>
      <c r="H12" s="91"/>
      <c r="I12" s="90"/>
      <c r="J12" s="91"/>
      <c r="K12" s="90"/>
    </row>
    <row r="13" spans="1:11" ht="19.350000000000001" customHeight="1">
      <c r="A13" s="87" t="s">
        <v>227</v>
      </c>
      <c r="B13" s="88" t="s">
        <v>172</v>
      </c>
      <c r="C13" s="87"/>
      <c r="D13" s="87"/>
      <c r="E13" s="87"/>
      <c r="F13" s="92" t="s">
        <v>175</v>
      </c>
      <c r="G13" s="93">
        <f>'Oct25'!D89</f>
        <v>380500</v>
      </c>
      <c r="H13" s="93">
        <f>'Dec25'!F89</f>
        <v>32281</v>
      </c>
      <c r="I13" s="93">
        <f>'Dec25'!I89+'Dec25'!P89</f>
        <v>35528</v>
      </c>
      <c r="J13" s="131">
        <f>'Summary Nov25'!J13+I13</f>
        <v>160253</v>
      </c>
      <c r="K13" s="130" t="s">
        <v>176</v>
      </c>
    </row>
    <row r="14" spans="1:11" ht="19.350000000000001" customHeight="1">
      <c r="A14" s="87" t="s">
        <v>228</v>
      </c>
      <c r="B14" s="88" t="s">
        <v>172</v>
      </c>
      <c r="C14" s="87"/>
      <c r="D14" s="87"/>
      <c r="E14" s="87"/>
      <c r="F14" s="94" t="s">
        <v>178</v>
      </c>
      <c r="G14" s="93">
        <f>'Oct25'!C89</f>
        <v>3619500</v>
      </c>
      <c r="H14" s="93">
        <f>'Dec25'!E89</f>
        <v>300527</v>
      </c>
      <c r="I14" s="93">
        <f>'Dec25'!G89+'Dec25'!O89</f>
        <v>282799</v>
      </c>
      <c r="J14" s="131">
        <f>'Summary Nov25'!J14+I14</f>
        <v>1306052</v>
      </c>
      <c r="K14" s="132" t="s">
        <v>176</v>
      </c>
    </row>
    <row r="15" spans="1:11" ht="19.350000000000001" customHeight="1">
      <c r="A15" s="87" t="s">
        <v>229</v>
      </c>
      <c r="B15" s="88" t="s">
        <v>172</v>
      </c>
      <c r="C15" s="87"/>
      <c r="D15" s="87"/>
      <c r="E15" s="87"/>
      <c r="F15" s="95" t="s">
        <v>180</v>
      </c>
      <c r="G15" s="96">
        <f>SUM(G13:G14)</f>
        <v>4000000</v>
      </c>
      <c r="H15" s="96">
        <f>SUM(H13:H14)</f>
        <v>332808</v>
      </c>
      <c r="I15" s="96">
        <f>SUM(I13:I14)</f>
        <v>318327</v>
      </c>
      <c r="J15" s="96">
        <f>SUM(J13:J14)</f>
        <v>1466305</v>
      </c>
      <c r="K15" s="133" t="s">
        <v>176</v>
      </c>
    </row>
    <row r="16" spans="1:11" ht="19.350000000000001" customHeight="1">
      <c r="A16" s="87" t="s">
        <v>230</v>
      </c>
      <c r="B16" s="88" t="s">
        <v>172</v>
      </c>
      <c r="C16" s="87"/>
      <c r="D16" s="97"/>
      <c r="E16" s="87"/>
      <c r="F16" s="98" t="s">
        <v>261</v>
      </c>
      <c r="G16" s="85"/>
      <c r="H16" s="76"/>
      <c r="I16" s="122"/>
      <c r="J16" s="76"/>
      <c r="K16" s="122"/>
    </row>
    <row r="17" spans="1:11" ht="19.350000000000001" customHeight="1">
      <c r="A17" s="87" t="s">
        <v>183</v>
      </c>
      <c r="B17" s="80" t="s">
        <v>184</v>
      </c>
      <c r="C17" s="80" t="s">
        <v>275</v>
      </c>
      <c r="D17" s="80" t="s">
        <v>232</v>
      </c>
      <c r="E17" s="87"/>
      <c r="F17" s="92" t="s">
        <v>185</v>
      </c>
      <c r="G17" s="99">
        <v>430000</v>
      </c>
      <c r="H17" s="182">
        <v>36600</v>
      </c>
      <c r="I17" s="93">
        <f>'Dec25'!BH89</f>
        <v>37223</v>
      </c>
      <c r="J17" s="131">
        <f>'Summary Nov25'!J17+I17</f>
        <v>177323</v>
      </c>
      <c r="K17" s="122"/>
    </row>
    <row r="18" spans="1:11" ht="19.350000000000001" customHeight="1">
      <c r="A18" s="76" t="s">
        <v>264</v>
      </c>
      <c r="B18" s="76"/>
      <c r="C18" s="76"/>
      <c r="D18" s="76"/>
      <c r="E18" s="76"/>
      <c r="F18" s="92" t="s">
        <v>187</v>
      </c>
      <c r="G18" s="99">
        <v>3750000</v>
      </c>
      <c r="H18" s="182">
        <v>312500</v>
      </c>
      <c r="I18" s="93">
        <f>'Dec25'!BI89</f>
        <v>269100</v>
      </c>
      <c r="J18" s="131">
        <f>'Summary Nov25'!J18+I18</f>
        <v>1404055</v>
      </c>
      <c r="K18" s="126"/>
    </row>
    <row r="19" spans="1:11" ht="19.350000000000001" customHeight="1">
      <c r="A19" s="76"/>
      <c r="B19" s="76"/>
      <c r="C19" s="76"/>
      <c r="D19" s="76"/>
      <c r="E19" s="76"/>
      <c r="F19" s="95" t="s">
        <v>180</v>
      </c>
      <c r="G19" s="96">
        <f>SUM(G17:G18)</f>
        <v>4180000</v>
      </c>
      <c r="H19" s="101">
        <f>SUM(H17:H18)</f>
        <v>349100</v>
      </c>
      <c r="I19" s="96">
        <f>SUM(I17:I18)</f>
        <v>306323</v>
      </c>
      <c r="J19" s="96">
        <f>SUM(J17:J18)</f>
        <v>1581378</v>
      </c>
      <c r="K19" s="87"/>
    </row>
    <row r="20" spans="1:11" ht="19.350000000000001" customHeight="1">
      <c r="A20" s="75" t="s">
        <v>188</v>
      </c>
      <c r="B20" s="76"/>
      <c r="C20" s="76"/>
      <c r="D20" s="76"/>
      <c r="E20" s="76"/>
      <c r="F20" s="98" t="s">
        <v>265</v>
      </c>
      <c r="G20" s="85"/>
      <c r="H20" s="7"/>
      <c r="I20" s="85"/>
      <c r="J20" s="76"/>
      <c r="K20" s="85"/>
    </row>
    <row r="21" spans="1:11" ht="19.350000000000001" customHeight="1">
      <c r="A21" s="76" t="s">
        <v>190</v>
      </c>
      <c r="B21" s="76"/>
      <c r="C21" s="76" t="s">
        <v>225</v>
      </c>
      <c r="D21" s="76"/>
      <c r="E21" s="76"/>
      <c r="F21" s="92" t="s">
        <v>185</v>
      </c>
      <c r="G21" s="99">
        <v>145775</v>
      </c>
      <c r="H21" s="183">
        <v>13405</v>
      </c>
      <c r="I21" s="99">
        <f>'Dec25'!AT89</f>
        <v>13234</v>
      </c>
      <c r="J21" s="131">
        <f>'Summary Nov25'!J21+I21</f>
        <v>62914</v>
      </c>
      <c r="K21" s="130" t="s">
        <v>176</v>
      </c>
    </row>
    <row r="22" spans="1:11" ht="19.350000000000001" customHeight="1">
      <c r="A22" s="76" t="s">
        <v>192</v>
      </c>
      <c r="B22" s="76"/>
      <c r="C22" s="76" t="s">
        <v>225</v>
      </c>
      <c r="D22" s="76"/>
      <c r="E22" s="76"/>
      <c r="F22" s="92" t="s">
        <v>187</v>
      </c>
      <c r="G22" s="103">
        <v>1454225</v>
      </c>
      <c r="H22" s="183">
        <v>129923</v>
      </c>
      <c r="I22" s="103">
        <f>'Dec25'!AS89</f>
        <v>116003</v>
      </c>
      <c r="J22" s="131">
        <f>'Summary Nov25'!J22+I22</f>
        <v>568026</v>
      </c>
      <c r="K22" s="132" t="s">
        <v>176</v>
      </c>
    </row>
    <row r="23" spans="1:11" ht="19.350000000000001" customHeight="1">
      <c r="A23" s="75" t="s">
        <v>193</v>
      </c>
      <c r="B23" s="76"/>
      <c r="C23" s="76" t="s">
        <v>225</v>
      </c>
      <c r="D23" s="76" t="s">
        <v>158</v>
      </c>
      <c r="E23" s="76"/>
      <c r="F23" s="95" t="s">
        <v>180</v>
      </c>
      <c r="G23" s="96">
        <f>SUM(G21:G22)</f>
        <v>1600000</v>
      </c>
      <c r="H23" s="101">
        <f>SUM(H21:H22)</f>
        <v>143328</v>
      </c>
      <c r="I23" s="96">
        <f>SUM(I21:I22)</f>
        <v>129237</v>
      </c>
      <c r="J23" s="96">
        <f>SUM(J21:J22)</f>
        <v>630940</v>
      </c>
      <c r="K23" s="133" t="s">
        <v>176</v>
      </c>
    </row>
    <row r="24" spans="1:11" ht="19.350000000000001" customHeight="1">
      <c r="A24" s="104" t="s">
        <v>194</v>
      </c>
      <c r="B24" s="76"/>
      <c r="C24" s="76" t="s">
        <v>225</v>
      </c>
      <c r="D24" s="76" t="s">
        <v>158</v>
      </c>
      <c r="E24" s="76"/>
      <c r="F24" s="105" t="s">
        <v>266</v>
      </c>
      <c r="G24" s="106">
        <v>3000</v>
      </c>
      <c r="H24" s="107">
        <v>300</v>
      </c>
      <c r="I24" s="99">
        <f>'Dec25'!BC89</f>
        <v>301</v>
      </c>
      <c r="J24" s="131">
        <f>'Summary Nov25'!J24+I24</f>
        <v>1382</v>
      </c>
      <c r="K24" s="133" t="s">
        <v>176</v>
      </c>
    </row>
    <row r="25" spans="1:11" ht="19.350000000000001" customHeight="1">
      <c r="A25" s="82" t="s">
        <v>196</v>
      </c>
      <c r="B25" s="83"/>
      <c r="C25" s="83" t="s">
        <v>197</v>
      </c>
      <c r="D25" s="108" t="s">
        <v>198</v>
      </c>
      <c r="E25" s="108" t="s">
        <v>180</v>
      </c>
      <c r="F25" s="109" t="s">
        <v>267</v>
      </c>
      <c r="G25" s="96">
        <v>55</v>
      </c>
      <c r="H25" s="110">
        <v>0</v>
      </c>
      <c r="I25" s="96"/>
      <c r="J25" s="134">
        <f>'Summary Sep25'!J25+I25</f>
        <v>8</v>
      </c>
      <c r="K25" s="87"/>
    </row>
    <row r="26" spans="1:11" ht="19.350000000000001" customHeight="1">
      <c r="A26" s="111" t="s">
        <v>200</v>
      </c>
      <c r="B26" s="112"/>
      <c r="C26" s="113"/>
      <c r="D26" s="87"/>
      <c r="E26" s="87"/>
      <c r="F26" s="114" t="s">
        <v>268</v>
      </c>
      <c r="G26" s="76"/>
      <c r="H26" s="76"/>
      <c r="I26" s="76"/>
      <c r="J26" s="76"/>
      <c r="K26" s="76"/>
    </row>
    <row r="27" spans="1:11" ht="19.350000000000001" customHeight="1">
      <c r="A27" s="111" t="s">
        <v>202</v>
      </c>
      <c r="B27" s="112"/>
      <c r="C27" s="113"/>
      <c r="D27" s="87"/>
      <c r="E27" s="87"/>
      <c r="F27" s="383" t="s">
        <v>166</v>
      </c>
      <c r="G27" s="379" t="s">
        <v>167</v>
      </c>
      <c r="H27" s="380"/>
      <c r="I27" s="381" t="s">
        <v>233</v>
      </c>
      <c r="J27" s="381"/>
      <c r="K27" s="377" t="s">
        <v>234</v>
      </c>
    </row>
    <row r="28" spans="1:11" ht="19.350000000000001" customHeight="1">
      <c r="A28" s="111" t="s">
        <v>205</v>
      </c>
      <c r="B28" s="112"/>
      <c r="C28" s="113"/>
      <c r="D28" s="87"/>
      <c r="E28" s="87"/>
      <c r="F28" s="384"/>
      <c r="G28" s="88" t="s">
        <v>170</v>
      </c>
      <c r="H28" s="88" t="s">
        <v>168</v>
      </c>
      <c r="I28" s="135" t="s">
        <v>168</v>
      </c>
      <c r="J28" s="133" t="s">
        <v>169</v>
      </c>
      <c r="K28" s="378"/>
    </row>
    <row r="29" spans="1:11" ht="19.350000000000001" customHeight="1">
      <c r="A29" s="115" t="s">
        <v>206</v>
      </c>
      <c r="B29" s="116"/>
      <c r="C29" s="117"/>
      <c r="D29" s="85"/>
      <c r="E29" s="85"/>
      <c r="F29" s="118" t="s">
        <v>207</v>
      </c>
      <c r="G29" s="90"/>
      <c r="H29" s="119"/>
      <c r="I29" s="136"/>
      <c r="J29" s="119"/>
      <c r="K29" s="90"/>
    </row>
    <row r="30" spans="1:11" ht="19.350000000000001" customHeight="1">
      <c r="A30" s="120" t="s">
        <v>208</v>
      </c>
      <c r="B30" s="121"/>
      <c r="C30" s="85"/>
      <c r="D30" s="121"/>
      <c r="E30" s="85"/>
      <c r="F30" s="118" t="s">
        <v>209</v>
      </c>
      <c r="G30" s="99">
        <f>G13*50</f>
        <v>19025000</v>
      </c>
      <c r="H30" s="99">
        <f>H13*50</f>
        <v>1614050</v>
      </c>
      <c r="I30" s="99">
        <f>I13*50</f>
        <v>1776400</v>
      </c>
      <c r="J30" s="131">
        <f>'Summary Nov25'!J30+I30</f>
        <v>8012650</v>
      </c>
      <c r="K30" s="122"/>
    </row>
    <row r="31" spans="1:11" ht="19.350000000000001" customHeight="1">
      <c r="A31" s="118" t="s">
        <v>210</v>
      </c>
      <c r="B31" s="76"/>
      <c r="C31" s="122"/>
      <c r="D31" s="76"/>
      <c r="E31" s="122"/>
      <c r="F31" s="118" t="s">
        <v>211</v>
      </c>
      <c r="G31" s="99">
        <f>G14*75</f>
        <v>271462500</v>
      </c>
      <c r="H31" s="99">
        <f>H14*75</f>
        <v>22539525</v>
      </c>
      <c r="I31" s="99">
        <f>I14*75</f>
        <v>21209925</v>
      </c>
      <c r="J31" s="131">
        <f>'Summary Nov25'!J31+I31</f>
        <v>97953900</v>
      </c>
      <c r="K31" s="126"/>
    </row>
    <row r="32" spans="1:11" ht="19.350000000000001" customHeight="1">
      <c r="A32" s="118" t="s">
        <v>212</v>
      </c>
      <c r="B32" s="76"/>
      <c r="C32" s="122"/>
      <c r="D32" s="76"/>
      <c r="E32" s="122"/>
      <c r="F32" s="95" t="s">
        <v>180</v>
      </c>
      <c r="G32" s="96">
        <f>SUM(G30:G31)</f>
        <v>290487500</v>
      </c>
      <c r="H32" s="96">
        <f>SUM(H30:H31)</f>
        <v>24153575</v>
      </c>
      <c r="I32" s="96">
        <f>SUM(I30:I31)</f>
        <v>22986325</v>
      </c>
      <c r="J32" s="96">
        <f>SUM(J30:J31)</f>
        <v>105966550</v>
      </c>
      <c r="K32" s="137">
        <f>J32*100/G32</f>
        <v>36.478867421145488</v>
      </c>
    </row>
    <row r="33" spans="1:11" ht="19.350000000000001" customHeight="1">
      <c r="A33" s="120" t="s">
        <v>213</v>
      </c>
      <c r="B33" s="121"/>
      <c r="C33" s="85"/>
      <c r="D33" s="121"/>
      <c r="E33" s="85"/>
      <c r="F33" s="123" t="s">
        <v>214</v>
      </c>
      <c r="G33" s="87"/>
      <c r="H33" s="87"/>
      <c r="I33" s="99">
        <f>'Dec25'!BF89</f>
        <v>6910</v>
      </c>
      <c r="J33" s="131">
        <f>'Summary Nov25'!J33+I33</f>
        <v>25660</v>
      </c>
      <c r="K33" s="87"/>
    </row>
    <row r="34" spans="1:11" ht="19.350000000000001" customHeight="1">
      <c r="A34" s="118" t="s">
        <v>210</v>
      </c>
      <c r="B34" s="76"/>
      <c r="C34" s="122"/>
      <c r="D34" s="76"/>
      <c r="E34" s="122"/>
      <c r="F34" s="123" t="s">
        <v>215</v>
      </c>
      <c r="G34" s="87"/>
      <c r="H34" s="87"/>
      <c r="I34" s="87"/>
      <c r="J34" s="87"/>
      <c r="K34" s="87"/>
    </row>
    <row r="35" spans="1:11" ht="19.350000000000001" customHeight="1">
      <c r="A35" s="124" t="s">
        <v>212</v>
      </c>
      <c r="B35" s="125"/>
      <c r="C35" s="126"/>
      <c r="D35" s="125"/>
      <c r="E35" s="126"/>
      <c r="F35" s="75" t="s">
        <v>269</v>
      </c>
      <c r="G35" s="76"/>
      <c r="H35" s="76"/>
      <c r="I35" s="76"/>
      <c r="J35" s="76"/>
      <c r="K35" s="76"/>
    </row>
    <row r="36" spans="1:11" ht="30" customHeight="1">
      <c r="A36" s="76"/>
      <c r="B36" s="76"/>
      <c r="C36" s="76"/>
      <c r="D36" s="76"/>
      <c r="E36" s="76"/>
      <c r="F36" s="127" t="s">
        <v>217</v>
      </c>
      <c r="G36" s="127"/>
      <c r="H36" s="127" t="s">
        <v>218</v>
      </c>
      <c r="I36" s="127"/>
      <c r="J36" s="127" t="s">
        <v>219</v>
      </c>
      <c r="K36" s="127" t="s">
        <v>220</v>
      </c>
    </row>
    <row r="37" spans="1:11" ht="19.350000000000001" customHeight="1"/>
    <row r="38" spans="1:11" ht="19.350000000000001" customHeight="1"/>
    <row r="39" spans="1:11" ht="19.350000000000001" customHeight="1"/>
  </sheetData>
  <sheetProtection selectLockedCells="1" selectUnlockedCells="1"/>
  <mergeCells count="13">
    <mergeCell ref="A1:E1"/>
    <mergeCell ref="A2:E2"/>
    <mergeCell ref="B9:D9"/>
    <mergeCell ref="G10:H10"/>
    <mergeCell ref="I10:J10"/>
    <mergeCell ref="K10:K11"/>
    <mergeCell ref="K27:K28"/>
    <mergeCell ref="G27:H27"/>
    <mergeCell ref="I27:J27"/>
    <mergeCell ref="A9:A10"/>
    <mergeCell ref="E9:E10"/>
    <mergeCell ref="F10:F11"/>
    <mergeCell ref="F27:F28"/>
  </mergeCells>
  <pageMargins left="0.7" right="0.7" top="0.5" bottom="0.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CZH90"/>
  <sheetViews>
    <sheetView zoomScale="110" zoomScaleNormal="110" workbookViewId="0">
      <pane xSplit="2" ySplit="4" topLeftCell="V82" activePane="bottomRight" state="frozen"/>
      <selection pane="topRight"/>
      <selection pane="bottomLeft"/>
      <selection pane="bottomRight" activeCell="Z94" sqref="Z94"/>
    </sheetView>
  </sheetViews>
  <sheetFormatPr defaultColWidth="8.85546875" defaultRowHeight="15"/>
  <cols>
    <col min="1" max="1" width="5.42578125" style="150" customWidth="1"/>
    <col min="2" max="2" width="18.5703125" style="151" customWidth="1"/>
    <col min="3" max="3" width="10.85546875" style="150" customWidth="1"/>
    <col min="4" max="4" width="9.5703125" style="150" customWidth="1"/>
    <col min="5" max="6" width="9" style="150" customWidth="1"/>
    <col min="7" max="7" width="9.42578125" style="150" customWidth="1"/>
    <col min="8" max="8" width="11.42578125" style="150" customWidth="1"/>
    <col min="9" max="9" width="9" style="150" customWidth="1"/>
    <col min="10" max="10" width="9.85546875" style="150" customWidth="1"/>
    <col min="11" max="14" width="9.42578125" style="150" customWidth="1"/>
    <col min="15" max="15" width="9" style="150" customWidth="1"/>
    <col min="16" max="16" width="9.140625" style="150" customWidth="1"/>
    <col min="17" max="17" width="10.140625" style="150" customWidth="1"/>
    <col min="18" max="19" width="9.5703125" style="150" customWidth="1"/>
    <col min="20" max="20" width="9" style="150" customWidth="1"/>
    <col min="21" max="21" width="10.140625" style="150" customWidth="1"/>
    <col min="22" max="22" width="9.85546875" style="150" customWidth="1"/>
    <col min="23" max="23" width="10.5703125" style="150" customWidth="1"/>
    <col min="24" max="24" width="9.85546875" style="150" customWidth="1"/>
    <col min="25" max="27" width="9.42578125" style="150" customWidth="1"/>
    <col min="28" max="28" width="9" style="150" customWidth="1"/>
    <col min="29" max="29" width="9.42578125" style="150" customWidth="1"/>
    <col min="30" max="30" width="8.85546875" style="150" customWidth="1"/>
    <col min="31" max="31" width="9.42578125" style="150" customWidth="1"/>
    <col min="32" max="32" width="9" style="150" customWidth="1"/>
    <col min="33" max="33" width="7.140625" style="150" customWidth="1"/>
    <col min="34" max="34" width="6.42578125" style="150" customWidth="1"/>
    <col min="35" max="35" width="9" style="150" customWidth="1"/>
    <col min="36" max="36" width="6.5703125" style="150" customWidth="1"/>
    <col min="37" max="37" width="7.42578125" style="150" customWidth="1"/>
    <col min="38" max="431" width="8.85546875" style="143"/>
    <col min="432" max="773" width="8.85546875" style="150"/>
    <col min="774" max="2712" width="8.85546875" style="143"/>
    <col min="2713" max="16384" width="8.85546875" style="150"/>
  </cols>
  <sheetData>
    <row r="1" spans="1:37" ht="17.25">
      <c r="A1" s="7"/>
      <c r="B1" s="8"/>
      <c r="C1" s="397" t="s">
        <v>276</v>
      </c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 t="str">
        <f>C1</f>
        <v>পরিচালক, কৃত্রিম প্রজনন দপ্তর, প্রাণিসম্পদ অধিদপ্তরের ২য় ত্রৈমাসিক (অক্টোবর- ডিসেম্বর ২০২৪) প্রতিবেদন</v>
      </c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8" t="str">
        <f>Q1</f>
        <v>পরিচালক, কৃত্রিম প্রজনন দপ্তর, প্রাণিসম্পদ অধিদপ্তরের ২য় ত্রৈমাসিক (অক্টোবর- ডিসেম্বর ২০২৪) প্রতিবেদন</v>
      </c>
      <c r="AF1" s="398"/>
      <c r="AG1" s="398"/>
      <c r="AH1" s="398"/>
      <c r="AI1" s="398"/>
      <c r="AJ1" s="398"/>
      <c r="AK1" s="398"/>
    </row>
    <row r="2" spans="1:37" s="143" customFormat="1" ht="19.350000000000001" customHeight="1">
      <c r="A2" s="393" t="s">
        <v>0</v>
      </c>
      <c r="B2" s="395" t="s">
        <v>1</v>
      </c>
      <c r="C2" s="399" t="s">
        <v>244</v>
      </c>
      <c r="D2" s="400"/>
      <c r="E2" s="400"/>
      <c r="F2" s="400"/>
      <c r="G2" s="400"/>
      <c r="H2" s="400"/>
      <c r="I2" s="401"/>
      <c r="J2" s="399" t="s">
        <v>245</v>
      </c>
      <c r="K2" s="400"/>
      <c r="L2" s="400"/>
      <c r="M2" s="400"/>
      <c r="N2" s="400"/>
      <c r="O2" s="400"/>
      <c r="P2" s="401"/>
      <c r="Q2" s="399" t="s">
        <v>277</v>
      </c>
      <c r="R2" s="400"/>
      <c r="S2" s="400"/>
      <c r="T2" s="400"/>
      <c r="U2" s="400"/>
      <c r="V2" s="400"/>
      <c r="W2" s="401"/>
      <c r="X2" s="399" t="s">
        <v>247</v>
      </c>
      <c r="Y2" s="400"/>
      <c r="Z2" s="400"/>
      <c r="AA2" s="400"/>
      <c r="AB2" s="400"/>
      <c r="AC2" s="400"/>
      <c r="AD2" s="401"/>
      <c r="AE2" s="399" t="s">
        <v>248</v>
      </c>
      <c r="AF2" s="400"/>
      <c r="AG2" s="400"/>
      <c r="AH2" s="400"/>
      <c r="AI2" s="400"/>
      <c r="AJ2" s="400"/>
      <c r="AK2" s="401"/>
    </row>
    <row r="3" spans="1:37" s="143" customFormat="1" ht="83.45" customHeight="1">
      <c r="A3" s="394"/>
      <c r="B3" s="396"/>
      <c r="C3" s="152" t="s">
        <v>249</v>
      </c>
      <c r="D3" s="152" t="s">
        <v>278</v>
      </c>
      <c r="E3" s="152" t="s">
        <v>279</v>
      </c>
      <c r="F3" s="152" t="s">
        <v>280</v>
      </c>
      <c r="G3" s="152" t="s">
        <v>281</v>
      </c>
      <c r="H3" s="152" t="s">
        <v>282</v>
      </c>
      <c r="I3" s="164" t="s">
        <v>255</v>
      </c>
      <c r="J3" s="152" t="s">
        <v>249</v>
      </c>
      <c r="K3" s="152" t="s">
        <v>278</v>
      </c>
      <c r="L3" s="152" t="s">
        <v>279</v>
      </c>
      <c r="M3" s="152" t="s">
        <v>280</v>
      </c>
      <c r="N3" s="152" t="s">
        <v>281</v>
      </c>
      <c r="O3" s="152" t="s">
        <v>282</v>
      </c>
      <c r="P3" s="164" t="s">
        <v>255</v>
      </c>
      <c r="Q3" s="152" t="s">
        <v>249</v>
      </c>
      <c r="R3" s="152" t="s">
        <v>278</v>
      </c>
      <c r="S3" s="152" t="s">
        <v>279</v>
      </c>
      <c r="T3" s="152" t="s">
        <v>280</v>
      </c>
      <c r="U3" s="152" t="s">
        <v>281</v>
      </c>
      <c r="V3" s="152" t="s">
        <v>282</v>
      </c>
      <c r="W3" s="164" t="s">
        <v>255</v>
      </c>
      <c r="X3" s="152" t="s">
        <v>249</v>
      </c>
      <c r="Y3" s="152" t="s">
        <v>278</v>
      </c>
      <c r="Z3" s="152" t="s">
        <v>279</v>
      </c>
      <c r="AA3" s="152" t="s">
        <v>280</v>
      </c>
      <c r="AB3" s="152" t="s">
        <v>281</v>
      </c>
      <c r="AC3" s="152" t="s">
        <v>282</v>
      </c>
      <c r="AD3" s="164" t="s">
        <v>255</v>
      </c>
      <c r="AE3" s="152" t="s">
        <v>249</v>
      </c>
      <c r="AF3" s="152" t="s">
        <v>278</v>
      </c>
      <c r="AG3" s="152" t="s">
        <v>279</v>
      </c>
      <c r="AH3" s="152" t="s">
        <v>280</v>
      </c>
      <c r="AI3" s="152" t="s">
        <v>281</v>
      </c>
      <c r="AJ3" s="152" t="s">
        <v>282</v>
      </c>
      <c r="AK3" s="164" t="s">
        <v>255</v>
      </c>
    </row>
    <row r="4" spans="1:37" s="144" customFormat="1" ht="12">
      <c r="A4" s="10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11">
        <v>12</v>
      </c>
      <c r="M4" s="11">
        <v>13</v>
      </c>
      <c r="N4" s="11">
        <v>14</v>
      </c>
      <c r="O4" s="11">
        <v>15</v>
      </c>
      <c r="P4" s="11">
        <v>16</v>
      </c>
      <c r="Q4" s="11">
        <v>17</v>
      </c>
      <c r="R4" s="11">
        <v>18</v>
      </c>
      <c r="S4" s="11">
        <v>19</v>
      </c>
      <c r="T4" s="11">
        <v>20</v>
      </c>
      <c r="U4" s="11">
        <v>21</v>
      </c>
      <c r="V4" s="11">
        <v>22</v>
      </c>
      <c r="W4" s="11">
        <v>23</v>
      </c>
      <c r="X4" s="11">
        <v>24</v>
      </c>
      <c r="Y4" s="11">
        <v>25</v>
      </c>
      <c r="Z4" s="11">
        <v>26</v>
      </c>
      <c r="AA4" s="11">
        <v>27</v>
      </c>
      <c r="AB4" s="11">
        <v>28</v>
      </c>
      <c r="AC4" s="11">
        <v>29</v>
      </c>
      <c r="AD4" s="11">
        <v>30</v>
      </c>
      <c r="AE4" s="11">
        <v>31</v>
      </c>
      <c r="AF4" s="11">
        <v>32</v>
      </c>
      <c r="AG4" s="11">
        <v>33</v>
      </c>
      <c r="AH4" s="11">
        <v>34</v>
      </c>
      <c r="AI4" s="11">
        <v>35</v>
      </c>
      <c r="AJ4" s="11">
        <v>36</v>
      </c>
      <c r="AK4" s="11">
        <v>37</v>
      </c>
    </row>
    <row r="5" spans="1:37" s="145" customFormat="1" ht="17.100000000000001" customHeight="1">
      <c r="A5" s="153">
        <v>1</v>
      </c>
      <c r="B5" s="34" t="s">
        <v>66</v>
      </c>
      <c r="C5" s="34">
        <f>'Sep25'!C4+'Sep25'!D4</f>
        <v>65000</v>
      </c>
      <c r="D5" s="34">
        <f>C5/4</f>
        <v>16250</v>
      </c>
      <c r="E5" s="34">
        <f>'Oct25'!G4+'Oct25'!I4</f>
        <v>4835</v>
      </c>
      <c r="F5" s="34">
        <f>'Nov25'!G4+'Nov25'!I4</f>
        <v>5085</v>
      </c>
      <c r="G5" s="34">
        <f>'Dec25'!G4+'Dec25'!I4</f>
        <v>4886</v>
      </c>
      <c r="H5" s="34">
        <f>SUM(E5:G5)</f>
        <v>14806</v>
      </c>
      <c r="I5" s="15">
        <f>H5*100/D5</f>
        <v>91.113846153846154</v>
      </c>
      <c r="J5" s="34">
        <v>29250</v>
      </c>
      <c r="K5" s="34">
        <f>J5/4</f>
        <v>7312.5</v>
      </c>
      <c r="L5" s="34">
        <f>'Oct25'!AU4</f>
        <v>1822</v>
      </c>
      <c r="M5" s="34">
        <f>'Nov25'!AU4</f>
        <v>1803</v>
      </c>
      <c r="N5" s="34">
        <f>'Dec25'!AU4</f>
        <v>1765</v>
      </c>
      <c r="O5" s="34">
        <f>SUM(L5:N5)</f>
        <v>5390</v>
      </c>
      <c r="P5" s="15">
        <f>O5*100/K5</f>
        <v>73.709401709401703</v>
      </c>
      <c r="Q5" s="34"/>
      <c r="R5" s="34"/>
      <c r="S5" s="34"/>
      <c r="T5" s="34"/>
      <c r="U5" s="34"/>
      <c r="V5" s="34"/>
      <c r="W5" s="34"/>
      <c r="X5" s="34"/>
      <c r="Y5" s="15"/>
      <c r="Z5" s="15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</row>
    <row r="6" spans="1:37" s="145" customFormat="1" ht="17.100000000000001" customHeight="1">
      <c r="A6" s="153">
        <v>2</v>
      </c>
      <c r="B6" s="34" t="s">
        <v>67</v>
      </c>
      <c r="C6" s="34">
        <f>'Sep25'!C5+'Sep25'!D5</f>
        <v>76000</v>
      </c>
      <c r="D6" s="34">
        <f t="shared" ref="D6:D19" si="0">C6/4</f>
        <v>19000</v>
      </c>
      <c r="E6" s="34">
        <f>'Oct25'!G5+'Oct25'!I5</f>
        <v>5139</v>
      </c>
      <c r="F6" s="34">
        <f>'Nov25'!G5+'Nov25'!I5</f>
        <v>5516</v>
      </c>
      <c r="G6" s="34">
        <f>'Dec25'!G5+'Dec25'!I5</f>
        <v>5570</v>
      </c>
      <c r="H6" s="34">
        <f t="shared" ref="H6:H9" si="1">SUM(E6:G6)</f>
        <v>16225</v>
      </c>
      <c r="I6" s="15">
        <f t="shared" ref="I6:I69" si="2">H6*100/D6</f>
        <v>85.39473684210526</v>
      </c>
      <c r="J6" s="34">
        <v>34200</v>
      </c>
      <c r="K6" s="34">
        <f t="shared" ref="K6:K69" si="3">J6/4</f>
        <v>8550</v>
      </c>
      <c r="L6" s="34">
        <f>'Oct25'!AU5</f>
        <v>2212</v>
      </c>
      <c r="M6" s="34">
        <f>'Nov25'!AU5</f>
        <v>2252</v>
      </c>
      <c r="N6" s="34">
        <f>'Dec25'!AU5</f>
        <v>2233</v>
      </c>
      <c r="O6" s="34">
        <f t="shared" ref="O6:O9" si="4">SUM(L6:N6)</f>
        <v>6697</v>
      </c>
      <c r="P6" s="15">
        <f t="shared" ref="P6:P69" si="5">O6*100/K6</f>
        <v>78.327485380116954</v>
      </c>
      <c r="Q6" s="34"/>
      <c r="R6" s="34"/>
      <c r="S6" s="34"/>
      <c r="T6" s="34"/>
      <c r="U6" s="34"/>
      <c r="V6" s="34"/>
      <c r="W6" s="34"/>
      <c r="X6" s="34"/>
      <c r="Y6" s="15"/>
      <c r="Z6" s="15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</row>
    <row r="7" spans="1:37" s="145" customFormat="1" ht="17.100000000000001" customHeight="1">
      <c r="A7" s="153">
        <v>3</v>
      </c>
      <c r="B7" s="34" t="s">
        <v>68</v>
      </c>
      <c r="C7" s="34">
        <f>'Sep25'!C6+'Sep25'!D6</f>
        <v>63000</v>
      </c>
      <c r="D7" s="34">
        <f t="shared" si="0"/>
        <v>15750</v>
      </c>
      <c r="E7" s="34">
        <f>'Oct25'!G6+'Oct25'!I6</f>
        <v>3784</v>
      </c>
      <c r="F7" s="34">
        <f>'Nov25'!G6+'Nov25'!I6</f>
        <v>3824</v>
      </c>
      <c r="G7" s="34">
        <f>'Dec25'!G6+'Dec25'!I6</f>
        <v>3859</v>
      </c>
      <c r="H7" s="34">
        <f t="shared" si="1"/>
        <v>11467</v>
      </c>
      <c r="I7" s="15">
        <f t="shared" si="2"/>
        <v>72.806349206349211</v>
      </c>
      <c r="J7" s="34">
        <v>28350</v>
      </c>
      <c r="K7" s="34">
        <f t="shared" si="3"/>
        <v>7087.5</v>
      </c>
      <c r="L7" s="34">
        <f>'Oct25'!AU6</f>
        <v>1670</v>
      </c>
      <c r="M7" s="34">
        <f>'Nov25'!AU6</f>
        <v>1641</v>
      </c>
      <c r="N7" s="34">
        <f>'Dec25'!AU6</f>
        <v>1493</v>
      </c>
      <c r="O7" s="34">
        <f t="shared" si="4"/>
        <v>4804</v>
      </c>
      <c r="P7" s="15">
        <f t="shared" si="5"/>
        <v>67.781305114638442</v>
      </c>
      <c r="Q7" s="34"/>
      <c r="R7" s="34"/>
      <c r="S7" s="34"/>
      <c r="T7" s="34"/>
      <c r="U7" s="34"/>
      <c r="V7" s="34"/>
      <c r="W7" s="34"/>
      <c r="X7" s="34"/>
      <c r="Y7" s="15"/>
      <c r="Z7" s="15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</row>
    <row r="8" spans="1:37" s="145" customFormat="1" ht="17.100000000000001" customHeight="1">
      <c r="A8" s="153">
        <v>4</v>
      </c>
      <c r="B8" s="34" t="s">
        <v>69</v>
      </c>
      <c r="C8" s="34">
        <f>'Sep25'!C7+'Sep25'!D7</f>
        <v>67000</v>
      </c>
      <c r="D8" s="34">
        <f t="shared" si="0"/>
        <v>16750</v>
      </c>
      <c r="E8" s="34">
        <f>'Oct25'!G7+'Oct25'!I7</f>
        <v>4645</v>
      </c>
      <c r="F8" s="34">
        <f>'Nov25'!G7+'Nov25'!I7</f>
        <v>5080</v>
      </c>
      <c r="G8" s="34">
        <f>'Dec25'!G7+'Dec25'!I7</f>
        <v>5087</v>
      </c>
      <c r="H8" s="34">
        <f t="shared" si="1"/>
        <v>14812</v>
      </c>
      <c r="I8" s="15">
        <f t="shared" si="2"/>
        <v>88.429850746268656</v>
      </c>
      <c r="J8" s="34">
        <v>30150</v>
      </c>
      <c r="K8" s="34">
        <f t="shared" si="3"/>
        <v>7537.5</v>
      </c>
      <c r="L8" s="34">
        <f>'Oct25'!AU7</f>
        <v>2192</v>
      </c>
      <c r="M8" s="34">
        <f>'Nov25'!AU7</f>
        <v>2087</v>
      </c>
      <c r="N8" s="34">
        <f>'Dec25'!AU7</f>
        <v>2055</v>
      </c>
      <c r="O8" s="34">
        <f t="shared" si="4"/>
        <v>6334</v>
      </c>
      <c r="P8" s="15">
        <f t="shared" si="5"/>
        <v>84.033167495854059</v>
      </c>
      <c r="Q8" s="34"/>
      <c r="R8" s="34"/>
      <c r="S8" s="34"/>
      <c r="T8" s="34"/>
      <c r="U8" s="34"/>
      <c r="V8" s="34"/>
      <c r="W8" s="34"/>
      <c r="X8" s="34"/>
      <c r="Y8" s="15"/>
      <c r="Z8" s="15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</row>
    <row r="9" spans="1:37" s="145" customFormat="1" ht="17.100000000000001" customHeight="1">
      <c r="A9" s="154">
        <v>5</v>
      </c>
      <c r="B9" s="155" t="s">
        <v>70</v>
      </c>
      <c r="C9" s="34">
        <f>'Sep25'!C8+'Sep25'!D8</f>
        <v>60000</v>
      </c>
      <c r="D9" s="34">
        <f t="shared" si="0"/>
        <v>15000</v>
      </c>
      <c r="E9" s="34">
        <f>'Oct25'!G8+'Oct25'!I8</f>
        <v>4332</v>
      </c>
      <c r="F9" s="34">
        <f>'Nov25'!G8+'Nov25'!I8</f>
        <v>4454</v>
      </c>
      <c r="G9" s="34">
        <f>'Dec25'!G8+'Dec25'!I8</f>
        <v>4530</v>
      </c>
      <c r="H9" s="34">
        <f t="shared" si="1"/>
        <v>13316</v>
      </c>
      <c r="I9" s="15">
        <f t="shared" si="2"/>
        <v>88.773333333333326</v>
      </c>
      <c r="J9" s="34">
        <v>27000</v>
      </c>
      <c r="K9" s="34">
        <f t="shared" si="3"/>
        <v>6750</v>
      </c>
      <c r="L9" s="34">
        <f>'Oct25'!AU8</f>
        <v>1852</v>
      </c>
      <c r="M9" s="34">
        <f>'Nov25'!AU8</f>
        <v>1802</v>
      </c>
      <c r="N9" s="34">
        <f>'Dec25'!AU8</f>
        <v>1809</v>
      </c>
      <c r="O9" s="34">
        <f t="shared" si="4"/>
        <v>5463</v>
      </c>
      <c r="P9" s="15">
        <f t="shared" si="5"/>
        <v>80.933333333333337</v>
      </c>
      <c r="Q9" s="34"/>
      <c r="R9" s="34"/>
      <c r="S9" s="34"/>
      <c r="T9" s="34"/>
      <c r="U9" s="34"/>
      <c r="V9" s="34"/>
      <c r="W9" s="34"/>
      <c r="X9" s="34"/>
      <c r="Y9" s="15"/>
      <c r="Z9" s="15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</row>
    <row r="10" spans="1:37" s="146" customFormat="1" ht="17.100000000000001" customHeight="1">
      <c r="A10" s="156"/>
      <c r="B10" s="35" t="s">
        <v>71</v>
      </c>
      <c r="C10" s="35">
        <f>SUM(C5:C9)</f>
        <v>331000</v>
      </c>
      <c r="D10" s="35">
        <f t="shared" ref="D10:O10" si="6">SUM(D5:D9)</f>
        <v>82750</v>
      </c>
      <c r="E10" s="35">
        <f t="shared" si="6"/>
        <v>22735</v>
      </c>
      <c r="F10" s="35">
        <f t="shared" si="6"/>
        <v>23959</v>
      </c>
      <c r="G10" s="35">
        <f t="shared" si="6"/>
        <v>23932</v>
      </c>
      <c r="H10" s="35">
        <f t="shared" si="6"/>
        <v>70626</v>
      </c>
      <c r="I10" s="21">
        <f t="shared" si="2"/>
        <v>85.34864048338369</v>
      </c>
      <c r="J10" s="35">
        <f t="shared" si="6"/>
        <v>148950</v>
      </c>
      <c r="K10" s="35">
        <f t="shared" si="6"/>
        <v>37237.5</v>
      </c>
      <c r="L10" s="21">
        <f t="shared" ref="L10:L27" si="7">K10*100/C10</f>
        <v>11.25</v>
      </c>
      <c r="M10" s="35">
        <f t="shared" si="6"/>
        <v>9585</v>
      </c>
      <c r="N10" s="35">
        <f t="shared" si="6"/>
        <v>9355</v>
      </c>
      <c r="O10" s="35">
        <f t="shared" si="6"/>
        <v>28688</v>
      </c>
      <c r="P10" s="21">
        <f t="shared" si="5"/>
        <v>77.040617656931857</v>
      </c>
      <c r="Q10" s="21"/>
      <c r="R10" s="35"/>
      <c r="S10" s="35"/>
      <c r="T10" s="35"/>
      <c r="U10" s="35"/>
      <c r="V10" s="35"/>
      <c r="W10" s="35"/>
      <c r="X10" s="21"/>
      <c r="Y10" s="21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 s="145" customFormat="1" ht="17.100000000000001" customHeight="1">
      <c r="A11" s="157">
        <v>6</v>
      </c>
      <c r="B11" s="158" t="s">
        <v>72</v>
      </c>
      <c r="C11" s="34">
        <f>'Sep25'!C10+'Sep25'!D10</f>
        <v>73000</v>
      </c>
      <c r="D11" s="34">
        <f t="shared" ref="D11:D12" si="8">C11/4</f>
        <v>18250</v>
      </c>
      <c r="E11" s="34">
        <f>'Oct25'!G10+'Oct25'!I10</f>
        <v>4942</v>
      </c>
      <c r="F11" s="34">
        <f>'Nov25'!G10+'Nov25'!I10</f>
        <v>5071</v>
      </c>
      <c r="G11" s="34">
        <f>'Dec25'!G10+'Dec25'!I10</f>
        <v>5121</v>
      </c>
      <c r="H11" s="34">
        <f t="shared" ref="H11:H12" si="9">SUM(E11:G11)</f>
        <v>15134</v>
      </c>
      <c r="I11" s="15">
        <f t="shared" si="2"/>
        <v>82.92602739726027</v>
      </c>
      <c r="J11" s="34">
        <v>30950</v>
      </c>
      <c r="K11" s="34">
        <f t="shared" si="3"/>
        <v>7737.5</v>
      </c>
      <c r="L11" s="34">
        <f>'Oct25'!AU10</f>
        <v>2104</v>
      </c>
      <c r="M11" s="34">
        <f>'Nov25'!AU10</f>
        <v>2129</v>
      </c>
      <c r="N11" s="34">
        <f>'Dec25'!AU10</f>
        <v>2104</v>
      </c>
      <c r="O11" s="34">
        <f t="shared" ref="O11:O12" si="10">SUM(L11:N11)</f>
        <v>6337</v>
      </c>
      <c r="P11" s="15">
        <f t="shared" si="5"/>
        <v>81.899838449111471</v>
      </c>
      <c r="Q11" s="163">
        <v>3070000</v>
      </c>
      <c r="R11" s="34">
        <f t="shared" ref="R11" si="11">Q11/4</f>
        <v>767500</v>
      </c>
      <c r="S11" s="34">
        <f>'Oct25'!BJ10</f>
        <v>207920</v>
      </c>
      <c r="T11" s="34">
        <f>'Nov25'!BJ10</f>
        <v>242522</v>
      </c>
      <c r="U11" s="34">
        <f>'Dec25'!BJ10</f>
        <v>222995</v>
      </c>
      <c r="V11" s="34">
        <f t="shared" ref="V11" si="12">SUM(S11:U11)</f>
        <v>673437</v>
      </c>
      <c r="W11" s="15">
        <f t="shared" ref="W11" si="13">V11*100/R11</f>
        <v>87.744234527687297</v>
      </c>
      <c r="X11" s="34"/>
      <c r="Y11" s="15"/>
      <c r="Z11" s="15"/>
      <c r="AA11" s="34"/>
      <c r="AB11" s="34"/>
      <c r="AC11" s="34"/>
      <c r="AD11" s="34"/>
      <c r="AE11" s="34">
        <v>55</v>
      </c>
      <c r="AF11" s="34">
        <v>4</v>
      </c>
      <c r="AG11" s="34">
        <v>0</v>
      </c>
      <c r="AH11" s="34">
        <v>0</v>
      </c>
      <c r="AI11" s="34">
        <v>0</v>
      </c>
      <c r="AJ11" s="34">
        <f>SUM(AG11:AI11)</f>
        <v>0</v>
      </c>
      <c r="AK11" s="15">
        <f t="shared" ref="AK11" si="14">AJ11*100/AF11</f>
        <v>0</v>
      </c>
    </row>
    <row r="12" spans="1:37" s="145" customFormat="1" ht="17.100000000000001" customHeight="1">
      <c r="A12" s="154">
        <v>8</v>
      </c>
      <c r="B12" s="155" t="s">
        <v>73</v>
      </c>
      <c r="C12" s="34">
        <f>'Sep25'!C11+'Sep25'!D11</f>
        <v>105000</v>
      </c>
      <c r="D12" s="34">
        <f t="shared" si="8"/>
        <v>26250</v>
      </c>
      <c r="E12" s="34">
        <f>'Oct25'!G11+'Oct25'!I11</f>
        <v>7736</v>
      </c>
      <c r="F12" s="34">
        <f>'Nov25'!G11+'Nov25'!I11</f>
        <v>7796</v>
      </c>
      <c r="G12" s="34">
        <f>'Dec25'!G11+'Dec25'!I11</f>
        <v>7650</v>
      </c>
      <c r="H12" s="34">
        <f t="shared" si="9"/>
        <v>23182</v>
      </c>
      <c r="I12" s="15">
        <f t="shared" si="2"/>
        <v>88.312380952380948</v>
      </c>
      <c r="J12" s="34">
        <v>45400</v>
      </c>
      <c r="K12" s="34">
        <f t="shared" si="3"/>
        <v>11350</v>
      </c>
      <c r="L12" s="34">
        <f>'Oct25'!AU11</f>
        <v>3278</v>
      </c>
      <c r="M12" s="34">
        <f>'Nov25'!AU11</f>
        <v>3239</v>
      </c>
      <c r="N12" s="34">
        <f>'Dec25'!AU11</f>
        <v>3389</v>
      </c>
      <c r="O12" s="34">
        <f t="shared" si="10"/>
        <v>9906</v>
      </c>
      <c r="P12" s="15">
        <f t="shared" si="5"/>
        <v>87.277533039647579</v>
      </c>
      <c r="Q12" s="34"/>
      <c r="R12" s="34"/>
      <c r="S12" s="34"/>
      <c r="T12" s="34"/>
      <c r="U12" s="34"/>
      <c r="V12" s="34"/>
      <c r="W12" s="34"/>
      <c r="X12" s="34"/>
      <c r="Y12" s="15"/>
      <c r="Z12" s="15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1:37" s="146" customFormat="1" ht="17.100000000000001" customHeight="1">
      <c r="A13" s="156"/>
      <c r="B13" s="35" t="s">
        <v>74</v>
      </c>
      <c r="C13" s="35">
        <f>SUM(C11:C12)</f>
        <v>178000</v>
      </c>
      <c r="D13" s="35">
        <f t="shared" ref="D13:V13" si="15">SUM(D11:D12)</f>
        <v>44500</v>
      </c>
      <c r="E13" s="35">
        <f t="shared" si="15"/>
        <v>12678</v>
      </c>
      <c r="F13" s="35">
        <f t="shared" si="15"/>
        <v>12867</v>
      </c>
      <c r="G13" s="35">
        <f t="shared" si="15"/>
        <v>12771</v>
      </c>
      <c r="H13" s="159">
        <f t="shared" si="15"/>
        <v>38316</v>
      </c>
      <c r="I13" s="21">
        <f t="shared" si="2"/>
        <v>86.103370786516848</v>
      </c>
      <c r="J13" s="159">
        <f>SUM(J11:J12)</f>
        <v>76350</v>
      </c>
      <c r="K13" s="35">
        <f t="shared" si="15"/>
        <v>19087.5</v>
      </c>
      <c r="L13" s="35">
        <f t="shared" si="15"/>
        <v>5382</v>
      </c>
      <c r="M13" s="35">
        <f t="shared" si="15"/>
        <v>5368</v>
      </c>
      <c r="N13" s="35">
        <f t="shared" si="15"/>
        <v>5493</v>
      </c>
      <c r="O13" s="35">
        <f t="shared" si="15"/>
        <v>16243</v>
      </c>
      <c r="P13" s="21">
        <f t="shared" si="5"/>
        <v>85.097576948264575</v>
      </c>
      <c r="Q13" s="165">
        <f t="shared" si="15"/>
        <v>3070000</v>
      </c>
      <c r="R13" s="165">
        <f t="shared" si="15"/>
        <v>767500</v>
      </c>
      <c r="S13" s="165">
        <f t="shared" si="15"/>
        <v>207920</v>
      </c>
      <c r="T13" s="165">
        <f t="shared" si="15"/>
        <v>242522</v>
      </c>
      <c r="U13" s="165">
        <f t="shared" si="15"/>
        <v>222995</v>
      </c>
      <c r="V13" s="165">
        <f t="shared" si="15"/>
        <v>673437</v>
      </c>
      <c r="W13" s="21">
        <f t="shared" ref="W13" si="16">V13*100/R13</f>
        <v>87.744234527687297</v>
      </c>
      <c r="X13" s="21"/>
      <c r="Y13" s="21"/>
      <c r="Z13" s="21"/>
      <c r="AA13" s="35"/>
      <c r="AB13" s="35"/>
      <c r="AC13" s="35"/>
      <c r="AD13" s="35"/>
      <c r="AE13" s="165">
        <f t="shared" ref="AE13:AJ13" si="17">SUM(AE11:AE12)</f>
        <v>55</v>
      </c>
      <c r="AF13" s="165">
        <f t="shared" si="17"/>
        <v>4</v>
      </c>
      <c r="AG13" s="165">
        <f t="shared" si="17"/>
        <v>0</v>
      </c>
      <c r="AH13" s="165">
        <f t="shared" si="17"/>
        <v>0</v>
      </c>
      <c r="AI13" s="165">
        <f t="shared" si="17"/>
        <v>0</v>
      </c>
      <c r="AJ13" s="165">
        <f t="shared" si="17"/>
        <v>0</v>
      </c>
      <c r="AK13" s="167">
        <f t="shared" ref="AK13" si="18">AJ13*100/AF13</f>
        <v>0</v>
      </c>
    </row>
    <row r="14" spans="1:37" s="146" customFormat="1" ht="17.100000000000001" customHeight="1">
      <c r="A14" s="160">
        <v>9</v>
      </c>
      <c r="B14" s="161" t="s">
        <v>75</v>
      </c>
      <c r="C14" s="38">
        <f>'Sep25'!C13+'Sep25'!D13</f>
        <v>170000</v>
      </c>
      <c r="D14" s="38">
        <f t="shared" si="0"/>
        <v>42500</v>
      </c>
      <c r="E14" s="38">
        <f>July25!G13+July25!I13</f>
        <v>9455</v>
      </c>
      <c r="F14" s="38">
        <f>'Aug25'!G13+'Aug25'!I13</f>
        <v>0</v>
      </c>
      <c r="G14" s="38">
        <f>'Sep25'!G13+'Sep25'!I13</f>
        <v>12858</v>
      </c>
      <c r="H14" s="38">
        <f t="shared" ref="H14:H19" si="19">SUM(E14:G14)</f>
        <v>22313</v>
      </c>
      <c r="I14" s="15">
        <f t="shared" si="2"/>
        <v>52.501176470588234</v>
      </c>
      <c r="J14" s="34">
        <v>59500</v>
      </c>
      <c r="K14" s="34">
        <f t="shared" si="3"/>
        <v>14875</v>
      </c>
      <c r="L14" s="34">
        <f>'Oct25'!AU13</f>
        <v>4718</v>
      </c>
      <c r="M14" s="34">
        <f>'Nov25'!AU13</f>
        <v>4813</v>
      </c>
      <c r="N14" s="34">
        <f>'Dec25'!AU13</f>
        <v>5023</v>
      </c>
      <c r="O14" s="34">
        <f t="shared" ref="O14:O19" si="20">SUM(L14:N14)</f>
        <v>14554</v>
      </c>
      <c r="P14" s="15">
        <f t="shared" si="5"/>
        <v>97.842016806722683</v>
      </c>
      <c r="Q14" s="34"/>
      <c r="R14" s="34"/>
      <c r="S14" s="38"/>
      <c r="T14" s="38"/>
      <c r="U14" s="38"/>
      <c r="V14" s="38"/>
      <c r="W14" s="38"/>
      <c r="X14" s="34"/>
      <c r="Y14" s="15"/>
      <c r="Z14" s="2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</row>
    <row r="15" spans="1:37" s="145" customFormat="1" ht="17.100000000000001" customHeight="1">
      <c r="A15" s="153">
        <v>10</v>
      </c>
      <c r="B15" s="34" t="s">
        <v>76</v>
      </c>
      <c r="C15" s="34">
        <f>'Sep25'!C14+'Sep25'!D14</f>
        <v>71000</v>
      </c>
      <c r="D15" s="34">
        <f t="shared" si="0"/>
        <v>17750</v>
      </c>
      <c r="E15" s="34">
        <f>'Oct25'!G14+'Oct25'!I14</f>
        <v>4191</v>
      </c>
      <c r="F15" s="34">
        <f>'Nov25'!G14+'Nov25'!I14</f>
        <v>4266</v>
      </c>
      <c r="G15" s="34">
        <f>'Dec25'!G14+'Dec25'!I14</f>
        <v>4251</v>
      </c>
      <c r="H15" s="34">
        <f t="shared" si="19"/>
        <v>12708</v>
      </c>
      <c r="I15" s="15">
        <f t="shared" si="2"/>
        <v>71.594366197183092</v>
      </c>
      <c r="J15" s="34">
        <v>28400</v>
      </c>
      <c r="K15" s="34">
        <f t="shared" si="3"/>
        <v>7100</v>
      </c>
      <c r="L15" s="34">
        <f>'Oct25'!AU14</f>
        <v>2013</v>
      </c>
      <c r="M15" s="34">
        <f>'Nov25'!AU14</f>
        <v>1945</v>
      </c>
      <c r="N15" s="34">
        <f>'Dec25'!AU14</f>
        <v>2201</v>
      </c>
      <c r="O15" s="34">
        <f t="shared" si="20"/>
        <v>6159</v>
      </c>
      <c r="P15" s="15">
        <f t="shared" si="5"/>
        <v>86.74647887323944</v>
      </c>
      <c r="Q15" s="34"/>
      <c r="R15" s="34"/>
      <c r="S15" s="34"/>
      <c r="T15" s="34"/>
      <c r="U15" s="34"/>
      <c r="V15" s="34"/>
      <c r="W15" s="34"/>
      <c r="X15" s="34">
        <v>400</v>
      </c>
      <c r="Y15" s="34">
        <f>X15/4</f>
        <v>100</v>
      </c>
      <c r="Z15" s="34">
        <f>'Oct25'!BE14</f>
        <v>90</v>
      </c>
      <c r="AA15" s="34">
        <f>'Nov25'!BC14</f>
        <v>30</v>
      </c>
      <c r="AB15" s="34">
        <f>'Dec25'!BC14</f>
        <v>30</v>
      </c>
      <c r="AC15" s="34">
        <f t="shared" ref="AC15" si="21">SUM(Z15:AB15)</f>
        <v>150</v>
      </c>
      <c r="AD15" s="15">
        <f t="shared" ref="AD15" si="22">AC15*100/Y15</f>
        <v>150</v>
      </c>
      <c r="AE15" s="34"/>
      <c r="AF15" s="34"/>
      <c r="AG15" s="34"/>
      <c r="AH15" s="34"/>
      <c r="AI15" s="34"/>
      <c r="AJ15" s="34"/>
      <c r="AK15" s="34"/>
    </row>
    <row r="16" spans="1:37" s="145" customFormat="1" ht="17.100000000000001" customHeight="1">
      <c r="A16" s="153">
        <v>11</v>
      </c>
      <c r="B16" s="34" t="s">
        <v>77</v>
      </c>
      <c r="C16" s="34">
        <f>'Sep25'!C15+'Sep25'!D15</f>
        <v>58000</v>
      </c>
      <c r="D16" s="34">
        <f t="shared" si="0"/>
        <v>14500</v>
      </c>
      <c r="E16" s="34">
        <f>'Oct25'!G15+'Oct25'!I15</f>
        <v>3174</v>
      </c>
      <c r="F16" s="34">
        <f>'Nov25'!G15+'Nov25'!I15</f>
        <v>3394</v>
      </c>
      <c r="G16" s="34">
        <f>'Dec25'!G15+'Dec25'!I15</f>
        <v>3105</v>
      </c>
      <c r="H16" s="34">
        <f t="shared" si="19"/>
        <v>9673</v>
      </c>
      <c r="I16" s="15">
        <f t="shared" si="2"/>
        <v>66.710344827586212</v>
      </c>
      <c r="J16" s="34">
        <v>23200</v>
      </c>
      <c r="K16" s="34">
        <f t="shared" si="3"/>
        <v>5800</v>
      </c>
      <c r="L16" s="34">
        <f>'Oct25'!AU15</f>
        <v>1645</v>
      </c>
      <c r="M16" s="34">
        <f>'Nov25'!AU15</f>
        <v>1592</v>
      </c>
      <c r="N16" s="34">
        <f>'Dec25'!AU15</f>
        <v>1521</v>
      </c>
      <c r="O16" s="34">
        <f t="shared" si="20"/>
        <v>4758</v>
      </c>
      <c r="P16" s="15">
        <f t="shared" si="5"/>
        <v>82.034482758620683</v>
      </c>
      <c r="Q16" s="34"/>
      <c r="R16" s="34"/>
      <c r="S16" s="34"/>
      <c r="T16" s="34"/>
      <c r="U16" s="34"/>
      <c r="V16" s="34"/>
      <c r="W16" s="34"/>
      <c r="X16" s="34"/>
      <c r="Y16" s="15"/>
      <c r="Z16" s="15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37" s="145" customFormat="1" ht="17.100000000000001" customHeight="1">
      <c r="A17" s="153">
        <v>12</v>
      </c>
      <c r="B17" s="34" t="s">
        <v>78</v>
      </c>
      <c r="C17" s="34">
        <f>'Sep25'!C16+'Sep25'!D16</f>
        <v>48000</v>
      </c>
      <c r="D17" s="34">
        <f t="shared" si="0"/>
        <v>12000</v>
      </c>
      <c r="E17" s="34">
        <f>'Oct25'!G16+'Oct25'!I16</f>
        <v>2461</v>
      </c>
      <c r="F17" s="34">
        <f>'Nov25'!G16+'Nov25'!I16</f>
        <v>2587</v>
      </c>
      <c r="G17" s="34">
        <f>'Dec25'!G16+'Dec25'!I16</f>
        <v>2477</v>
      </c>
      <c r="H17" s="34">
        <f t="shared" si="19"/>
        <v>7525</v>
      </c>
      <c r="I17" s="15">
        <f t="shared" si="2"/>
        <v>62.708333333333336</v>
      </c>
      <c r="J17" s="34">
        <v>19200</v>
      </c>
      <c r="K17" s="34">
        <f t="shared" si="3"/>
        <v>4800</v>
      </c>
      <c r="L17" s="34">
        <f>'Oct25'!AU16</f>
        <v>1327</v>
      </c>
      <c r="M17" s="34">
        <f>'Nov25'!AU16</f>
        <v>1324</v>
      </c>
      <c r="N17" s="34">
        <f>'Dec25'!AU16</f>
        <v>1283</v>
      </c>
      <c r="O17" s="34">
        <f t="shared" si="20"/>
        <v>3934</v>
      </c>
      <c r="P17" s="15">
        <f t="shared" si="5"/>
        <v>81.958333333333329</v>
      </c>
      <c r="Q17" s="34"/>
      <c r="R17" s="34"/>
      <c r="S17" s="34"/>
      <c r="T17" s="34"/>
      <c r="U17" s="34"/>
      <c r="V17" s="34"/>
      <c r="W17" s="34"/>
      <c r="X17" s="34"/>
      <c r="Y17" s="15"/>
      <c r="Z17" s="15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37" s="145" customFormat="1" ht="17.100000000000001" customHeight="1">
      <c r="A18" s="153">
        <v>13</v>
      </c>
      <c r="B18" s="34" t="s">
        <v>79</v>
      </c>
      <c r="C18" s="34">
        <f>'Sep25'!C17+'Sep25'!D17</f>
        <v>50000</v>
      </c>
      <c r="D18" s="34">
        <f t="shared" si="0"/>
        <v>12500</v>
      </c>
      <c r="E18" s="34">
        <f>'Oct25'!G17+'Oct25'!I17</f>
        <v>2621</v>
      </c>
      <c r="F18" s="34">
        <f>'Nov25'!G17+'Nov25'!I17</f>
        <v>2600</v>
      </c>
      <c r="G18" s="34">
        <f>'Dec25'!G17+'Dec25'!I17</f>
        <v>3135</v>
      </c>
      <c r="H18" s="34">
        <f t="shared" si="19"/>
        <v>8356</v>
      </c>
      <c r="I18" s="15">
        <f t="shared" si="2"/>
        <v>66.847999999999999</v>
      </c>
      <c r="J18" s="34">
        <v>20000</v>
      </c>
      <c r="K18" s="34">
        <f t="shared" si="3"/>
        <v>5000</v>
      </c>
      <c r="L18" s="34">
        <f>'Oct25'!AU17</f>
        <v>1170</v>
      </c>
      <c r="M18" s="34">
        <f>'Nov25'!AU17</f>
        <v>1248</v>
      </c>
      <c r="N18" s="34">
        <f>'Dec25'!AU17</f>
        <v>1251</v>
      </c>
      <c r="O18" s="34">
        <f t="shared" si="20"/>
        <v>3669</v>
      </c>
      <c r="P18" s="15">
        <f t="shared" si="5"/>
        <v>73.38</v>
      </c>
      <c r="Q18" s="34"/>
      <c r="R18" s="34"/>
      <c r="S18" s="34"/>
      <c r="T18" s="34"/>
      <c r="U18" s="34"/>
      <c r="V18" s="34"/>
      <c r="W18" s="34"/>
      <c r="X18" s="34"/>
      <c r="Y18" s="15"/>
      <c r="Z18" s="15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</row>
    <row r="19" spans="1:37" s="145" customFormat="1" ht="17.100000000000001" customHeight="1">
      <c r="A19" s="154">
        <v>14</v>
      </c>
      <c r="B19" s="155" t="s">
        <v>80</v>
      </c>
      <c r="C19" s="34">
        <f>'Sep25'!C18+'Sep25'!D18</f>
        <v>56000</v>
      </c>
      <c r="D19" s="34">
        <f t="shared" si="0"/>
        <v>14000</v>
      </c>
      <c r="E19" s="34">
        <f>'Oct25'!G18+'Oct25'!I18</f>
        <v>3753</v>
      </c>
      <c r="F19" s="34">
        <f>'Nov25'!G18+'Nov25'!I18</f>
        <v>3705</v>
      </c>
      <c r="G19" s="34">
        <f>'Dec25'!G18+'Dec25'!I18</f>
        <v>3384</v>
      </c>
      <c r="H19" s="34">
        <f t="shared" si="19"/>
        <v>10842</v>
      </c>
      <c r="I19" s="15">
        <f t="shared" si="2"/>
        <v>77.442857142857136</v>
      </c>
      <c r="J19" s="34">
        <v>22400</v>
      </c>
      <c r="K19" s="34">
        <f t="shared" si="3"/>
        <v>5600</v>
      </c>
      <c r="L19" s="34">
        <f>'Oct25'!AU18</f>
        <v>1484</v>
      </c>
      <c r="M19" s="34">
        <f>'Nov25'!AU18</f>
        <v>1446</v>
      </c>
      <c r="N19" s="34">
        <f>'Dec25'!AU18</f>
        <v>1423</v>
      </c>
      <c r="O19" s="34">
        <f t="shared" si="20"/>
        <v>4353</v>
      </c>
      <c r="P19" s="15">
        <f t="shared" si="5"/>
        <v>77.732142857142861</v>
      </c>
      <c r="Q19" s="34"/>
      <c r="R19" s="34"/>
      <c r="S19" s="34"/>
      <c r="T19" s="34"/>
      <c r="U19" s="34"/>
      <c r="V19" s="34"/>
      <c r="W19" s="34"/>
      <c r="X19" s="34"/>
      <c r="Y19" s="15"/>
      <c r="Z19" s="15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</row>
    <row r="20" spans="1:37" s="146" customFormat="1" ht="17.100000000000001" customHeight="1">
      <c r="A20" s="156"/>
      <c r="B20" s="35" t="s">
        <v>74</v>
      </c>
      <c r="C20" s="35">
        <f>SUM(C15:C19)</f>
        <v>283000</v>
      </c>
      <c r="D20" s="35">
        <f t="shared" ref="D20:AC20" si="23">SUM(D15:D19)</f>
        <v>70750</v>
      </c>
      <c r="E20" s="35">
        <f t="shared" si="23"/>
        <v>16200</v>
      </c>
      <c r="F20" s="35">
        <f t="shared" si="23"/>
        <v>16552</v>
      </c>
      <c r="G20" s="35">
        <f t="shared" si="23"/>
        <v>16352</v>
      </c>
      <c r="H20" s="159">
        <f t="shared" si="23"/>
        <v>49104</v>
      </c>
      <c r="I20" s="21">
        <f t="shared" si="2"/>
        <v>69.404946996466435</v>
      </c>
      <c r="J20" s="159">
        <f>SUM(J15:J19)</f>
        <v>113200</v>
      </c>
      <c r="K20" s="35">
        <f t="shared" si="23"/>
        <v>28300</v>
      </c>
      <c r="L20" s="21">
        <f t="shared" si="7"/>
        <v>10</v>
      </c>
      <c r="M20" s="35">
        <f t="shared" si="23"/>
        <v>7555</v>
      </c>
      <c r="N20" s="35">
        <f t="shared" si="23"/>
        <v>7679</v>
      </c>
      <c r="O20" s="35">
        <f t="shared" si="23"/>
        <v>22873</v>
      </c>
      <c r="P20" s="21">
        <f t="shared" si="5"/>
        <v>80.823321554770317</v>
      </c>
      <c r="Q20" s="35"/>
      <c r="R20" s="35"/>
      <c r="S20" s="35"/>
      <c r="T20" s="35"/>
      <c r="U20" s="35"/>
      <c r="V20" s="35"/>
      <c r="W20" s="35"/>
      <c r="X20" s="35">
        <f t="shared" si="23"/>
        <v>400</v>
      </c>
      <c r="Y20" s="35">
        <f t="shared" si="23"/>
        <v>100</v>
      </c>
      <c r="Z20" s="35">
        <f t="shared" si="23"/>
        <v>90</v>
      </c>
      <c r="AA20" s="35">
        <f t="shared" si="23"/>
        <v>30</v>
      </c>
      <c r="AB20" s="35">
        <f t="shared" si="23"/>
        <v>30</v>
      </c>
      <c r="AC20" s="35">
        <f t="shared" si="23"/>
        <v>150</v>
      </c>
      <c r="AD20" s="21">
        <f t="shared" ref="AD20" si="24">AC20*100/Y20</f>
        <v>150</v>
      </c>
      <c r="AE20" s="35"/>
      <c r="AF20" s="35"/>
      <c r="AG20" s="35"/>
      <c r="AH20" s="35"/>
      <c r="AI20" s="35"/>
      <c r="AJ20" s="35"/>
      <c r="AK20" s="35"/>
    </row>
    <row r="21" spans="1:37" s="147" customFormat="1" ht="17.100000000000001" customHeight="1">
      <c r="A21" s="157">
        <v>15</v>
      </c>
      <c r="B21" s="23" t="s">
        <v>81</v>
      </c>
      <c r="C21" s="34">
        <f>'Sep25'!C20+'Sep25'!D20</f>
        <v>120000</v>
      </c>
      <c r="D21" s="34">
        <f t="shared" ref="D21:D23" si="25">C21/4</f>
        <v>30000</v>
      </c>
      <c r="E21" s="34">
        <f>'Oct25'!G20+'Oct25'!I20</f>
        <v>8693</v>
      </c>
      <c r="F21" s="34">
        <f>'Nov25'!G20+'Nov25'!I20</f>
        <v>9118</v>
      </c>
      <c r="G21" s="34">
        <f>'Dec25'!G20+'Dec25'!I20</f>
        <v>10564</v>
      </c>
      <c r="H21" s="34">
        <f t="shared" ref="H21:H23" si="26">SUM(E21:G21)</f>
        <v>28375</v>
      </c>
      <c r="I21" s="15">
        <f t="shared" si="2"/>
        <v>94.583333333333329</v>
      </c>
      <c r="J21" s="34">
        <v>48000</v>
      </c>
      <c r="K21" s="34">
        <f t="shared" si="3"/>
        <v>12000</v>
      </c>
      <c r="L21" s="34">
        <f>'Oct25'!AU20</f>
        <v>3524</v>
      </c>
      <c r="M21" s="34">
        <f>'Nov25'!AU20</f>
        <v>4572</v>
      </c>
      <c r="N21" s="34">
        <f>'Dec25'!AU20</f>
        <v>3955</v>
      </c>
      <c r="O21" s="34">
        <f t="shared" ref="O21:O23" si="27">SUM(L21:N21)</f>
        <v>12051</v>
      </c>
      <c r="P21" s="15">
        <f t="shared" si="5"/>
        <v>100.425</v>
      </c>
      <c r="Q21" s="34"/>
      <c r="R21" s="34"/>
      <c r="S21" s="34"/>
      <c r="T21" s="34"/>
      <c r="U21" s="34"/>
      <c r="V21" s="34"/>
      <c r="W21" s="34"/>
      <c r="X21" s="34"/>
      <c r="Y21" s="15"/>
      <c r="Z21" s="15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</row>
    <row r="22" spans="1:37" s="147" customFormat="1" ht="17.100000000000001" customHeight="1">
      <c r="A22" s="153">
        <v>16</v>
      </c>
      <c r="B22" s="34" t="s">
        <v>82</v>
      </c>
      <c r="C22" s="34">
        <f>'Sep25'!C21+'Sep25'!D21</f>
        <v>76000</v>
      </c>
      <c r="D22" s="34">
        <f t="shared" si="25"/>
        <v>19000</v>
      </c>
      <c r="E22" s="34">
        <f>'Oct25'!G21+'Oct25'!I21</f>
        <v>4708</v>
      </c>
      <c r="F22" s="34">
        <f>'Nov25'!G21+'Nov25'!I21</f>
        <v>5167</v>
      </c>
      <c r="G22" s="34">
        <f>'Dec25'!G21+'Dec25'!I21</f>
        <v>10141</v>
      </c>
      <c r="H22" s="34">
        <f t="shared" si="26"/>
        <v>20016</v>
      </c>
      <c r="I22" s="15">
        <f t="shared" si="2"/>
        <v>105.34736842105264</v>
      </c>
      <c r="J22" s="34">
        <v>30400</v>
      </c>
      <c r="K22" s="34">
        <f t="shared" si="3"/>
        <v>7600</v>
      </c>
      <c r="L22" s="34">
        <f>'Oct25'!AU21</f>
        <v>2411</v>
      </c>
      <c r="M22" s="34">
        <f>'Nov25'!AU21</f>
        <v>3423</v>
      </c>
      <c r="N22" s="34">
        <f>'Dec25'!AU21</f>
        <v>2629</v>
      </c>
      <c r="O22" s="34">
        <f t="shared" si="27"/>
        <v>8463</v>
      </c>
      <c r="P22" s="15">
        <f t="shared" si="5"/>
        <v>111.35526315789474</v>
      </c>
      <c r="Q22" s="34"/>
      <c r="R22" s="34"/>
      <c r="S22" s="34"/>
      <c r="T22" s="34"/>
      <c r="U22" s="34"/>
      <c r="V22" s="34"/>
      <c r="W22" s="34"/>
      <c r="X22" s="34"/>
      <c r="Y22" s="15"/>
      <c r="Z22" s="15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</row>
    <row r="23" spans="1:37" s="147" customFormat="1" ht="17.100000000000001" customHeight="1">
      <c r="A23" s="154">
        <v>17</v>
      </c>
      <c r="B23" s="155" t="s">
        <v>83</v>
      </c>
      <c r="C23" s="34">
        <f>'Sep25'!C22+'Sep25'!D22</f>
        <v>98000</v>
      </c>
      <c r="D23" s="34">
        <f t="shared" si="25"/>
        <v>24500</v>
      </c>
      <c r="E23" s="34">
        <f>'Oct25'!G22+'Oct25'!I22</f>
        <v>6417</v>
      </c>
      <c r="F23" s="34">
        <f>'Nov25'!G22+'Nov25'!I22</f>
        <v>6818</v>
      </c>
      <c r="G23" s="34">
        <f>'Dec25'!G22+'Dec25'!I22</f>
        <v>10268</v>
      </c>
      <c r="H23" s="34">
        <f t="shared" si="26"/>
        <v>23503</v>
      </c>
      <c r="I23" s="15">
        <f t="shared" si="2"/>
        <v>95.930612244897958</v>
      </c>
      <c r="J23" s="34">
        <v>39200</v>
      </c>
      <c r="K23" s="34">
        <f t="shared" si="3"/>
        <v>9800</v>
      </c>
      <c r="L23" s="34">
        <f>'Oct25'!AU22</f>
        <v>3062</v>
      </c>
      <c r="M23" s="34">
        <f>'Nov25'!AU22</f>
        <v>3940</v>
      </c>
      <c r="N23" s="34">
        <f>'Dec25'!AU22</f>
        <v>3226</v>
      </c>
      <c r="O23" s="34">
        <f t="shared" si="27"/>
        <v>10228</v>
      </c>
      <c r="P23" s="15">
        <f t="shared" si="5"/>
        <v>104.36734693877551</v>
      </c>
      <c r="Q23" s="34"/>
      <c r="R23" s="34"/>
      <c r="S23" s="34"/>
      <c r="T23" s="34"/>
      <c r="U23" s="34"/>
      <c r="V23" s="34"/>
      <c r="W23" s="34"/>
      <c r="X23" s="34"/>
      <c r="Y23" s="15"/>
      <c r="Z23" s="15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</row>
    <row r="24" spans="1:37" s="148" customFormat="1" ht="17.100000000000001" customHeight="1">
      <c r="A24" s="156"/>
      <c r="B24" s="35" t="s">
        <v>74</v>
      </c>
      <c r="C24" s="35">
        <f>SUM(C21:C23)</f>
        <v>294000</v>
      </c>
      <c r="D24" s="35">
        <f t="shared" ref="D24:O24" si="28">SUM(D21:D23)</f>
        <v>73500</v>
      </c>
      <c r="E24" s="35">
        <f t="shared" si="28"/>
        <v>19818</v>
      </c>
      <c r="F24" s="35">
        <f t="shared" si="28"/>
        <v>21103</v>
      </c>
      <c r="G24" s="35">
        <f t="shared" si="28"/>
        <v>30973</v>
      </c>
      <c r="H24" s="35">
        <f t="shared" si="28"/>
        <v>71894</v>
      </c>
      <c r="I24" s="21">
        <f t="shared" si="2"/>
        <v>97.814965986394554</v>
      </c>
      <c r="J24" s="35">
        <f t="shared" si="28"/>
        <v>117600</v>
      </c>
      <c r="K24" s="35">
        <f t="shared" si="28"/>
        <v>29400</v>
      </c>
      <c r="L24" s="35">
        <f t="shared" si="28"/>
        <v>8997</v>
      </c>
      <c r="M24" s="35">
        <f t="shared" si="28"/>
        <v>11935</v>
      </c>
      <c r="N24" s="35">
        <f t="shared" si="28"/>
        <v>9810</v>
      </c>
      <c r="O24" s="35">
        <f t="shared" si="28"/>
        <v>30742</v>
      </c>
      <c r="P24" s="21">
        <f t="shared" si="5"/>
        <v>104.56462585034014</v>
      </c>
      <c r="Q24" s="35"/>
      <c r="R24" s="35"/>
      <c r="S24" s="35"/>
      <c r="T24" s="35"/>
      <c r="U24" s="35"/>
      <c r="V24" s="35"/>
      <c r="W24" s="35"/>
      <c r="X24" s="35"/>
      <c r="Y24" s="21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s="147" customFormat="1" ht="17.100000000000001" customHeight="1">
      <c r="A25" s="157">
        <v>18</v>
      </c>
      <c r="B25" s="23" t="s">
        <v>84</v>
      </c>
      <c r="C25" s="34">
        <f>'Sep25'!C24+'Sep25'!D24</f>
        <v>75000</v>
      </c>
      <c r="D25" s="34">
        <f t="shared" ref="D25:D26" si="29">C25/4</f>
        <v>18750</v>
      </c>
      <c r="E25" s="34">
        <f>'Oct25'!G24+'Oct25'!I24</f>
        <v>5649</v>
      </c>
      <c r="F25" s="34">
        <f>'Nov25'!G24+'Nov25'!I24</f>
        <v>5421</v>
      </c>
      <c r="G25" s="34">
        <f>'Dec25'!G24+'Dec25'!I24</f>
        <v>5596</v>
      </c>
      <c r="H25" s="34">
        <f t="shared" ref="H25:H26" si="30">SUM(E25:G25)</f>
        <v>16666</v>
      </c>
      <c r="I25" s="15">
        <f t="shared" si="2"/>
        <v>88.885333333333335</v>
      </c>
      <c r="J25" s="34">
        <v>30000</v>
      </c>
      <c r="K25" s="34">
        <f t="shared" si="3"/>
        <v>7500</v>
      </c>
      <c r="L25" s="34">
        <f>'Oct25'!AU24</f>
        <v>2280</v>
      </c>
      <c r="M25" s="34">
        <f>'Nov25'!AU24</f>
        <v>2475</v>
      </c>
      <c r="N25" s="34">
        <f>'Dec25'!AU24</f>
        <v>2594</v>
      </c>
      <c r="O25" s="34">
        <f t="shared" ref="O25:O26" si="31">SUM(L25:N25)</f>
        <v>7349</v>
      </c>
      <c r="P25" s="15">
        <f t="shared" si="5"/>
        <v>97.986666666666665</v>
      </c>
      <c r="Q25" s="34"/>
      <c r="R25" s="34"/>
      <c r="S25" s="34"/>
      <c r="T25" s="34"/>
      <c r="U25" s="34"/>
      <c r="V25" s="34"/>
      <c r="W25" s="34"/>
      <c r="X25" s="34"/>
      <c r="Y25" s="15"/>
      <c r="Z25" s="15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</row>
    <row r="26" spans="1:37" s="147" customFormat="1" ht="17.100000000000001" customHeight="1">
      <c r="A26" s="154">
        <v>19</v>
      </c>
      <c r="B26" s="155" t="s">
        <v>85</v>
      </c>
      <c r="C26" s="34">
        <f>'Sep25'!C25+'Sep25'!D25</f>
        <v>70000</v>
      </c>
      <c r="D26" s="34">
        <f t="shared" si="29"/>
        <v>17500</v>
      </c>
      <c r="E26" s="34">
        <f>'Oct25'!G25+'Oct25'!I25</f>
        <v>4600</v>
      </c>
      <c r="F26" s="34">
        <f>'Nov25'!G25+'Nov25'!I25</f>
        <v>4560</v>
      </c>
      <c r="G26" s="34">
        <f>'Dec25'!G25+'Dec25'!I25</f>
        <v>4652</v>
      </c>
      <c r="H26" s="34">
        <f t="shared" si="30"/>
        <v>13812</v>
      </c>
      <c r="I26" s="15">
        <f t="shared" si="2"/>
        <v>78.925714285714292</v>
      </c>
      <c r="J26" s="34">
        <v>28000</v>
      </c>
      <c r="K26" s="34">
        <f t="shared" si="3"/>
        <v>7000</v>
      </c>
      <c r="L26" s="34">
        <f>'Oct25'!AU25</f>
        <v>2252</v>
      </c>
      <c r="M26" s="34">
        <f>'Nov25'!AU25</f>
        <v>2112</v>
      </c>
      <c r="N26" s="34">
        <f>'Dec25'!AU25</f>
        <v>2154</v>
      </c>
      <c r="O26" s="34">
        <f t="shared" si="31"/>
        <v>6518</v>
      </c>
      <c r="P26" s="15">
        <f t="shared" si="5"/>
        <v>93.114285714285714</v>
      </c>
      <c r="Q26" s="34"/>
      <c r="R26" s="34"/>
      <c r="S26" s="34"/>
      <c r="T26" s="34"/>
      <c r="U26" s="34"/>
      <c r="V26" s="34"/>
      <c r="W26" s="34"/>
      <c r="X26" s="34"/>
      <c r="Y26" s="15"/>
      <c r="Z26" s="15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</row>
    <row r="27" spans="1:37" s="148" customFormat="1" ht="17.100000000000001" customHeight="1">
      <c r="A27" s="156"/>
      <c r="B27" s="35" t="s">
        <v>74</v>
      </c>
      <c r="C27" s="35">
        <f>SUM(C25:C26)</f>
        <v>145000</v>
      </c>
      <c r="D27" s="35">
        <f t="shared" ref="D27:O27" si="32">SUM(D25:D26)</f>
        <v>36250</v>
      </c>
      <c r="E27" s="35">
        <f t="shared" si="32"/>
        <v>10249</v>
      </c>
      <c r="F27" s="35">
        <f t="shared" si="32"/>
        <v>9981</v>
      </c>
      <c r="G27" s="35">
        <f t="shared" si="32"/>
        <v>10248</v>
      </c>
      <c r="H27" s="35">
        <f t="shared" si="32"/>
        <v>30478</v>
      </c>
      <c r="I27" s="21">
        <f t="shared" si="2"/>
        <v>84.077241379310351</v>
      </c>
      <c r="J27" s="35">
        <f t="shared" si="32"/>
        <v>58000</v>
      </c>
      <c r="K27" s="35">
        <f t="shared" si="32"/>
        <v>14500</v>
      </c>
      <c r="L27" s="21">
        <f t="shared" si="7"/>
        <v>10</v>
      </c>
      <c r="M27" s="35">
        <f t="shared" si="32"/>
        <v>4587</v>
      </c>
      <c r="N27" s="35">
        <f t="shared" si="32"/>
        <v>4748</v>
      </c>
      <c r="O27" s="35">
        <f t="shared" si="32"/>
        <v>13867</v>
      </c>
      <c r="P27" s="21">
        <f t="shared" si="5"/>
        <v>95.634482758620692</v>
      </c>
      <c r="Q27" s="34"/>
      <c r="R27" s="35"/>
      <c r="S27" s="35"/>
      <c r="T27" s="35"/>
      <c r="U27" s="35"/>
      <c r="V27" s="35"/>
      <c r="W27" s="35"/>
      <c r="X27" s="35"/>
      <c r="Y27" s="21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1:37" s="147" customFormat="1" ht="17.100000000000001" customHeight="1">
      <c r="A28" s="157">
        <v>20</v>
      </c>
      <c r="B28" s="23" t="s">
        <v>86</v>
      </c>
      <c r="C28" s="34">
        <f>'Sep25'!C27+'Sep25'!D27</f>
        <v>107500</v>
      </c>
      <c r="D28" s="34">
        <f t="shared" ref="D28:D29" si="33">C28/4</f>
        <v>26875</v>
      </c>
      <c r="E28" s="34">
        <f>'Oct25'!G27+'Oct25'!I27</f>
        <v>7433</v>
      </c>
      <c r="F28" s="34">
        <f>'Nov25'!G27+'Nov25'!I27</f>
        <v>8537</v>
      </c>
      <c r="G28" s="34">
        <f>'Dec25'!G27+'Dec25'!I27</f>
        <v>8699</v>
      </c>
      <c r="H28" s="34">
        <f t="shared" ref="H28:H29" si="34">SUM(E28:G28)</f>
        <v>24669</v>
      </c>
      <c r="I28" s="15">
        <f t="shared" si="2"/>
        <v>91.791627906976743</v>
      </c>
      <c r="J28" s="34">
        <v>43000</v>
      </c>
      <c r="K28" s="34">
        <f t="shared" si="3"/>
        <v>10750</v>
      </c>
      <c r="L28" s="34">
        <f>'Oct25'!AU27</f>
        <v>3295</v>
      </c>
      <c r="M28" s="34">
        <f>'Nov25'!AU27</f>
        <v>3421</v>
      </c>
      <c r="N28" s="34">
        <f>'Dec25'!AU27</f>
        <v>3435</v>
      </c>
      <c r="O28" s="34">
        <f t="shared" ref="O28:O29" si="35">SUM(L28:N28)</f>
        <v>10151</v>
      </c>
      <c r="P28" s="15">
        <f t="shared" si="5"/>
        <v>94.427906976744183</v>
      </c>
      <c r="Q28" s="34"/>
      <c r="R28" s="34"/>
      <c r="S28" s="34"/>
      <c r="T28" s="34"/>
      <c r="U28" s="34"/>
      <c r="V28" s="34"/>
      <c r="W28" s="34"/>
      <c r="X28" s="34"/>
      <c r="Y28" s="15"/>
      <c r="Z28" s="15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</row>
    <row r="29" spans="1:37" s="147" customFormat="1" ht="17.100000000000001" customHeight="1">
      <c r="A29" s="154">
        <v>21</v>
      </c>
      <c r="B29" s="155" t="s">
        <v>87</v>
      </c>
      <c r="C29" s="34">
        <f>'Sep25'!C28+'Sep25'!D28</f>
        <v>25000</v>
      </c>
      <c r="D29" s="34">
        <f t="shared" si="33"/>
        <v>6250</v>
      </c>
      <c r="E29" s="34">
        <f>'Oct25'!G28+'Oct25'!I28</f>
        <v>1777</v>
      </c>
      <c r="F29" s="34">
        <f>'Nov25'!G28+'Nov25'!I28</f>
        <v>1968</v>
      </c>
      <c r="G29" s="34">
        <f>'Dec25'!G28+'Dec25'!I28</f>
        <v>1936</v>
      </c>
      <c r="H29" s="34">
        <f t="shared" si="34"/>
        <v>5681</v>
      </c>
      <c r="I29" s="15">
        <f t="shared" si="2"/>
        <v>90.896000000000001</v>
      </c>
      <c r="J29" s="34">
        <v>10000</v>
      </c>
      <c r="K29" s="34">
        <f t="shared" si="3"/>
        <v>2500</v>
      </c>
      <c r="L29" s="34">
        <f>'Oct25'!AU28</f>
        <v>906</v>
      </c>
      <c r="M29" s="34">
        <f>'Nov25'!AU28</f>
        <v>805</v>
      </c>
      <c r="N29" s="34">
        <f>'Dec25'!AU28</f>
        <v>843</v>
      </c>
      <c r="O29" s="34">
        <f t="shared" si="35"/>
        <v>2554</v>
      </c>
      <c r="P29" s="15">
        <f t="shared" si="5"/>
        <v>102.16</v>
      </c>
      <c r="Q29" s="34"/>
      <c r="R29" s="34"/>
      <c r="S29" s="34"/>
      <c r="T29" s="34"/>
      <c r="U29" s="34"/>
      <c r="V29" s="34"/>
      <c r="W29" s="34"/>
      <c r="X29" s="34"/>
      <c r="Y29" s="15"/>
      <c r="Z29" s="15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</row>
    <row r="30" spans="1:37" s="148" customFormat="1" ht="17.100000000000001" customHeight="1">
      <c r="A30" s="156"/>
      <c r="B30" s="35" t="s">
        <v>74</v>
      </c>
      <c r="C30" s="35">
        <f>SUM(C28:C29)</f>
        <v>132500</v>
      </c>
      <c r="D30" s="35">
        <f t="shared" ref="D30:O30" si="36">SUM(D28:D29)</f>
        <v>33125</v>
      </c>
      <c r="E30" s="35">
        <f t="shared" si="36"/>
        <v>9210</v>
      </c>
      <c r="F30" s="35">
        <f t="shared" si="36"/>
        <v>10505</v>
      </c>
      <c r="G30" s="35">
        <f t="shared" si="36"/>
        <v>10635</v>
      </c>
      <c r="H30" s="35">
        <f t="shared" si="36"/>
        <v>30350</v>
      </c>
      <c r="I30" s="21">
        <f t="shared" si="2"/>
        <v>91.622641509433961</v>
      </c>
      <c r="J30" s="35">
        <f t="shared" si="36"/>
        <v>53000</v>
      </c>
      <c r="K30" s="35">
        <f t="shared" si="36"/>
        <v>13250</v>
      </c>
      <c r="L30" s="35">
        <f t="shared" si="36"/>
        <v>4201</v>
      </c>
      <c r="M30" s="35">
        <f t="shared" si="36"/>
        <v>4226</v>
      </c>
      <c r="N30" s="35">
        <f t="shared" si="36"/>
        <v>4278</v>
      </c>
      <c r="O30" s="35">
        <f t="shared" si="36"/>
        <v>12705</v>
      </c>
      <c r="P30" s="21">
        <f t="shared" si="5"/>
        <v>95.886792452830193</v>
      </c>
      <c r="Q30" s="35"/>
      <c r="R30" s="35"/>
      <c r="S30" s="35"/>
      <c r="T30" s="35"/>
      <c r="U30" s="35"/>
      <c r="V30" s="35"/>
      <c r="W30" s="35"/>
      <c r="X30" s="35"/>
      <c r="Y30" s="21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</row>
    <row r="31" spans="1:37" s="147" customFormat="1" ht="17.100000000000001" customHeight="1">
      <c r="A31" s="157">
        <v>22</v>
      </c>
      <c r="B31" s="23" t="s">
        <v>88</v>
      </c>
      <c r="C31" s="34">
        <f>'Sep25'!C30+'Sep25'!D30</f>
        <v>125000</v>
      </c>
      <c r="D31" s="34">
        <f t="shared" ref="D31:D33" si="37">C31/4</f>
        <v>31250</v>
      </c>
      <c r="E31" s="34">
        <f>'Oct25'!G30+'Oct25'!I30</f>
        <v>9371</v>
      </c>
      <c r="F31" s="34">
        <f>'Nov25'!G30+'Nov25'!I30</f>
        <v>9278</v>
      </c>
      <c r="G31" s="34">
        <f>'Dec25'!G30+'Dec25'!I30</f>
        <v>9471</v>
      </c>
      <c r="H31" s="34">
        <f t="shared" ref="H31:H33" si="38">SUM(E31:G31)</f>
        <v>28120</v>
      </c>
      <c r="I31" s="15">
        <f t="shared" si="2"/>
        <v>89.983999999999995</v>
      </c>
      <c r="J31" s="34">
        <v>50000</v>
      </c>
      <c r="K31" s="34">
        <f t="shared" si="3"/>
        <v>12500</v>
      </c>
      <c r="L31" s="34">
        <f>'Oct25'!AU30</f>
        <v>4570</v>
      </c>
      <c r="M31" s="34">
        <f>'Nov25'!AU30</f>
        <v>4053</v>
      </c>
      <c r="N31" s="34">
        <f>'Dec25'!AU30</f>
        <v>3896</v>
      </c>
      <c r="O31" s="34">
        <f t="shared" ref="O31:O33" si="39">SUM(L31:N31)</f>
        <v>12519</v>
      </c>
      <c r="P31" s="15">
        <f t="shared" si="5"/>
        <v>100.152</v>
      </c>
      <c r="Q31" s="34">
        <v>40000</v>
      </c>
      <c r="R31" s="34">
        <f t="shared" ref="R31" si="40">Q31/4</f>
        <v>10000</v>
      </c>
      <c r="S31" s="34">
        <f>'Oct25'!BJ30</f>
        <v>2580</v>
      </c>
      <c r="T31" s="34">
        <f>'Nov25'!BJ30</f>
        <v>2444</v>
      </c>
      <c r="U31" s="34">
        <f>'Dec25'!BJ30</f>
        <v>2485</v>
      </c>
      <c r="V31" s="34">
        <f t="shared" ref="V31" si="41">SUM(S31:U31)</f>
        <v>7509</v>
      </c>
      <c r="W31" s="15">
        <f t="shared" ref="W31" si="42">V31*100/R31</f>
        <v>75.09</v>
      </c>
      <c r="X31" s="34">
        <v>600</v>
      </c>
      <c r="Y31" s="34">
        <f>X31/4</f>
        <v>150</v>
      </c>
      <c r="Z31" s="34">
        <f>'Oct25'!BE30</f>
        <v>165</v>
      </c>
      <c r="AA31" s="34">
        <f>'Nov25'!BC30</f>
        <v>60</v>
      </c>
      <c r="AB31" s="34">
        <f>'Dec25'!BC30</f>
        <v>60</v>
      </c>
      <c r="AC31" s="34">
        <f t="shared" ref="AC31" si="43">SUM(Z31:AB31)</f>
        <v>285</v>
      </c>
      <c r="AD31" s="15">
        <f t="shared" ref="AD31" si="44">AC31*100/Y31</f>
        <v>190</v>
      </c>
      <c r="AE31" s="34"/>
      <c r="AF31" s="34"/>
      <c r="AG31" s="34"/>
      <c r="AH31" s="34"/>
      <c r="AI31" s="34"/>
      <c r="AJ31" s="34"/>
      <c r="AK31" s="34"/>
    </row>
    <row r="32" spans="1:37" s="147" customFormat="1" ht="17.100000000000001" customHeight="1">
      <c r="A32" s="153">
        <v>23</v>
      </c>
      <c r="B32" s="34" t="s">
        <v>89</v>
      </c>
      <c r="C32" s="34">
        <f>'Sep25'!C31+'Sep25'!D31</f>
        <v>65500</v>
      </c>
      <c r="D32" s="34">
        <f t="shared" si="37"/>
        <v>16375</v>
      </c>
      <c r="E32" s="34">
        <f>'Oct25'!G31+'Oct25'!I31</f>
        <v>5269</v>
      </c>
      <c r="F32" s="34">
        <f>'Nov25'!G31+'Nov25'!I31</f>
        <v>4848</v>
      </c>
      <c r="G32" s="34">
        <f>'Dec25'!G31+'Dec25'!I31</f>
        <v>4765</v>
      </c>
      <c r="H32" s="34">
        <f t="shared" si="38"/>
        <v>14882</v>
      </c>
      <c r="I32" s="15">
        <f t="shared" si="2"/>
        <v>90.882442748091606</v>
      </c>
      <c r="J32" s="34">
        <v>25100</v>
      </c>
      <c r="K32" s="34">
        <f t="shared" si="3"/>
        <v>6275</v>
      </c>
      <c r="L32" s="34">
        <f>'Oct25'!AU31</f>
        <v>2250</v>
      </c>
      <c r="M32" s="34">
        <f>'Nov25'!AU31</f>
        <v>2128</v>
      </c>
      <c r="N32" s="34">
        <f>'Dec25'!AU31</f>
        <v>2169</v>
      </c>
      <c r="O32" s="34">
        <f t="shared" si="39"/>
        <v>6547</v>
      </c>
      <c r="P32" s="15">
        <f t="shared" si="5"/>
        <v>104.33466135458167</v>
      </c>
      <c r="Q32" s="34"/>
      <c r="R32" s="34"/>
      <c r="S32" s="34"/>
      <c r="T32" s="34"/>
      <c r="U32" s="34"/>
      <c r="V32" s="34"/>
      <c r="W32" s="34"/>
      <c r="X32" s="34"/>
      <c r="Y32" s="15"/>
      <c r="Z32" s="15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</row>
    <row r="33" spans="1:37" s="147" customFormat="1" ht="17.100000000000001" customHeight="1">
      <c r="A33" s="154">
        <v>24</v>
      </c>
      <c r="B33" s="155" t="s">
        <v>90</v>
      </c>
      <c r="C33" s="34">
        <f>'Sep25'!C32+'Sep25'!D32</f>
        <v>55500</v>
      </c>
      <c r="D33" s="34">
        <f t="shared" si="37"/>
        <v>13875</v>
      </c>
      <c r="E33" s="34">
        <f>'Oct25'!G32+'Oct25'!I32</f>
        <v>3874</v>
      </c>
      <c r="F33" s="34">
        <f>'Nov25'!G32+'Nov25'!I32</f>
        <v>3818</v>
      </c>
      <c r="G33" s="34">
        <f>'Dec25'!G32+'Dec25'!I32</f>
        <v>3928</v>
      </c>
      <c r="H33" s="34">
        <f t="shared" si="38"/>
        <v>11620</v>
      </c>
      <c r="I33" s="15">
        <f t="shared" si="2"/>
        <v>83.747747747747752</v>
      </c>
      <c r="J33" s="34">
        <v>22200</v>
      </c>
      <c r="K33" s="34">
        <f t="shared" si="3"/>
        <v>5550</v>
      </c>
      <c r="L33" s="34">
        <f>'Oct25'!AU32</f>
        <v>1826</v>
      </c>
      <c r="M33" s="34">
        <f>'Nov25'!AU32</f>
        <v>1872</v>
      </c>
      <c r="N33" s="34">
        <f>'Dec25'!AU32</f>
        <v>1913</v>
      </c>
      <c r="O33" s="34">
        <f t="shared" si="39"/>
        <v>5611</v>
      </c>
      <c r="P33" s="15">
        <f t="shared" si="5"/>
        <v>101.09909909909909</v>
      </c>
      <c r="Q33" s="34"/>
      <c r="R33" s="34"/>
      <c r="S33" s="34"/>
      <c r="T33" s="34"/>
      <c r="U33" s="34"/>
      <c r="V33" s="34"/>
      <c r="W33" s="34"/>
      <c r="X33" s="34"/>
      <c r="Y33" s="15"/>
      <c r="Z33" s="15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</row>
    <row r="34" spans="1:37" s="148" customFormat="1" ht="17.100000000000001" customHeight="1">
      <c r="A34" s="156"/>
      <c r="B34" s="159" t="s">
        <v>74</v>
      </c>
      <c r="C34" s="35">
        <f>SUM(C31:C33)</f>
        <v>246000</v>
      </c>
      <c r="D34" s="35">
        <f t="shared" ref="D34:AD34" si="45">SUM(D31:D33)</f>
        <v>61500</v>
      </c>
      <c r="E34" s="35">
        <f t="shared" si="45"/>
        <v>18514</v>
      </c>
      <c r="F34" s="35">
        <f t="shared" si="45"/>
        <v>17944</v>
      </c>
      <c r="G34" s="35">
        <f t="shared" si="45"/>
        <v>18164</v>
      </c>
      <c r="H34" s="35">
        <f t="shared" si="45"/>
        <v>54622</v>
      </c>
      <c r="I34" s="21">
        <f t="shared" si="2"/>
        <v>88.816260162601623</v>
      </c>
      <c r="J34" s="35">
        <f t="shared" si="45"/>
        <v>97300</v>
      </c>
      <c r="K34" s="35">
        <f t="shared" si="45"/>
        <v>24325</v>
      </c>
      <c r="L34" s="35">
        <f t="shared" si="45"/>
        <v>8646</v>
      </c>
      <c r="M34" s="35">
        <f t="shared" si="45"/>
        <v>8053</v>
      </c>
      <c r="N34" s="35">
        <f t="shared" si="45"/>
        <v>7978</v>
      </c>
      <c r="O34" s="35">
        <f t="shared" si="45"/>
        <v>24677</v>
      </c>
      <c r="P34" s="21">
        <f t="shared" si="5"/>
        <v>101.44707091469681</v>
      </c>
      <c r="Q34" s="35">
        <f t="shared" si="45"/>
        <v>40000</v>
      </c>
      <c r="R34" s="35">
        <f t="shared" si="45"/>
        <v>10000</v>
      </c>
      <c r="S34" s="35">
        <f t="shared" si="45"/>
        <v>2580</v>
      </c>
      <c r="T34" s="35">
        <f t="shared" si="45"/>
        <v>2444</v>
      </c>
      <c r="U34" s="35">
        <f t="shared" si="45"/>
        <v>2485</v>
      </c>
      <c r="V34" s="35">
        <f t="shared" si="45"/>
        <v>7509</v>
      </c>
      <c r="W34" s="166">
        <f t="shared" si="45"/>
        <v>75.09</v>
      </c>
      <c r="X34" s="35">
        <f t="shared" si="45"/>
        <v>600</v>
      </c>
      <c r="Y34" s="35">
        <f t="shared" si="45"/>
        <v>150</v>
      </c>
      <c r="Z34" s="35">
        <f t="shared" si="45"/>
        <v>165</v>
      </c>
      <c r="AA34" s="35">
        <f t="shared" si="45"/>
        <v>60</v>
      </c>
      <c r="AB34" s="35">
        <f t="shared" si="45"/>
        <v>60</v>
      </c>
      <c r="AC34" s="35">
        <f t="shared" si="45"/>
        <v>285</v>
      </c>
      <c r="AD34" s="166">
        <f t="shared" si="45"/>
        <v>190</v>
      </c>
      <c r="AE34" s="35"/>
      <c r="AF34" s="35"/>
      <c r="AG34" s="35"/>
      <c r="AH34" s="35"/>
      <c r="AI34" s="35"/>
      <c r="AJ34" s="35"/>
      <c r="AK34" s="35"/>
    </row>
    <row r="35" spans="1:37" s="147" customFormat="1" ht="17.100000000000001" customHeight="1">
      <c r="A35" s="157">
        <v>25</v>
      </c>
      <c r="B35" s="23" t="s">
        <v>91</v>
      </c>
      <c r="C35" s="34">
        <f>'Sep25'!C34+'Sep25'!D34</f>
        <v>42000</v>
      </c>
      <c r="D35" s="34">
        <f t="shared" ref="D35:D37" si="46">C35/4</f>
        <v>10500</v>
      </c>
      <c r="E35" s="34">
        <f>'Oct25'!G34+'Oct25'!I34</f>
        <v>2376</v>
      </c>
      <c r="F35" s="34">
        <f>'Nov25'!G34+'Nov25'!I34</f>
        <v>2668</v>
      </c>
      <c r="G35" s="34">
        <f>'Dec25'!G34+'Dec25'!I34</f>
        <v>2955</v>
      </c>
      <c r="H35" s="34">
        <f t="shared" ref="H35:H37" si="47">SUM(E35:G35)</f>
        <v>7999</v>
      </c>
      <c r="I35" s="15">
        <f t="shared" si="2"/>
        <v>76.180952380952377</v>
      </c>
      <c r="J35" s="34">
        <v>16800</v>
      </c>
      <c r="K35" s="34">
        <f t="shared" si="3"/>
        <v>4200</v>
      </c>
      <c r="L35" s="34">
        <f>'Oct25'!AU34</f>
        <v>1104</v>
      </c>
      <c r="M35" s="34">
        <f>'Nov25'!AU34</f>
        <v>1063</v>
      </c>
      <c r="N35" s="34">
        <f>'Dec25'!AU34</f>
        <v>1183</v>
      </c>
      <c r="O35" s="34">
        <f t="shared" ref="O35:O37" si="48">SUM(L35:N35)</f>
        <v>3350</v>
      </c>
      <c r="P35" s="15">
        <f t="shared" si="5"/>
        <v>79.761904761904759</v>
      </c>
      <c r="Q35" s="34">
        <v>18000</v>
      </c>
      <c r="R35" s="34">
        <f t="shared" ref="R35" si="49">Q35/4</f>
        <v>4500</v>
      </c>
      <c r="S35" s="34">
        <f>'Oct25'!BJ34</f>
        <v>0</v>
      </c>
      <c r="T35" s="34">
        <f>'Nov25'!BJ34</f>
        <v>0</v>
      </c>
      <c r="U35" s="34">
        <f>'Dec25'!BJ34</f>
        <v>0</v>
      </c>
      <c r="V35" s="34">
        <f t="shared" ref="V35" si="50">SUM(S35:U35)</f>
        <v>0</v>
      </c>
      <c r="W35" s="15">
        <f t="shared" ref="W35" si="51">V35*100/R35</f>
        <v>0</v>
      </c>
      <c r="X35" s="34"/>
      <c r="Y35" s="15"/>
      <c r="Z35" s="15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</row>
    <row r="36" spans="1:37" s="147" customFormat="1" ht="17.100000000000001" customHeight="1">
      <c r="A36" s="153">
        <v>26</v>
      </c>
      <c r="B36" s="34" t="s">
        <v>92</v>
      </c>
      <c r="C36" s="34">
        <f>'Sep25'!C35+'Sep25'!D35</f>
        <v>22000</v>
      </c>
      <c r="D36" s="34">
        <f t="shared" si="46"/>
        <v>5500</v>
      </c>
      <c r="E36" s="34">
        <f>'Oct25'!G35+'Oct25'!I35</f>
        <v>615</v>
      </c>
      <c r="F36" s="34">
        <f>'Nov25'!G35+'Nov25'!I35</f>
        <v>700</v>
      </c>
      <c r="G36" s="34">
        <f>'Dec25'!G35+'Dec25'!I35</f>
        <v>1894</v>
      </c>
      <c r="H36" s="34">
        <f t="shared" si="47"/>
        <v>3209</v>
      </c>
      <c r="I36" s="15">
        <f t="shared" si="2"/>
        <v>58.345454545454544</v>
      </c>
      <c r="J36" s="34">
        <v>8800</v>
      </c>
      <c r="K36" s="34">
        <f t="shared" si="3"/>
        <v>2200</v>
      </c>
      <c r="L36" s="34">
        <f>'Oct25'!AU35</f>
        <v>672</v>
      </c>
      <c r="M36" s="34">
        <f>'Nov25'!AU35</f>
        <v>724</v>
      </c>
      <c r="N36" s="34">
        <f>'Dec25'!AU35</f>
        <v>683</v>
      </c>
      <c r="O36" s="34">
        <f t="shared" si="48"/>
        <v>2079</v>
      </c>
      <c r="P36" s="15">
        <f t="shared" si="5"/>
        <v>94.5</v>
      </c>
      <c r="Q36" s="34"/>
      <c r="R36" s="34"/>
      <c r="S36" s="34"/>
      <c r="T36" s="34"/>
      <c r="U36" s="34"/>
      <c r="V36" s="34"/>
      <c r="W36" s="34"/>
      <c r="X36" s="34"/>
      <c r="Y36" s="15"/>
      <c r="Z36" s="15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</row>
    <row r="37" spans="1:37" s="147" customFormat="1" ht="17.100000000000001" customHeight="1">
      <c r="A37" s="154">
        <v>27</v>
      </c>
      <c r="B37" s="155" t="s">
        <v>93</v>
      </c>
      <c r="C37" s="34">
        <f>'Sep25'!C36+'Sep25'!D36</f>
        <v>29000</v>
      </c>
      <c r="D37" s="34">
        <f t="shared" si="46"/>
        <v>7250</v>
      </c>
      <c r="E37" s="34">
        <f>'Oct25'!G36+'Oct25'!I36</f>
        <v>1963</v>
      </c>
      <c r="F37" s="34">
        <f>'Nov25'!G36+'Nov25'!I36</f>
        <v>1945</v>
      </c>
      <c r="G37" s="34">
        <f>'Dec25'!G36+'Dec25'!I36</f>
        <v>2153</v>
      </c>
      <c r="H37" s="34">
        <f t="shared" si="47"/>
        <v>6061</v>
      </c>
      <c r="I37" s="15">
        <f t="shared" si="2"/>
        <v>83.6</v>
      </c>
      <c r="J37" s="34">
        <v>11600</v>
      </c>
      <c r="K37" s="34">
        <f t="shared" si="3"/>
        <v>2900</v>
      </c>
      <c r="L37" s="34">
        <f>'Oct25'!AU36</f>
        <v>883</v>
      </c>
      <c r="M37" s="34">
        <f>'Nov25'!AU36</f>
        <v>842</v>
      </c>
      <c r="N37" s="34">
        <f>'Dec25'!AU36</f>
        <v>864</v>
      </c>
      <c r="O37" s="34">
        <f t="shared" si="48"/>
        <v>2589</v>
      </c>
      <c r="P37" s="15">
        <f t="shared" si="5"/>
        <v>89.275862068965523</v>
      </c>
      <c r="Q37" s="34"/>
      <c r="R37" s="34"/>
      <c r="S37" s="34"/>
      <c r="T37" s="34"/>
      <c r="U37" s="34"/>
      <c r="V37" s="34"/>
      <c r="W37" s="34"/>
      <c r="X37" s="34"/>
      <c r="Y37" s="15"/>
      <c r="Z37" s="15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</row>
    <row r="38" spans="1:37" s="148" customFormat="1" ht="17.100000000000001" customHeight="1">
      <c r="A38" s="156"/>
      <c r="B38" s="35" t="s">
        <v>74</v>
      </c>
      <c r="C38" s="35">
        <f>SUM(C35:C37)</f>
        <v>93000</v>
      </c>
      <c r="D38" s="35">
        <f t="shared" ref="D38:V38" si="52">SUM(D35:D37)</f>
        <v>23250</v>
      </c>
      <c r="E38" s="35">
        <f t="shared" si="52"/>
        <v>4954</v>
      </c>
      <c r="F38" s="35">
        <f t="shared" si="52"/>
        <v>5313</v>
      </c>
      <c r="G38" s="35">
        <f t="shared" si="52"/>
        <v>7002</v>
      </c>
      <c r="H38" s="35">
        <f t="shared" si="52"/>
        <v>17269</v>
      </c>
      <c r="I38" s="21">
        <f t="shared" si="2"/>
        <v>74.275268817204307</v>
      </c>
      <c r="J38" s="35">
        <f t="shared" si="52"/>
        <v>37200</v>
      </c>
      <c r="K38" s="35">
        <f t="shared" si="52"/>
        <v>9300</v>
      </c>
      <c r="L38" s="35">
        <f t="shared" si="52"/>
        <v>2659</v>
      </c>
      <c r="M38" s="35">
        <f t="shared" si="52"/>
        <v>2629</v>
      </c>
      <c r="N38" s="35">
        <f t="shared" si="52"/>
        <v>2730</v>
      </c>
      <c r="O38" s="35">
        <f t="shared" si="52"/>
        <v>8018</v>
      </c>
      <c r="P38" s="21">
        <f t="shared" si="5"/>
        <v>86.215053763440864</v>
      </c>
      <c r="Q38" s="35">
        <f t="shared" si="52"/>
        <v>18000</v>
      </c>
      <c r="R38" s="35">
        <f t="shared" si="52"/>
        <v>4500</v>
      </c>
      <c r="S38" s="35">
        <f t="shared" si="52"/>
        <v>0</v>
      </c>
      <c r="T38" s="35">
        <f t="shared" si="52"/>
        <v>0</v>
      </c>
      <c r="U38" s="35">
        <f t="shared" si="52"/>
        <v>0</v>
      </c>
      <c r="V38" s="35">
        <f t="shared" si="52"/>
        <v>0</v>
      </c>
      <c r="W38" s="21">
        <f t="shared" ref="W38" si="53">V38*100/R38</f>
        <v>0</v>
      </c>
      <c r="X38" s="21"/>
      <c r="Y38" s="21"/>
      <c r="Z38" s="21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1:37" s="148" customFormat="1" ht="17.100000000000001" customHeight="1">
      <c r="A39" s="160">
        <v>28</v>
      </c>
      <c r="B39" s="161" t="s">
        <v>94</v>
      </c>
      <c r="C39" s="38">
        <f>'Sep25'!C38+'Sep25'!D38</f>
        <v>14000</v>
      </c>
      <c r="D39" s="38">
        <f t="shared" ref="D39:D88" si="54">C39/4</f>
        <v>3500</v>
      </c>
      <c r="E39" s="38">
        <f>'Oct25'!G38+'Oct25'!I38</f>
        <v>769</v>
      </c>
      <c r="F39" s="38">
        <f>'Nov25'!G38+'Nov25'!I38</f>
        <v>693</v>
      </c>
      <c r="G39" s="38">
        <f>'Dec25'!G38+'Dec25'!I38</f>
        <v>844</v>
      </c>
      <c r="H39" s="38">
        <f t="shared" ref="H39:H45" si="55">SUM(E39:G39)</f>
        <v>2306</v>
      </c>
      <c r="I39" s="28">
        <f t="shared" si="2"/>
        <v>65.885714285714286</v>
      </c>
      <c r="J39" s="38">
        <v>4900</v>
      </c>
      <c r="K39" s="38">
        <f t="shared" si="3"/>
        <v>1225</v>
      </c>
      <c r="L39" s="34">
        <f>'Oct25'!AU38</f>
        <v>467</v>
      </c>
      <c r="M39" s="34">
        <f>'Nov25'!AU38</f>
        <v>419</v>
      </c>
      <c r="N39" s="34">
        <f>'Dec25'!AU38</f>
        <v>430</v>
      </c>
      <c r="O39" s="38">
        <f t="shared" ref="O39:O45" si="56">SUM(L39:N39)</f>
        <v>1316</v>
      </c>
      <c r="P39" s="28">
        <f t="shared" si="5"/>
        <v>107.42857142857143</v>
      </c>
      <c r="Q39" s="34"/>
      <c r="R39" s="34"/>
      <c r="S39" s="38"/>
      <c r="T39" s="38"/>
      <c r="U39" s="38"/>
      <c r="V39" s="38"/>
      <c r="W39" s="38"/>
      <c r="X39" s="34"/>
      <c r="Y39" s="15"/>
      <c r="Z39" s="15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</row>
    <row r="40" spans="1:37" s="148" customFormat="1" ht="17.100000000000001" customHeight="1">
      <c r="A40" s="162">
        <v>29</v>
      </c>
      <c r="B40" s="38" t="s">
        <v>95</v>
      </c>
      <c r="C40" s="38">
        <f>'Sep25'!C39+'Sep25'!D39</f>
        <v>6500</v>
      </c>
      <c r="D40" s="38">
        <f t="shared" si="54"/>
        <v>1625</v>
      </c>
      <c r="E40" s="38">
        <f>'Oct25'!G39+'Oct25'!I39</f>
        <v>421</v>
      </c>
      <c r="F40" s="38">
        <f>'Nov25'!G39+'Nov25'!I39</f>
        <v>438</v>
      </c>
      <c r="G40" s="38">
        <f>'Dec25'!G39+'Dec25'!I39</f>
        <v>438</v>
      </c>
      <c r="H40" s="38">
        <f t="shared" si="55"/>
        <v>1297</v>
      </c>
      <c r="I40" s="28">
        <f t="shared" si="2"/>
        <v>79.815384615384616</v>
      </c>
      <c r="J40" s="38">
        <v>2275</v>
      </c>
      <c r="K40" s="38">
        <f t="shared" si="3"/>
        <v>568.75</v>
      </c>
      <c r="L40" s="34">
        <f>'Oct25'!AU39</f>
        <v>196</v>
      </c>
      <c r="M40" s="34">
        <f>'Nov25'!AU39</f>
        <v>190</v>
      </c>
      <c r="N40" s="34">
        <f>'Dec25'!AU39</f>
        <v>182</v>
      </c>
      <c r="O40" s="38">
        <f t="shared" si="56"/>
        <v>568</v>
      </c>
      <c r="P40" s="28">
        <f t="shared" si="5"/>
        <v>99.868131868131869</v>
      </c>
      <c r="Q40" s="34"/>
      <c r="R40" s="34"/>
      <c r="S40" s="38"/>
      <c r="T40" s="38"/>
      <c r="U40" s="38"/>
      <c r="V40" s="38"/>
      <c r="W40" s="38"/>
      <c r="X40" s="34"/>
      <c r="Y40" s="15"/>
      <c r="Z40" s="15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</row>
    <row r="41" spans="1:37" s="148" customFormat="1" ht="17.100000000000001" customHeight="1">
      <c r="A41" s="162">
        <v>30</v>
      </c>
      <c r="B41" s="38" t="s">
        <v>96</v>
      </c>
      <c r="C41" s="38">
        <f>'Sep25'!C40+'Sep25'!D40</f>
        <v>10000</v>
      </c>
      <c r="D41" s="38">
        <f t="shared" si="54"/>
        <v>2500</v>
      </c>
      <c r="E41" s="38">
        <f>'Oct25'!G40+'Oct25'!I40</f>
        <v>734</v>
      </c>
      <c r="F41" s="38">
        <f>'Nov25'!G40+'Nov25'!I40</f>
        <v>736</v>
      </c>
      <c r="G41" s="38">
        <f>'Dec25'!G40+'Dec25'!I40</f>
        <v>857</v>
      </c>
      <c r="H41" s="38">
        <f t="shared" si="55"/>
        <v>2327</v>
      </c>
      <c r="I41" s="28">
        <f t="shared" si="2"/>
        <v>93.08</v>
      </c>
      <c r="J41" s="38">
        <v>3500</v>
      </c>
      <c r="K41" s="38">
        <f t="shared" si="3"/>
        <v>875</v>
      </c>
      <c r="L41" s="34">
        <f>'Oct25'!AU40</f>
        <v>313</v>
      </c>
      <c r="M41" s="34">
        <f>'Nov25'!AU40</f>
        <v>317</v>
      </c>
      <c r="N41" s="34">
        <f>'Dec25'!AU40</f>
        <v>405</v>
      </c>
      <c r="O41" s="38">
        <f t="shared" si="56"/>
        <v>1035</v>
      </c>
      <c r="P41" s="28">
        <f t="shared" si="5"/>
        <v>118.28571428571429</v>
      </c>
      <c r="Q41" s="34"/>
      <c r="R41" s="34"/>
      <c r="S41" s="38"/>
      <c r="T41" s="38"/>
      <c r="U41" s="38"/>
      <c r="V41" s="38"/>
      <c r="W41" s="38"/>
      <c r="X41" s="34"/>
      <c r="Y41" s="15"/>
      <c r="Z41" s="15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</row>
    <row r="42" spans="1:37" s="147" customFormat="1" ht="17.100000000000001" customHeight="1">
      <c r="A42" s="153">
        <v>31</v>
      </c>
      <c r="B42" s="34" t="s">
        <v>97</v>
      </c>
      <c r="C42" s="34">
        <f>'Sep25'!C41+'Sep25'!D41</f>
        <v>24000</v>
      </c>
      <c r="D42" s="34">
        <f t="shared" si="54"/>
        <v>6000</v>
      </c>
      <c r="E42" s="34">
        <f>'Oct25'!G41+'Oct25'!I41</f>
        <v>1494</v>
      </c>
      <c r="F42" s="34">
        <f>'Nov25'!G41+'Nov25'!I41</f>
        <v>1731</v>
      </c>
      <c r="G42" s="34">
        <f>'Dec25'!G41+'Dec25'!I41</f>
        <v>2136</v>
      </c>
      <c r="H42" s="34">
        <f t="shared" si="55"/>
        <v>5361</v>
      </c>
      <c r="I42" s="15">
        <f t="shared" si="2"/>
        <v>89.35</v>
      </c>
      <c r="J42" s="34">
        <v>9600</v>
      </c>
      <c r="K42" s="34">
        <f t="shared" si="3"/>
        <v>2400</v>
      </c>
      <c r="L42" s="34">
        <f>'Oct25'!AU41</f>
        <v>874</v>
      </c>
      <c r="M42" s="34">
        <f>'Nov25'!AU41</f>
        <v>908</v>
      </c>
      <c r="N42" s="34">
        <f>'Dec25'!AU41</f>
        <v>888</v>
      </c>
      <c r="O42" s="34">
        <f t="shared" si="56"/>
        <v>2670</v>
      </c>
      <c r="P42" s="15">
        <f t="shared" si="5"/>
        <v>111.25</v>
      </c>
      <c r="Q42" s="34"/>
      <c r="R42" s="34"/>
      <c r="S42" s="34"/>
      <c r="T42" s="34"/>
      <c r="U42" s="34"/>
      <c r="V42" s="34"/>
      <c r="W42" s="34"/>
      <c r="X42" s="34">
        <v>600</v>
      </c>
      <c r="Y42" s="34">
        <f>X42/4</f>
        <v>150</v>
      </c>
      <c r="Z42" s="34">
        <f>'Oct25'!BE41</f>
        <v>155</v>
      </c>
      <c r="AA42" s="34">
        <f>'Nov25'!BC41</f>
        <v>50</v>
      </c>
      <c r="AB42" s="34">
        <f>'Dec25'!BC41</f>
        <v>50</v>
      </c>
      <c r="AC42" s="34">
        <f t="shared" ref="AC42" si="57">SUM(Z42:AB42)</f>
        <v>255</v>
      </c>
      <c r="AD42" s="15">
        <f t="shared" ref="AD42" si="58">AC42*100/Y42</f>
        <v>170</v>
      </c>
      <c r="AE42" s="34"/>
      <c r="AF42" s="34"/>
      <c r="AG42" s="34"/>
      <c r="AH42" s="34"/>
      <c r="AI42" s="34"/>
      <c r="AJ42" s="34"/>
      <c r="AK42" s="34"/>
    </row>
    <row r="43" spans="1:37" s="147" customFormat="1" ht="17.100000000000001" customHeight="1">
      <c r="A43" s="153">
        <v>32</v>
      </c>
      <c r="B43" s="34" t="s">
        <v>98</v>
      </c>
      <c r="C43" s="34">
        <f>'Sep25'!C42+'Sep25'!D42</f>
        <v>22000</v>
      </c>
      <c r="D43" s="34">
        <f t="shared" si="54"/>
        <v>5500</v>
      </c>
      <c r="E43" s="34">
        <f>'Oct25'!G42+'Oct25'!I42</f>
        <v>1018</v>
      </c>
      <c r="F43" s="34">
        <f>'Nov25'!G42+'Nov25'!I42</f>
        <v>1065</v>
      </c>
      <c r="G43" s="34">
        <f>'Dec25'!G42+'Dec25'!I42</f>
        <v>2340</v>
      </c>
      <c r="H43" s="34">
        <f t="shared" si="55"/>
        <v>4423</v>
      </c>
      <c r="I43" s="15">
        <f t="shared" si="2"/>
        <v>80.418181818181822</v>
      </c>
      <c r="J43" s="34">
        <v>8800</v>
      </c>
      <c r="K43" s="34">
        <f t="shared" si="3"/>
        <v>2200</v>
      </c>
      <c r="L43" s="34">
        <f>'Oct25'!AU42</f>
        <v>658</v>
      </c>
      <c r="M43" s="34">
        <f>'Nov25'!AU42</f>
        <v>671</v>
      </c>
      <c r="N43" s="34">
        <f>'Dec25'!AU42</f>
        <v>878</v>
      </c>
      <c r="O43" s="34">
        <f t="shared" si="56"/>
        <v>2207</v>
      </c>
      <c r="P43" s="15">
        <f t="shared" si="5"/>
        <v>100.31818181818181</v>
      </c>
      <c r="Q43" s="34"/>
      <c r="R43" s="34"/>
      <c r="S43" s="34"/>
      <c r="T43" s="34"/>
      <c r="U43" s="34"/>
      <c r="V43" s="34"/>
      <c r="W43" s="34"/>
      <c r="X43" s="34"/>
      <c r="Y43" s="15"/>
      <c r="Z43" s="15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1:37" s="147" customFormat="1" ht="17.100000000000001" customHeight="1">
      <c r="A44" s="153">
        <v>33</v>
      </c>
      <c r="B44" s="34" t="s">
        <v>99</v>
      </c>
      <c r="C44" s="34">
        <f>'Sep25'!C43+'Sep25'!D43</f>
        <v>25000</v>
      </c>
      <c r="D44" s="34">
        <f t="shared" si="54"/>
        <v>6250</v>
      </c>
      <c r="E44" s="34">
        <f>'Oct25'!G43+'Oct25'!I43</f>
        <v>1496</v>
      </c>
      <c r="F44" s="34">
        <f>'Nov25'!G43+'Nov25'!I43</f>
        <v>1648</v>
      </c>
      <c r="G44" s="34">
        <f>'Dec25'!G43+'Dec25'!I43</f>
        <v>1850</v>
      </c>
      <c r="H44" s="34">
        <f t="shared" si="55"/>
        <v>4994</v>
      </c>
      <c r="I44" s="15">
        <f t="shared" si="2"/>
        <v>79.903999999999996</v>
      </c>
      <c r="J44" s="34">
        <v>10000</v>
      </c>
      <c r="K44" s="34">
        <f t="shared" si="3"/>
        <v>2500</v>
      </c>
      <c r="L44" s="34">
        <f>'Oct25'!AU43</f>
        <v>711</v>
      </c>
      <c r="M44" s="34">
        <f>'Nov25'!AU43</f>
        <v>797</v>
      </c>
      <c r="N44" s="34">
        <f>'Dec25'!AU43</f>
        <v>810</v>
      </c>
      <c r="O44" s="34">
        <f t="shared" si="56"/>
        <v>2318</v>
      </c>
      <c r="P44" s="15">
        <f t="shared" si="5"/>
        <v>92.72</v>
      </c>
      <c r="Q44" s="34"/>
      <c r="R44" s="34"/>
      <c r="S44" s="34"/>
      <c r="T44" s="34"/>
      <c r="U44" s="34"/>
      <c r="V44" s="34"/>
      <c r="W44" s="34"/>
      <c r="X44" s="34"/>
      <c r="Y44" s="15"/>
      <c r="Z44" s="15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</row>
    <row r="45" spans="1:37" s="147" customFormat="1" ht="17.100000000000001" customHeight="1">
      <c r="A45" s="154">
        <v>34</v>
      </c>
      <c r="B45" s="155" t="s">
        <v>100</v>
      </c>
      <c r="C45" s="34">
        <f>'Sep25'!C44+'Sep25'!D44</f>
        <v>14000</v>
      </c>
      <c r="D45" s="34">
        <f t="shared" si="54"/>
        <v>3500</v>
      </c>
      <c r="E45" s="34">
        <f>'Oct25'!G44+'Oct25'!I44</f>
        <v>907</v>
      </c>
      <c r="F45" s="34">
        <f>'Nov25'!G44+'Nov25'!I44</f>
        <v>1117</v>
      </c>
      <c r="G45" s="34">
        <f>'Dec25'!G44+'Dec25'!I44</f>
        <v>1284</v>
      </c>
      <c r="H45" s="34">
        <f t="shared" si="55"/>
        <v>3308</v>
      </c>
      <c r="I45" s="15">
        <f t="shared" si="2"/>
        <v>94.51428571428572</v>
      </c>
      <c r="J45" s="34">
        <v>5600</v>
      </c>
      <c r="K45" s="34">
        <f t="shared" si="3"/>
        <v>1400</v>
      </c>
      <c r="L45" s="34">
        <f>'Oct25'!AU44</f>
        <v>462</v>
      </c>
      <c r="M45" s="34">
        <f>'Nov25'!AU44</f>
        <v>472</v>
      </c>
      <c r="N45" s="34">
        <f>'Dec25'!AU44</f>
        <v>450</v>
      </c>
      <c r="O45" s="34">
        <f t="shared" si="56"/>
        <v>1384</v>
      </c>
      <c r="P45" s="15">
        <f t="shared" si="5"/>
        <v>98.857142857142861</v>
      </c>
      <c r="Q45" s="34"/>
      <c r="R45" s="34"/>
      <c r="S45" s="34"/>
      <c r="T45" s="34"/>
      <c r="U45" s="34"/>
      <c r="V45" s="34"/>
      <c r="W45" s="34"/>
      <c r="X45" s="34"/>
      <c r="Y45" s="15"/>
      <c r="Z45" s="15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</row>
    <row r="46" spans="1:37" s="148" customFormat="1" ht="17.100000000000001" customHeight="1">
      <c r="A46" s="156"/>
      <c r="B46" s="35" t="s">
        <v>74</v>
      </c>
      <c r="C46" s="35">
        <f>SUM(C42:C45)</f>
        <v>85000</v>
      </c>
      <c r="D46" s="35">
        <f t="shared" ref="D46:AC46" si="59">SUM(D42:D45)</f>
        <v>21250</v>
      </c>
      <c r="E46" s="35">
        <f t="shared" si="59"/>
        <v>4915</v>
      </c>
      <c r="F46" s="35">
        <f t="shared" si="59"/>
        <v>5561</v>
      </c>
      <c r="G46" s="35">
        <f t="shared" si="59"/>
        <v>7610</v>
      </c>
      <c r="H46" s="35">
        <f t="shared" si="59"/>
        <v>18086</v>
      </c>
      <c r="I46" s="21">
        <f t="shared" si="2"/>
        <v>85.110588235294117</v>
      </c>
      <c r="J46" s="35">
        <f t="shared" si="59"/>
        <v>34000</v>
      </c>
      <c r="K46" s="35">
        <f t="shared" si="59"/>
        <v>8500</v>
      </c>
      <c r="L46" s="35">
        <f t="shared" si="59"/>
        <v>2705</v>
      </c>
      <c r="M46" s="35">
        <f t="shared" si="59"/>
        <v>2848</v>
      </c>
      <c r="N46" s="35">
        <f t="shared" si="59"/>
        <v>3026</v>
      </c>
      <c r="O46" s="35">
        <f t="shared" si="59"/>
        <v>8579</v>
      </c>
      <c r="P46" s="21">
        <f t="shared" si="5"/>
        <v>100.92941176470588</v>
      </c>
      <c r="Q46" s="35"/>
      <c r="R46" s="35"/>
      <c r="S46" s="35"/>
      <c r="T46" s="35"/>
      <c r="U46" s="35"/>
      <c r="V46" s="35"/>
      <c r="W46" s="35"/>
      <c r="X46" s="35">
        <f t="shared" si="59"/>
        <v>600</v>
      </c>
      <c r="Y46" s="35">
        <f t="shared" si="59"/>
        <v>150</v>
      </c>
      <c r="Z46" s="35">
        <f t="shared" si="59"/>
        <v>155</v>
      </c>
      <c r="AA46" s="35">
        <f t="shared" si="59"/>
        <v>50</v>
      </c>
      <c r="AB46" s="35">
        <f t="shared" si="59"/>
        <v>50</v>
      </c>
      <c r="AC46" s="35">
        <f t="shared" si="59"/>
        <v>255</v>
      </c>
      <c r="AD46" s="21">
        <f t="shared" ref="AD46" si="60">AC46*100/Y46</f>
        <v>170</v>
      </c>
      <c r="AE46" s="35"/>
      <c r="AF46" s="35"/>
      <c r="AG46" s="35"/>
      <c r="AH46" s="35"/>
      <c r="AI46" s="35"/>
      <c r="AJ46" s="35"/>
      <c r="AK46" s="35"/>
    </row>
    <row r="47" spans="1:37" s="147" customFormat="1" ht="17.100000000000001" customHeight="1">
      <c r="A47" s="157">
        <v>35</v>
      </c>
      <c r="B47" s="23" t="s">
        <v>101</v>
      </c>
      <c r="C47" s="34">
        <f>'Sep25'!C46+'Sep25'!D46</f>
        <v>80000</v>
      </c>
      <c r="D47" s="34">
        <f t="shared" si="54"/>
        <v>20000</v>
      </c>
      <c r="E47" s="34">
        <f>'Oct25'!G46+'Oct25'!I46</f>
        <v>6972</v>
      </c>
      <c r="F47" s="34">
        <f>'Nov25'!G46+'Nov25'!I46</f>
        <v>6627</v>
      </c>
      <c r="G47" s="34">
        <f>'Dec25'!G46+'Dec25'!I46</f>
        <v>6793</v>
      </c>
      <c r="H47" s="34">
        <f t="shared" ref="H47:H51" si="61">SUM(E47:G47)</f>
        <v>20392</v>
      </c>
      <c r="I47" s="15">
        <f t="shared" si="2"/>
        <v>101.96</v>
      </c>
      <c r="J47" s="34">
        <v>32000</v>
      </c>
      <c r="K47" s="34">
        <f t="shared" si="3"/>
        <v>8000</v>
      </c>
      <c r="L47" s="34">
        <f>'Oct25'!AU46</f>
        <v>2266</v>
      </c>
      <c r="M47" s="34">
        <f>'Nov25'!AU46</f>
        <v>2917</v>
      </c>
      <c r="N47" s="34">
        <f>'Dec25'!AU46</f>
        <v>2907</v>
      </c>
      <c r="O47" s="34">
        <f t="shared" ref="O47:O51" si="62">SUM(L47:N47)</f>
        <v>8090</v>
      </c>
      <c r="P47" s="15">
        <f t="shared" si="5"/>
        <v>101.125</v>
      </c>
      <c r="Q47" s="34">
        <v>35500</v>
      </c>
      <c r="R47" s="34">
        <f t="shared" ref="R47:R48" si="63">Q47/4</f>
        <v>8875</v>
      </c>
      <c r="S47" s="34">
        <f>'Oct25'!BJ46</f>
        <v>4420</v>
      </c>
      <c r="T47" s="34">
        <f>'Nov25'!BJ46</f>
        <v>4080</v>
      </c>
      <c r="U47" s="34">
        <f>'Dec25'!BJ46</f>
        <v>4648</v>
      </c>
      <c r="V47" s="34">
        <f t="shared" ref="V47:V48" si="64">SUM(S47:U47)</f>
        <v>13148</v>
      </c>
      <c r="W47" s="15">
        <f t="shared" ref="W47:W48" si="65">V47*100/R47</f>
        <v>148.14647887323943</v>
      </c>
      <c r="X47" s="34"/>
      <c r="Y47" s="15"/>
      <c r="Z47" s="15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</row>
    <row r="48" spans="1:37" s="147" customFormat="1" ht="17.100000000000001" customHeight="1">
      <c r="A48" s="153">
        <v>36</v>
      </c>
      <c r="B48" s="163" t="s">
        <v>102</v>
      </c>
      <c r="C48" s="34">
        <f>'Sep25'!C47+'Sep25'!D47</f>
        <v>0</v>
      </c>
      <c r="D48" s="34">
        <f t="shared" si="54"/>
        <v>0</v>
      </c>
      <c r="E48" s="34">
        <f>'Oct25'!G47+'Oct25'!I47</f>
        <v>0</v>
      </c>
      <c r="F48" s="34">
        <f>'Nov25'!G47+'Nov25'!I47</f>
        <v>0</v>
      </c>
      <c r="G48" s="34">
        <f>'Dec25'!G47+'Dec25'!I47</f>
        <v>0</v>
      </c>
      <c r="H48" s="34">
        <f t="shared" si="61"/>
        <v>0</v>
      </c>
      <c r="I48" s="15"/>
      <c r="J48" s="34"/>
      <c r="K48" s="34">
        <f t="shared" si="3"/>
        <v>0</v>
      </c>
      <c r="L48" s="34">
        <f>'Oct25'!AU47</f>
        <v>0</v>
      </c>
      <c r="M48" s="34">
        <f>'Nov25'!AU47</f>
        <v>0</v>
      </c>
      <c r="N48" s="34">
        <f>'Dec25'!AU47</f>
        <v>0</v>
      </c>
      <c r="O48" s="34">
        <f t="shared" si="62"/>
        <v>0</v>
      </c>
      <c r="P48" s="15"/>
      <c r="Q48" s="34">
        <v>750000</v>
      </c>
      <c r="R48" s="34">
        <f t="shared" si="63"/>
        <v>187500</v>
      </c>
      <c r="S48" s="34">
        <f>'Oct25'!BJ47</f>
        <v>68375</v>
      </c>
      <c r="T48" s="34">
        <f>'Nov25'!BJ47</f>
        <v>67600</v>
      </c>
      <c r="U48" s="34">
        <f>'Dec25'!BJ47</f>
        <v>51400</v>
      </c>
      <c r="V48" s="34">
        <f t="shared" si="64"/>
        <v>187375</v>
      </c>
      <c r="W48" s="15">
        <f t="shared" si="65"/>
        <v>99.933333333333337</v>
      </c>
      <c r="X48" s="34"/>
      <c r="Y48" s="15"/>
      <c r="Z48" s="15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</row>
    <row r="49" spans="1:37" s="147" customFormat="1" ht="17.100000000000001" customHeight="1">
      <c r="A49" s="153">
        <v>37</v>
      </c>
      <c r="B49" s="34" t="s">
        <v>103</v>
      </c>
      <c r="C49" s="34">
        <f>'Sep25'!C48+'Sep25'!D48</f>
        <v>61000</v>
      </c>
      <c r="D49" s="34">
        <f t="shared" si="54"/>
        <v>15250</v>
      </c>
      <c r="E49" s="34">
        <f>'Oct25'!G48+'Oct25'!I48</f>
        <v>5889</v>
      </c>
      <c r="F49" s="34">
        <f>'Nov25'!G48+'Nov25'!I48</f>
        <v>5918</v>
      </c>
      <c r="G49" s="34">
        <f>'Dec25'!G48+'Dec25'!I48</f>
        <v>6142</v>
      </c>
      <c r="H49" s="34">
        <f t="shared" si="61"/>
        <v>17949</v>
      </c>
      <c r="I49" s="15">
        <f t="shared" si="2"/>
        <v>117.6983606557377</v>
      </c>
      <c r="J49" s="34">
        <v>24400</v>
      </c>
      <c r="K49" s="34">
        <f t="shared" si="3"/>
        <v>6100</v>
      </c>
      <c r="L49" s="34">
        <f>'Oct25'!AU48</f>
        <v>1836</v>
      </c>
      <c r="M49" s="34">
        <f>'Nov25'!AU48</f>
        <v>2311</v>
      </c>
      <c r="N49" s="34">
        <f>'Dec25'!AU48</f>
        <v>2321</v>
      </c>
      <c r="O49" s="34">
        <f t="shared" si="62"/>
        <v>6468</v>
      </c>
      <c r="P49" s="15">
        <f t="shared" si="5"/>
        <v>106.0327868852459</v>
      </c>
      <c r="Q49" s="34"/>
      <c r="R49" s="34"/>
      <c r="S49" s="34"/>
      <c r="T49" s="34"/>
      <c r="U49" s="34"/>
      <c r="V49" s="34"/>
      <c r="W49" s="34"/>
      <c r="X49" s="34"/>
      <c r="Y49" s="15"/>
      <c r="Z49" s="15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</row>
    <row r="50" spans="1:37" s="147" customFormat="1" ht="17.100000000000001" customHeight="1">
      <c r="A50" s="153">
        <v>38</v>
      </c>
      <c r="B50" s="34" t="s">
        <v>104</v>
      </c>
      <c r="C50" s="34">
        <f>'Sep25'!C49+'Sep25'!D49</f>
        <v>42500</v>
      </c>
      <c r="D50" s="34">
        <f t="shared" si="54"/>
        <v>10625</v>
      </c>
      <c r="E50" s="34">
        <f>'Oct25'!G49+'Oct25'!I49</f>
        <v>3493</v>
      </c>
      <c r="F50" s="34">
        <f>'Nov25'!G49+'Nov25'!I49</f>
        <v>3429</v>
      </c>
      <c r="G50" s="34">
        <f>'Dec25'!G49+'Dec25'!I49</f>
        <v>3426</v>
      </c>
      <c r="H50" s="34">
        <f t="shared" si="61"/>
        <v>10348</v>
      </c>
      <c r="I50" s="15">
        <f t="shared" si="2"/>
        <v>97.392941176470586</v>
      </c>
      <c r="J50" s="34">
        <v>17000</v>
      </c>
      <c r="K50" s="34">
        <f t="shared" si="3"/>
        <v>4250</v>
      </c>
      <c r="L50" s="34">
        <f>'Oct25'!AU49</f>
        <v>1473</v>
      </c>
      <c r="M50" s="34">
        <f>'Nov25'!AU49</f>
        <v>1482</v>
      </c>
      <c r="N50" s="34">
        <f>'Dec25'!AU49</f>
        <v>1474</v>
      </c>
      <c r="O50" s="34">
        <f t="shared" si="62"/>
        <v>4429</v>
      </c>
      <c r="P50" s="15">
        <f t="shared" si="5"/>
        <v>104.21176470588236</v>
      </c>
      <c r="Q50" s="34"/>
      <c r="R50" s="34"/>
      <c r="S50" s="34"/>
      <c r="T50" s="34"/>
      <c r="U50" s="34"/>
      <c r="V50" s="34"/>
      <c r="W50" s="34"/>
      <c r="X50" s="34"/>
      <c r="Y50" s="15"/>
      <c r="Z50" s="15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</row>
    <row r="51" spans="1:37" s="147" customFormat="1" ht="17.100000000000001" customHeight="1">
      <c r="A51" s="154">
        <v>39</v>
      </c>
      <c r="B51" s="155" t="s">
        <v>105</v>
      </c>
      <c r="C51" s="34">
        <f>'Sep25'!C50+'Sep25'!D50</f>
        <v>103000</v>
      </c>
      <c r="D51" s="34">
        <f t="shared" si="54"/>
        <v>25750</v>
      </c>
      <c r="E51" s="34">
        <f>'Oct25'!G50+'Oct25'!I50</f>
        <v>7379</v>
      </c>
      <c r="F51" s="34">
        <f>'Nov25'!G50+'Nov25'!I50</f>
        <v>7815</v>
      </c>
      <c r="G51" s="34">
        <f>'Dec25'!G50+'Dec25'!I50</f>
        <v>8420</v>
      </c>
      <c r="H51" s="34">
        <f t="shared" si="61"/>
        <v>23614</v>
      </c>
      <c r="I51" s="15">
        <f t="shared" si="2"/>
        <v>91.704854368932033</v>
      </c>
      <c r="J51" s="34">
        <v>41200</v>
      </c>
      <c r="K51" s="34">
        <f t="shared" si="3"/>
        <v>10300</v>
      </c>
      <c r="L51" s="34">
        <f>'Oct25'!AU50</f>
        <v>2922</v>
      </c>
      <c r="M51" s="34">
        <f>'Nov25'!AU50</f>
        <v>3575</v>
      </c>
      <c r="N51" s="34">
        <f>'Dec25'!AU50</f>
        <v>3446</v>
      </c>
      <c r="O51" s="34">
        <f t="shared" si="62"/>
        <v>9943</v>
      </c>
      <c r="P51" s="15">
        <f t="shared" si="5"/>
        <v>96.533980582524265</v>
      </c>
      <c r="Q51" s="34"/>
      <c r="R51" s="34"/>
      <c r="S51" s="34"/>
      <c r="T51" s="34"/>
      <c r="U51" s="34"/>
      <c r="V51" s="34"/>
      <c r="W51" s="34"/>
      <c r="X51" s="34"/>
      <c r="Y51" s="15"/>
      <c r="Z51" s="15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</row>
    <row r="52" spans="1:37" s="148" customFormat="1" ht="17.100000000000001" customHeight="1">
      <c r="A52" s="156"/>
      <c r="B52" s="35" t="s">
        <v>74</v>
      </c>
      <c r="C52" s="35">
        <f>SUM(C47:C51)</f>
        <v>286500</v>
      </c>
      <c r="D52" s="35">
        <f t="shared" ref="D52:V52" si="66">SUM(D47:D51)</f>
        <v>71625</v>
      </c>
      <c r="E52" s="35">
        <f t="shared" si="66"/>
        <v>23733</v>
      </c>
      <c r="F52" s="35">
        <f t="shared" si="66"/>
        <v>23789</v>
      </c>
      <c r="G52" s="35">
        <f t="shared" si="66"/>
        <v>24781</v>
      </c>
      <c r="H52" s="35">
        <f t="shared" si="66"/>
        <v>72303</v>
      </c>
      <c r="I52" s="21">
        <f t="shared" si="2"/>
        <v>100.94659685863874</v>
      </c>
      <c r="J52" s="35">
        <f t="shared" si="66"/>
        <v>114600</v>
      </c>
      <c r="K52" s="35">
        <f t="shared" si="66"/>
        <v>28650</v>
      </c>
      <c r="L52" s="35">
        <f t="shared" si="66"/>
        <v>8497</v>
      </c>
      <c r="M52" s="35">
        <f t="shared" si="66"/>
        <v>10285</v>
      </c>
      <c r="N52" s="35">
        <f t="shared" si="66"/>
        <v>10148</v>
      </c>
      <c r="O52" s="35">
        <f t="shared" si="66"/>
        <v>28930</v>
      </c>
      <c r="P52" s="21">
        <f t="shared" si="5"/>
        <v>100.97731239092495</v>
      </c>
      <c r="Q52" s="35">
        <f t="shared" si="66"/>
        <v>785500</v>
      </c>
      <c r="R52" s="35">
        <f t="shared" si="66"/>
        <v>196375</v>
      </c>
      <c r="S52" s="35">
        <f t="shared" si="66"/>
        <v>72795</v>
      </c>
      <c r="T52" s="35">
        <f t="shared" si="66"/>
        <v>71680</v>
      </c>
      <c r="U52" s="35">
        <f t="shared" si="66"/>
        <v>56048</v>
      </c>
      <c r="V52" s="35">
        <f t="shared" si="66"/>
        <v>200523</v>
      </c>
      <c r="W52" s="21">
        <f t="shared" ref="W52:W53" si="67">V52*100/R52</f>
        <v>102.11228516868236</v>
      </c>
      <c r="X52" s="21"/>
      <c r="Y52" s="21"/>
      <c r="Z52" s="21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</row>
    <row r="53" spans="1:37" s="147" customFormat="1" ht="17.100000000000001" customHeight="1">
      <c r="A53" s="157">
        <v>40</v>
      </c>
      <c r="B53" s="23" t="s">
        <v>106</v>
      </c>
      <c r="C53" s="34">
        <f>'Sep25'!C52+'Sep25'!D52</f>
        <v>193000</v>
      </c>
      <c r="D53" s="34">
        <f t="shared" si="54"/>
        <v>48250</v>
      </c>
      <c r="E53" s="34">
        <f>'Oct25'!G52+'Oct25'!I52</f>
        <v>16659</v>
      </c>
      <c r="F53" s="34">
        <f>'Nov25'!G52+'Nov25'!I52</f>
        <v>15970</v>
      </c>
      <c r="G53" s="34">
        <f>'Dec25'!G52+'Dec25'!I52</f>
        <v>16645</v>
      </c>
      <c r="H53" s="34">
        <f t="shared" ref="H53:H54" si="68">SUM(E53:G53)</f>
        <v>49274</v>
      </c>
      <c r="I53" s="15">
        <f t="shared" si="2"/>
        <v>102.12227979274611</v>
      </c>
      <c r="J53" s="34">
        <v>77200</v>
      </c>
      <c r="K53" s="34">
        <f t="shared" si="3"/>
        <v>19300</v>
      </c>
      <c r="L53" s="34">
        <f>'Oct25'!AU52</f>
        <v>6739</v>
      </c>
      <c r="M53" s="34">
        <f>'Nov25'!AU52</f>
        <v>6526</v>
      </c>
      <c r="N53" s="34">
        <f>'Dec25'!AU52</f>
        <v>6587</v>
      </c>
      <c r="O53" s="34">
        <f t="shared" ref="O53:O54" si="69">SUM(L53:N53)</f>
        <v>19852</v>
      </c>
      <c r="P53" s="15">
        <f t="shared" si="5"/>
        <v>102.860103626943</v>
      </c>
      <c r="Q53" s="34">
        <v>75000</v>
      </c>
      <c r="R53" s="34">
        <f t="shared" ref="R53" si="70">Q53/4</f>
        <v>18750</v>
      </c>
      <c r="S53" s="34">
        <f>'Oct25'!BJ52</f>
        <v>6089</v>
      </c>
      <c r="T53" s="34">
        <f>'Nov25'!BJ52</f>
        <v>5313</v>
      </c>
      <c r="U53" s="34">
        <f>'Dec25'!BJ52</f>
        <v>6033</v>
      </c>
      <c r="V53" s="34">
        <f t="shared" ref="V53" si="71">SUM(S53:U53)</f>
        <v>17435</v>
      </c>
      <c r="W53" s="15">
        <f t="shared" si="67"/>
        <v>92.986666666666665</v>
      </c>
      <c r="X53" s="34"/>
      <c r="Y53" s="15"/>
      <c r="Z53" s="15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</row>
    <row r="54" spans="1:37" s="147" customFormat="1" ht="17.100000000000001" customHeight="1">
      <c r="A54" s="154">
        <v>41</v>
      </c>
      <c r="B54" s="155" t="s">
        <v>107</v>
      </c>
      <c r="C54" s="34">
        <f>'Sep25'!C53+'Sep25'!D53</f>
        <v>53000</v>
      </c>
      <c r="D54" s="34">
        <f t="shared" si="54"/>
        <v>13250</v>
      </c>
      <c r="E54" s="34">
        <f>'Oct25'!G53+'Oct25'!I53</f>
        <v>4574</v>
      </c>
      <c r="F54" s="34">
        <f>'Nov25'!G53+'Nov25'!I53</f>
        <v>4434</v>
      </c>
      <c r="G54" s="34">
        <f>'Dec25'!G53+'Dec25'!I53</f>
        <v>4608</v>
      </c>
      <c r="H54" s="34">
        <f t="shared" si="68"/>
        <v>13616</v>
      </c>
      <c r="I54" s="15">
        <f t="shared" si="2"/>
        <v>102.76226415094339</v>
      </c>
      <c r="J54" s="34">
        <v>21200</v>
      </c>
      <c r="K54" s="34">
        <f t="shared" si="3"/>
        <v>5300</v>
      </c>
      <c r="L54" s="34">
        <f>'Oct25'!AU53</f>
        <v>1656</v>
      </c>
      <c r="M54" s="34">
        <f>'Nov25'!AU53</f>
        <v>1794</v>
      </c>
      <c r="N54" s="34">
        <f>'Dec25'!AU53</f>
        <v>1870</v>
      </c>
      <c r="O54" s="34">
        <f t="shared" si="69"/>
        <v>5320</v>
      </c>
      <c r="P54" s="15">
        <f t="shared" si="5"/>
        <v>100.37735849056604</v>
      </c>
      <c r="Q54" s="34"/>
      <c r="R54" s="34"/>
      <c r="S54" s="34"/>
      <c r="T54" s="34"/>
      <c r="U54" s="34"/>
      <c r="V54" s="34"/>
      <c r="W54" s="34"/>
      <c r="X54" s="34"/>
      <c r="Y54" s="15"/>
      <c r="Z54" s="15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</row>
    <row r="55" spans="1:37" s="148" customFormat="1" ht="17.100000000000001" customHeight="1">
      <c r="A55" s="156"/>
      <c r="B55" s="35" t="s">
        <v>74</v>
      </c>
      <c r="C55" s="35">
        <f>SUM(C53:C54)</f>
        <v>246000</v>
      </c>
      <c r="D55" s="35">
        <f t="shared" ref="D55:V55" si="72">SUM(D53:D54)</f>
        <v>61500</v>
      </c>
      <c r="E55" s="35">
        <f t="shared" si="72"/>
        <v>21233</v>
      </c>
      <c r="F55" s="35">
        <f t="shared" si="72"/>
        <v>20404</v>
      </c>
      <c r="G55" s="35">
        <f t="shared" si="72"/>
        <v>21253</v>
      </c>
      <c r="H55" s="35">
        <f t="shared" si="72"/>
        <v>62890</v>
      </c>
      <c r="I55" s="21">
        <f t="shared" si="2"/>
        <v>102.26016260162602</v>
      </c>
      <c r="J55" s="35">
        <f t="shared" si="72"/>
        <v>98400</v>
      </c>
      <c r="K55" s="35">
        <f t="shared" si="72"/>
        <v>24600</v>
      </c>
      <c r="L55" s="35">
        <f t="shared" si="72"/>
        <v>8395</v>
      </c>
      <c r="M55" s="35">
        <f t="shared" si="72"/>
        <v>8320</v>
      </c>
      <c r="N55" s="35">
        <f t="shared" si="72"/>
        <v>8457</v>
      </c>
      <c r="O55" s="35">
        <f t="shared" si="72"/>
        <v>25172</v>
      </c>
      <c r="P55" s="21">
        <f t="shared" si="5"/>
        <v>102.32520325203252</v>
      </c>
      <c r="Q55" s="35">
        <f t="shared" si="72"/>
        <v>75000</v>
      </c>
      <c r="R55" s="35">
        <f t="shared" si="72"/>
        <v>18750</v>
      </c>
      <c r="S55" s="35">
        <f t="shared" si="72"/>
        <v>6089</v>
      </c>
      <c r="T55" s="35">
        <f t="shared" si="72"/>
        <v>5313</v>
      </c>
      <c r="U55" s="35">
        <f t="shared" si="72"/>
        <v>6033</v>
      </c>
      <c r="V55" s="35">
        <f t="shared" si="72"/>
        <v>17435</v>
      </c>
      <c r="W55" s="21">
        <f t="shared" ref="W55" si="73">V55*100/R55</f>
        <v>92.986666666666665</v>
      </c>
      <c r="X55" s="21"/>
      <c r="Y55" s="21"/>
      <c r="Z55" s="21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</row>
    <row r="56" spans="1:37" s="147" customFormat="1" ht="17.100000000000001" customHeight="1">
      <c r="A56" s="157">
        <v>42</v>
      </c>
      <c r="B56" s="23" t="s">
        <v>108</v>
      </c>
      <c r="C56" s="34">
        <f>'Sep25'!C55+'Sep25'!D55</f>
        <v>115000</v>
      </c>
      <c r="D56" s="34">
        <f t="shared" si="54"/>
        <v>28750</v>
      </c>
      <c r="E56" s="34">
        <f>'Oct25'!G55+'Oct25'!I55</f>
        <v>8019</v>
      </c>
      <c r="F56" s="34">
        <f>'Nov25'!G55+'Nov25'!I55</f>
        <v>7752</v>
      </c>
      <c r="G56" s="34">
        <f>'Dec25'!G55+'Dec25'!I55</f>
        <v>7120</v>
      </c>
      <c r="H56" s="34">
        <f t="shared" ref="H56:H57" si="74">SUM(E56:G56)</f>
        <v>22891</v>
      </c>
      <c r="I56" s="15">
        <f t="shared" si="2"/>
        <v>79.62086956521739</v>
      </c>
      <c r="J56" s="34">
        <v>46000</v>
      </c>
      <c r="K56" s="34">
        <f t="shared" si="3"/>
        <v>11500</v>
      </c>
      <c r="L56" s="34">
        <f>'Oct25'!AU55</f>
        <v>3567</v>
      </c>
      <c r="M56" s="34">
        <f>'Nov25'!AU55</f>
        <v>3714</v>
      </c>
      <c r="N56" s="34">
        <f>'Dec25'!AU55</f>
        <v>3650</v>
      </c>
      <c r="O56" s="34">
        <f t="shared" ref="O56:O57" si="75">SUM(L56:N56)</f>
        <v>10931</v>
      </c>
      <c r="P56" s="15">
        <f t="shared" si="5"/>
        <v>95.052173913043475</v>
      </c>
      <c r="Q56" s="34"/>
      <c r="R56" s="34"/>
      <c r="S56" s="34"/>
      <c r="T56" s="34"/>
      <c r="U56" s="34"/>
      <c r="V56" s="34"/>
      <c r="W56" s="34"/>
      <c r="X56" s="34">
        <v>300</v>
      </c>
      <c r="Y56" s="34">
        <f>X56/4</f>
        <v>75</v>
      </c>
      <c r="Z56" s="34">
        <f>'Oct25'!BE55</f>
        <v>0</v>
      </c>
      <c r="AA56" s="34">
        <f>'Nov25'!BC55</f>
        <v>0</v>
      </c>
      <c r="AB56" s="34">
        <f>'Dec25'!BC55</f>
        <v>0</v>
      </c>
      <c r="AC56" s="34">
        <f t="shared" ref="AC56" si="76">SUM(Z56:AB56)</f>
        <v>0</v>
      </c>
      <c r="AD56" s="15">
        <f t="shared" ref="AD56" si="77">AC56*100/Y56</f>
        <v>0</v>
      </c>
      <c r="AE56" s="34"/>
      <c r="AF56" s="34"/>
      <c r="AG56" s="34"/>
      <c r="AH56" s="34"/>
      <c r="AI56" s="34"/>
      <c r="AJ56" s="34"/>
      <c r="AK56" s="34"/>
    </row>
    <row r="57" spans="1:37" s="147" customFormat="1" ht="17.100000000000001" customHeight="1">
      <c r="A57" s="154">
        <v>43</v>
      </c>
      <c r="B57" s="155" t="s">
        <v>109</v>
      </c>
      <c r="C57" s="34">
        <f>'Sep25'!C56+'Sep25'!D56</f>
        <v>120000</v>
      </c>
      <c r="D57" s="34">
        <f t="shared" si="54"/>
        <v>30000</v>
      </c>
      <c r="E57" s="34">
        <f>'Oct25'!G56+'Oct25'!I56</f>
        <v>8697</v>
      </c>
      <c r="F57" s="34">
        <f>'Nov25'!G56+'Nov25'!I56</f>
        <v>8346</v>
      </c>
      <c r="G57" s="34">
        <f>'Dec25'!G56+'Dec25'!I56</f>
        <v>7966</v>
      </c>
      <c r="H57" s="34">
        <f t="shared" si="74"/>
        <v>25009</v>
      </c>
      <c r="I57" s="15">
        <f t="shared" si="2"/>
        <v>83.36333333333333</v>
      </c>
      <c r="J57" s="34">
        <v>48000</v>
      </c>
      <c r="K57" s="34">
        <f t="shared" si="3"/>
        <v>12000</v>
      </c>
      <c r="L57" s="34">
        <f>'Oct25'!AU56</f>
        <v>3665</v>
      </c>
      <c r="M57" s="34">
        <f>'Nov25'!AU56</f>
        <v>3883</v>
      </c>
      <c r="N57" s="34">
        <f>'Dec25'!AU56</f>
        <v>4008</v>
      </c>
      <c r="O57" s="34">
        <f t="shared" si="75"/>
        <v>11556</v>
      </c>
      <c r="P57" s="15">
        <f t="shared" si="5"/>
        <v>96.3</v>
      </c>
      <c r="Q57" s="34"/>
      <c r="R57" s="34"/>
      <c r="S57" s="34"/>
      <c r="T57" s="34"/>
      <c r="U57" s="34"/>
      <c r="V57" s="34"/>
      <c r="W57" s="34"/>
      <c r="X57" s="34"/>
      <c r="Y57" s="15"/>
      <c r="Z57" s="15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</row>
    <row r="58" spans="1:37" s="148" customFormat="1" ht="17.100000000000001" customHeight="1">
      <c r="A58" s="156"/>
      <c r="B58" s="35" t="s">
        <v>74</v>
      </c>
      <c r="C58" s="35">
        <f>SUM(C56:C57)</f>
        <v>235000</v>
      </c>
      <c r="D58" s="35">
        <f t="shared" ref="D58:AC58" si="78">SUM(D56:D57)</f>
        <v>58750</v>
      </c>
      <c r="E58" s="35">
        <f t="shared" si="78"/>
        <v>16716</v>
      </c>
      <c r="F58" s="35">
        <f t="shared" si="78"/>
        <v>16098</v>
      </c>
      <c r="G58" s="35">
        <f t="shared" si="78"/>
        <v>15086</v>
      </c>
      <c r="H58" s="35">
        <f t="shared" si="78"/>
        <v>47900</v>
      </c>
      <c r="I58" s="21">
        <f t="shared" si="2"/>
        <v>81.531914893617028</v>
      </c>
      <c r="J58" s="35">
        <f t="shared" si="78"/>
        <v>94000</v>
      </c>
      <c r="K58" s="35">
        <f t="shared" si="78"/>
        <v>23500</v>
      </c>
      <c r="L58" s="35">
        <f t="shared" si="78"/>
        <v>7232</v>
      </c>
      <c r="M58" s="35">
        <f t="shared" si="78"/>
        <v>7597</v>
      </c>
      <c r="N58" s="35">
        <f t="shared" si="78"/>
        <v>7658</v>
      </c>
      <c r="O58" s="35">
        <f t="shared" si="78"/>
        <v>22487</v>
      </c>
      <c r="P58" s="21">
        <f t="shared" si="5"/>
        <v>95.689361702127655</v>
      </c>
      <c r="Q58" s="35">
        <f t="shared" si="78"/>
        <v>0</v>
      </c>
      <c r="R58" s="35"/>
      <c r="S58" s="35"/>
      <c r="T58" s="35"/>
      <c r="U58" s="35"/>
      <c r="V58" s="35"/>
      <c r="W58" s="35"/>
      <c r="X58" s="35">
        <f t="shared" si="78"/>
        <v>300</v>
      </c>
      <c r="Y58" s="35">
        <f t="shared" si="78"/>
        <v>75</v>
      </c>
      <c r="Z58" s="35">
        <f t="shared" si="78"/>
        <v>0</v>
      </c>
      <c r="AA58" s="35">
        <f t="shared" si="78"/>
        <v>0</v>
      </c>
      <c r="AB58" s="35">
        <f t="shared" si="78"/>
        <v>0</v>
      </c>
      <c r="AC58" s="35">
        <f t="shared" si="78"/>
        <v>0</v>
      </c>
      <c r="AD58" s="21">
        <f t="shared" ref="AD58:AD59" si="79">AC58*100/Y58</f>
        <v>0</v>
      </c>
      <c r="AE58" s="35"/>
      <c r="AF58" s="35"/>
      <c r="AG58" s="35"/>
      <c r="AH58" s="35"/>
      <c r="AI58" s="35"/>
      <c r="AJ58" s="35"/>
      <c r="AK58" s="35"/>
    </row>
    <row r="59" spans="1:37" s="147" customFormat="1" ht="17.100000000000001" customHeight="1">
      <c r="A59" s="157">
        <v>44</v>
      </c>
      <c r="B59" s="23" t="s">
        <v>110</v>
      </c>
      <c r="C59" s="34">
        <f>'Sep25'!C58+'Sep25'!D58</f>
        <v>128000</v>
      </c>
      <c r="D59" s="34">
        <f t="shared" si="54"/>
        <v>32000</v>
      </c>
      <c r="E59" s="34">
        <f>'Oct25'!G58+'Oct25'!I58</f>
        <v>11898</v>
      </c>
      <c r="F59" s="34">
        <f>'Nov25'!G58+'Nov25'!I58</f>
        <v>11453</v>
      </c>
      <c r="G59" s="34">
        <f>'Dec25'!G58+'Dec25'!I58</f>
        <v>12049</v>
      </c>
      <c r="H59" s="34">
        <f t="shared" ref="H59:H63" si="80">SUM(E59:G59)</f>
        <v>35400</v>
      </c>
      <c r="I59" s="15">
        <f t="shared" si="2"/>
        <v>110.625</v>
      </c>
      <c r="J59" s="34">
        <v>51200</v>
      </c>
      <c r="K59" s="34">
        <f t="shared" si="3"/>
        <v>12800</v>
      </c>
      <c r="L59" s="34">
        <f>'Oct25'!AU58</f>
        <v>3987</v>
      </c>
      <c r="M59" s="34">
        <f>'Nov25'!AU58</f>
        <v>4611</v>
      </c>
      <c r="N59" s="34">
        <f>'Dec25'!AU58</f>
        <v>4488</v>
      </c>
      <c r="O59" s="34">
        <f t="shared" ref="O59:O63" si="81">SUM(L59:N59)</f>
        <v>13086</v>
      </c>
      <c r="P59" s="15">
        <f t="shared" si="5"/>
        <v>102.234375</v>
      </c>
      <c r="Q59" s="34">
        <v>78500</v>
      </c>
      <c r="R59" s="34">
        <f t="shared" ref="R59" si="82">Q59/4</f>
        <v>19625</v>
      </c>
      <c r="S59" s="34">
        <f>'Oct25'!BJ58</f>
        <v>7895</v>
      </c>
      <c r="T59" s="34">
        <f>'Nov25'!BJ58</f>
        <v>8060</v>
      </c>
      <c r="U59" s="34">
        <f>'Dec25'!BJ58</f>
        <v>8047</v>
      </c>
      <c r="V59" s="34">
        <f t="shared" ref="V59" si="83">SUM(S59:U59)</f>
        <v>24002</v>
      </c>
      <c r="W59" s="15">
        <f t="shared" ref="W59" si="84">V59*100/R59</f>
        <v>122.3031847133758</v>
      </c>
      <c r="X59" s="34">
        <v>100</v>
      </c>
      <c r="Y59" s="34">
        <f>X59/4</f>
        <v>25</v>
      </c>
      <c r="Z59" s="34">
        <f>'Oct25'!BE58</f>
        <v>55</v>
      </c>
      <c r="AA59" s="34">
        <f>'Nov25'!BC58</f>
        <v>25</v>
      </c>
      <c r="AB59" s="34">
        <f>'Dec25'!BC58</f>
        <v>20</v>
      </c>
      <c r="AC59" s="34">
        <f t="shared" ref="AC59" si="85">SUM(Z59:AB59)</f>
        <v>100</v>
      </c>
      <c r="AD59" s="15">
        <f t="shared" si="79"/>
        <v>400</v>
      </c>
      <c r="AE59" s="34"/>
      <c r="AF59" s="34"/>
      <c r="AG59" s="34"/>
      <c r="AH59" s="34"/>
      <c r="AI59" s="34"/>
      <c r="AJ59" s="34"/>
      <c r="AK59" s="34"/>
    </row>
    <row r="60" spans="1:37" s="147" customFormat="1" ht="17.100000000000001" customHeight="1">
      <c r="A60" s="153">
        <v>45</v>
      </c>
      <c r="B60" s="34" t="s">
        <v>111</v>
      </c>
      <c r="C60" s="34">
        <f>'Sep25'!C59+'Sep25'!D59</f>
        <v>48000</v>
      </c>
      <c r="D60" s="34">
        <f t="shared" si="54"/>
        <v>12000</v>
      </c>
      <c r="E60" s="34">
        <f>'Oct25'!G59+'Oct25'!I59</f>
        <v>4168</v>
      </c>
      <c r="F60" s="34">
        <f>'Nov25'!G59+'Nov25'!I59</f>
        <v>4172</v>
      </c>
      <c r="G60" s="34">
        <f>'Dec25'!G59+'Dec25'!I59</f>
        <v>4320</v>
      </c>
      <c r="H60" s="34">
        <f t="shared" si="80"/>
        <v>12660</v>
      </c>
      <c r="I60" s="15">
        <f t="shared" si="2"/>
        <v>105.5</v>
      </c>
      <c r="J60" s="34">
        <v>19200</v>
      </c>
      <c r="K60" s="34">
        <f t="shared" si="3"/>
        <v>4800</v>
      </c>
      <c r="L60" s="34">
        <f>'Oct25'!AU59</f>
        <v>1103</v>
      </c>
      <c r="M60" s="34">
        <f>'Nov25'!AU59</f>
        <v>1699</v>
      </c>
      <c r="N60" s="34">
        <f>'Dec25'!AU59</f>
        <v>1940</v>
      </c>
      <c r="O60" s="34">
        <f t="shared" si="81"/>
        <v>4742</v>
      </c>
      <c r="P60" s="15">
        <f t="shared" si="5"/>
        <v>98.791666666666671</v>
      </c>
      <c r="Q60" s="34"/>
      <c r="R60" s="34"/>
      <c r="S60" s="34"/>
      <c r="T60" s="34"/>
      <c r="U60" s="34"/>
      <c r="V60" s="34"/>
      <c r="W60" s="34"/>
      <c r="X60" s="34"/>
      <c r="Y60" s="15"/>
      <c r="Z60" s="15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</row>
    <row r="61" spans="1:37" s="147" customFormat="1" ht="17.100000000000001" customHeight="1">
      <c r="A61" s="153">
        <v>46</v>
      </c>
      <c r="B61" s="34" t="s">
        <v>112</v>
      </c>
      <c r="C61" s="34">
        <f>'Sep25'!C60+'Sep25'!D60</f>
        <v>42000</v>
      </c>
      <c r="D61" s="34">
        <f t="shared" si="54"/>
        <v>10500</v>
      </c>
      <c r="E61" s="34">
        <f>'Oct25'!G60+'Oct25'!I60</f>
        <v>4174</v>
      </c>
      <c r="F61" s="34">
        <f>'Nov25'!G60+'Nov25'!I60</f>
        <v>4163</v>
      </c>
      <c r="G61" s="34">
        <f>'Dec25'!G60+'Dec25'!I60</f>
        <v>3905</v>
      </c>
      <c r="H61" s="34">
        <f t="shared" si="80"/>
        <v>12242</v>
      </c>
      <c r="I61" s="15">
        <f t="shared" si="2"/>
        <v>116.5904761904762</v>
      </c>
      <c r="J61" s="34">
        <v>16800</v>
      </c>
      <c r="K61" s="34">
        <f t="shared" si="3"/>
        <v>4200</v>
      </c>
      <c r="L61" s="34">
        <f>'Oct25'!AU60</f>
        <v>1618</v>
      </c>
      <c r="M61" s="34">
        <f>'Nov25'!AU60</f>
        <v>1537</v>
      </c>
      <c r="N61" s="34">
        <f>'Dec25'!AU60</f>
        <v>1655</v>
      </c>
      <c r="O61" s="34">
        <f t="shared" si="81"/>
        <v>4810</v>
      </c>
      <c r="P61" s="15">
        <f t="shared" si="5"/>
        <v>114.52380952380952</v>
      </c>
      <c r="Q61" s="34"/>
      <c r="R61" s="34"/>
      <c r="S61" s="34"/>
      <c r="T61" s="34"/>
      <c r="U61" s="34"/>
      <c r="V61" s="34"/>
      <c r="W61" s="34"/>
      <c r="X61" s="34"/>
      <c r="Y61" s="15"/>
      <c r="Z61" s="15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</row>
    <row r="62" spans="1:37" s="147" customFormat="1" ht="17.100000000000001" customHeight="1">
      <c r="A62" s="153">
        <v>47</v>
      </c>
      <c r="B62" s="34" t="s">
        <v>113</v>
      </c>
      <c r="C62" s="34">
        <f>'Sep25'!C61+'Sep25'!D61</f>
        <v>36000</v>
      </c>
      <c r="D62" s="34">
        <f t="shared" si="54"/>
        <v>9000</v>
      </c>
      <c r="E62" s="34">
        <f>'Oct25'!G61+'Oct25'!I61</f>
        <v>3159</v>
      </c>
      <c r="F62" s="34">
        <f>'Nov25'!G61+'Nov25'!I61</f>
        <v>3237</v>
      </c>
      <c r="G62" s="34">
        <f>'Dec25'!G61+'Dec25'!I61</f>
        <v>3798</v>
      </c>
      <c r="H62" s="34">
        <f t="shared" si="80"/>
        <v>10194</v>
      </c>
      <c r="I62" s="15">
        <f t="shared" si="2"/>
        <v>113.26666666666667</v>
      </c>
      <c r="J62" s="34">
        <v>14400</v>
      </c>
      <c r="K62" s="34">
        <f t="shared" si="3"/>
        <v>3600</v>
      </c>
      <c r="L62" s="34">
        <f>'Oct25'!AU61</f>
        <v>1235</v>
      </c>
      <c r="M62" s="34">
        <f>'Nov25'!AU61</f>
        <v>1356</v>
      </c>
      <c r="N62" s="34">
        <f>'Dec25'!AU61</f>
        <v>1345</v>
      </c>
      <c r="O62" s="34">
        <f t="shared" si="81"/>
        <v>3936</v>
      </c>
      <c r="P62" s="15">
        <f t="shared" si="5"/>
        <v>109.33333333333333</v>
      </c>
      <c r="Q62" s="34"/>
      <c r="R62" s="34"/>
      <c r="S62" s="34"/>
      <c r="T62" s="34"/>
      <c r="U62" s="34"/>
      <c r="V62" s="34"/>
      <c r="W62" s="34"/>
      <c r="X62" s="34"/>
      <c r="Y62" s="15"/>
      <c r="Z62" s="15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</row>
    <row r="63" spans="1:37" s="147" customFormat="1" ht="17.100000000000001" customHeight="1">
      <c r="A63" s="154">
        <v>48</v>
      </c>
      <c r="B63" s="155" t="s">
        <v>114</v>
      </c>
      <c r="C63" s="34">
        <f>'Sep25'!C62+'Sep25'!D62</f>
        <v>77000</v>
      </c>
      <c r="D63" s="34">
        <f t="shared" si="54"/>
        <v>19250</v>
      </c>
      <c r="E63" s="34">
        <f>'Oct25'!G62+'Oct25'!I62</f>
        <v>6561</v>
      </c>
      <c r="F63" s="34">
        <f>'Nov25'!G62+'Nov25'!I62</f>
        <v>6062</v>
      </c>
      <c r="G63" s="34">
        <f>'Dec25'!G62+'Dec25'!I62</f>
        <v>6869</v>
      </c>
      <c r="H63" s="34">
        <f t="shared" si="80"/>
        <v>19492</v>
      </c>
      <c r="I63" s="15">
        <f t="shared" si="2"/>
        <v>101.25714285714285</v>
      </c>
      <c r="J63" s="34">
        <v>30800</v>
      </c>
      <c r="K63" s="34">
        <f t="shared" si="3"/>
        <v>7700</v>
      </c>
      <c r="L63" s="34">
        <f>'Oct25'!AU62</f>
        <v>2558</v>
      </c>
      <c r="M63" s="34">
        <f>'Nov25'!AU62</f>
        <v>2571</v>
      </c>
      <c r="N63" s="34">
        <f>'Dec25'!AU62</f>
        <v>2534</v>
      </c>
      <c r="O63" s="34">
        <f t="shared" si="81"/>
        <v>7663</v>
      </c>
      <c r="P63" s="15">
        <f t="shared" si="5"/>
        <v>99.519480519480524</v>
      </c>
      <c r="Q63" s="34"/>
      <c r="R63" s="34"/>
      <c r="S63" s="34"/>
      <c r="T63" s="34"/>
      <c r="U63" s="34"/>
      <c r="V63" s="34"/>
      <c r="W63" s="34"/>
      <c r="X63" s="34"/>
      <c r="Y63" s="15"/>
      <c r="Z63" s="15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</row>
    <row r="64" spans="1:37" s="146" customFormat="1" ht="17.100000000000001" customHeight="1">
      <c r="A64" s="156"/>
      <c r="B64" s="35" t="s">
        <v>74</v>
      </c>
      <c r="C64" s="35">
        <f>SUM(C59:C63)</f>
        <v>331000</v>
      </c>
      <c r="D64" s="35">
        <f t="shared" ref="D64:AC64" si="86">SUM(D59:D63)</f>
        <v>82750</v>
      </c>
      <c r="E64" s="35">
        <f t="shared" si="86"/>
        <v>29960</v>
      </c>
      <c r="F64" s="35">
        <f t="shared" si="86"/>
        <v>29087</v>
      </c>
      <c r="G64" s="35">
        <f t="shared" si="86"/>
        <v>30941</v>
      </c>
      <c r="H64" s="35">
        <f t="shared" si="86"/>
        <v>89988</v>
      </c>
      <c r="I64" s="21">
        <f t="shared" si="2"/>
        <v>108.74682779456194</v>
      </c>
      <c r="J64" s="35">
        <f t="shared" si="86"/>
        <v>132400</v>
      </c>
      <c r="K64" s="35">
        <f t="shared" si="86"/>
        <v>33100</v>
      </c>
      <c r="L64" s="35">
        <f t="shared" si="86"/>
        <v>10501</v>
      </c>
      <c r="M64" s="35">
        <f t="shared" si="86"/>
        <v>11774</v>
      </c>
      <c r="N64" s="35">
        <f t="shared" si="86"/>
        <v>11962</v>
      </c>
      <c r="O64" s="35">
        <f t="shared" si="86"/>
        <v>34237</v>
      </c>
      <c r="P64" s="21">
        <f t="shared" si="5"/>
        <v>103.43504531722054</v>
      </c>
      <c r="Q64" s="35">
        <f t="shared" si="86"/>
        <v>78500</v>
      </c>
      <c r="R64" s="35">
        <f t="shared" si="86"/>
        <v>19625</v>
      </c>
      <c r="S64" s="35">
        <f t="shared" si="86"/>
        <v>7895</v>
      </c>
      <c r="T64" s="35">
        <f t="shared" si="86"/>
        <v>8060</v>
      </c>
      <c r="U64" s="35">
        <f t="shared" si="86"/>
        <v>8047</v>
      </c>
      <c r="V64" s="35">
        <f t="shared" si="86"/>
        <v>24002</v>
      </c>
      <c r="W64" s="21">
        <f t="shared" ref="W64:W65" si="87">V64*100/R64</f>
        <v>122.3031847133758</v>
      </c>
      <c r="X64" s="35">
        <f t="shared" si="86"/>
        <v>100</v>
      </c>
      <c r="Y64" s="35">
        <f t="shared" si="86"/>
        <v>25</v>
      </c>
      <c r="Z64" s="35">
        <f t="shared" si="86"/>
        <v>55</v>
      </c>
      <c r="AA64" s="35">
        <f t="shared" si="86"/>
        <v>25</v>
      </c>
      <c r="AB64" s="35">
        <f t="shared" si="86"/>
        <v>20</v>
      </c>
      <c r="AC64" s="35">
        <f t="shared" si="86"/>
        <v>100</v>
      </c>
      <c r="AD64" s="21">
        <f t="shared" ref="AD64" si="88">AC64*100/Y64</f>
        <v>400</v>
      </c>
      <c r="AE64" s="35"/>
      <c r="AF64" s="35"/>
      <c r="AG64" s="35"/>
      <c r="AH64" s="35"/>
      <c r="AI64" s="35"/>
      <c r="AJ64" s="35"/>
      <c r="AK64" s="35"/>
    </row>
    <row r="65" spans="1:37" s="145" customFormat="1" ht="17.100000000000001" customHeight="1">
      <c r="A65" s="157">
        <v>49</v>
      </c>
      <c r="B65" s="23" t="s">
        <v>116</v>
      </c>
      <c r="C65" s="34">
        <f>'Sep25'!C64+'Sep25'!D64</f>
        <v>75000</v>
      </c>
      <c r="D65" s="34">
        <f t="shared" si="54"/>
        <v>18750</v>
      </c>
      <c r="E65" s="34">
        <f>'Oct25'!G64+'Oct25'!I64</f>
        <v>5440</v>
      </c>
      <c r="F65" s="34">
        <f>'Nov25'!G64+'Nov25'!I64</f>
        <v>5805</v>
      </c>
      <c r="G65" s="34">
        <f>'Dec25'!G64+'Dec25'!I64</f>
        <v>5581</v>
      </c>
      <c r="H65" s="34">
        <f t="shared" ref="H65:H67" si="89">SUM(E65:G65)</f>
        <v>16826</v>
      </c>
      <c r="I65" s="15">
        <f t="shared" si="2"/>
        <v>89.73866666666666</v>
      </c>
      <c r="J65" s="34">
        <v>30000</v>
      </c>
      <c r="K65" s="34">
        <f t="shared" si="3"/>
        <v>7500</v>
      </c>
      <c r="L65" s="34">
        <f>'Oct25'!AU64</f>
        <v>2620</v>
      </c>
      <c r="M65" s="34">
        <f>'Nov25'!AU64</f>
        <v>2576</v>
      </c>
      <c r="N65" s="34">
        <f>'Dec25'!AU64</f>
        <v>2598</v>
      </c>
      <c r="O65" s="34">
        <f t="shared" ref="O65:O67" si="90">SUM(L65:N65)</f>
        <v>7794</v>
      </c>
      <c r="P65" s="15">
        <f t="shared" si="5"/>
        <v>103.92</v>
      </c>
      <c r="Q65" s="34">
        <v>60000</v>
      </c>
      <c r="R65" s="34">
        <f t="shared" ref="R65" si="91">Q65/4</f>
        <v>15000</v>
      </c>
      <c r="S65" s="34">
        <f>'Oct25'!BJ64</f>
        <v>5376</v>
      </c>
      <c r="T65" s="34">
        <f>'Nov25'!BJ64</f>
        <v>4644</v>
      </c>
      <c r="U65" s="34">
        <f>'Dec25'!BJ64</f>
        <v>5423</v>
      </c>
      <c r="V65" s="34">
        <f t="shared" ref="V65" si="92">SUM(S65:U65)</f>
        <v>15443</v>
      </c>
      <c r="W65" s="15">
        <f t="shared" si="87"/>
        <v>102.95333333333333</v>
      </c>
      <c r="X65" s="34"/>
      <c r="Y65" s="15"/>
      <c r="Z65" s="15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</row>
    <row r="66" spans="1:37" s="145" customFormat="1" ht="17.100000000000001" customHeight="1">
      <c r="A66" s="153">
        <v>50</v>
      </c>
      <c r="B66" s="34" t="s">
        <v>117</v>
      </c>
      <c r="C66" s="34">
        <f>'Sep25'!C65+'Sep25'!D65</f>
        <v>38000</v>
      </c>
      <c r="D66" s="34">
        <f t="shared" si="54"/>
        <v>9500</v>
      </c>
      <c r="E66" s="34">
        <f>'Oct25'!G65+'Oct25'!I65</f>
        <v>2835</v>
      </c>
      <c r="F66" s="34">
        <f>'Nov25'!G65+'Nov25'!I65</f>
        <v>3571</v>
      </c>
      <c r="G66" s="34">
        <f>'Dec25'!G65+'Dec25'!I65</f>
        <v>3294</v>
      </c>
      <c r="H66" s="34">
        <f t="shared" si="89"/>
        <v>9700</v>
      </c>
      <c r="I66" s="15">
        <f t="shared" si="2"/>
        <v>102.10526315789474</v>
      </c>
      <c r="J66" s="34">
        <v>15200</v>
      </c>
      <c r="K66" s="34">
        <f t="shared" si="3"/>
        <v>3800</v>
      </c>
      <c r="L66" s="34">
        <f>'Oct25'!AU65</f>
        <v>1318</v>
      </c>
      <c r="M66" s="34">
        <f>'Nov25'!AU65</f>
        <v>1368</v>
      </c>
      <c r="N66" s="34">
        <f>'Dec25'!AU65</f>
        <v>1267</v>
      </c>
      <c r="O66" s="34">
        <f t="shared" si="90"/>
        <v>3953</v>
      </c>
      <c r="P66" s="15">
        <f t="shared" si="5"/>
        <v>104.02631578947368</v>
      </c>
      <c r="Q66" s="34"/>
      <c r="R66" s="34"/>
      <c r="S66" s="34"/>
      <c r="T66" s="34"/>
      <c r="U66" s="34"/>
      <c r="V66" s="34"/>
      <c r="W66" s="34"/>
      <c r="X66" s="34"/>
      <c r="Y66" s="15"/>
      <c r="Z66" s="15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</row>
    <row r="67" spans="1:37" s="145" customFormat="1" ht="17.100000000000001" customHeight="1">
      <c r="A67" s="154">
        <v>51</v>
      </c>
      <c r="B67" s="155" t="s">
        <v>118</v>
      </c>
      <c r="C67" s="34">
        <f>'Sep25'!C66+'Sep25'!D66</f>
        <v>92000</v>
      </c>
      <c r="D67" s="34">
        <f t="shared" si="54"/>
        <v>23000</v>
      </c>
      <c r="E67" s="34">
        <f>'Oct25'!G66+'Oct25'!I66</f>
        <v>6171</v>
      </c>
      <c r="F67" s="34">
        <f>'Nov25'!G66+'Nov25'!I66</f>
        <v>6491</v>
      </c>
      <c r="G67" s="34">
        <f>'Dec25'!G66+'Dec25'!I66</f>
        <v>6629</v>
      </c>
      <c r="H67" s="34">
        <f t="shared" si="89"/>
        <v>19291</v>
      </c>
      <c r="I67" s="15">
        <f t="shared" si="2"/>
        <v>83.873913043478254</v>
      </c>
      <c r="J67" s="34">
        <v>36800</v>
      </c>
      <c r="K67" s="34">
        <f t="shared" si="3"/>
        <v>9200</v>
      </c>
      <c r="L67" s="34">
        <f>'Oct25'!AU66</f>
        <v>2994</v>
      </c>
      <c r="M67" s="34">
        <f>'Nov25'!AU66</f>
        <v>3278</v>
      </c>
      <c r="N67" s="34">
        <f>'Dec25'!AU66</f>
        <v>2969</v>
      </c>
      <c r="O67" s="34">
        <f t="shared" si="90"/>
        <v>9241</v>
      </c>
      <c r="P67" s="15">
        <f t="shared" si="5"/>
        <v>100.44565217391305</v>
      </c>
      <c r="Q67" s="34"/>
      <c r="R67" s="34"/>
      <c r="S67" s="34"/>
      <c r="T67" s="34"/>
      <c r="U67" s="34"/>
      <c r="V67" s="34"/>
      <c r="W67" s="34"/>
      <c r="X67" s="34"/>
      <c r="Y67" s="15"/>
      <c r="Z67" s="15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</row>
    <row r="68" spans="1:37" s="146" customFormat="1" ht="17.100000000000001" customHeight="1">
      <c r="A68" s="156"/>
      <c r="B68" s="35" t="s">
        <v>74</v>
      </c>
      <c r="C68" s="35">
        <f>SUM(C65:C67)</f>
        <v>205000</v>
      </c>
      <c r="D68" s="35">
        <f t="shared" ref="D68:V68" si="93">SUM(D65:D67)</f>
        <v>51250</v>
      </c>
      <c r="E68" s="35">
        <f t="shared" si="93"/>
        <v>14446</v>
      </c>
      <c r="F68" s="35">
        <f t="shared" si="93"/>
        <v>15867</v>
      </c>
      <c r="G68" s="35">
        <f t="shared" si="93"/>
        <v>15504</v>
      </c>
      <c r="H68" s="35">
        <f t="shared" si="93"/>
        <v>45817</v>
      </c>
      <c r="I68" s="21">
        <f t="shared" si="2"/>
        <v>89.399024390243909</v>
      </c>
      <c r="J68" s="35">
        <f t="shared" si="93"/>
        <v>82000</v>
      </c>
      <c r="K68" s="35">
        <f t="shared" si="93"/>
        <v>20500</v>
      </c>
      <c r="L68" s="35">
        <f t="shared" si="93"/>
        <v>6932</v>
      </c>
      <c r="M68" s="35">
        <f t="shared" si="93"/>
        <v>7222</v>
      </c>
      <c r="N68" s="35">
        <f t="shared" si="93"/>
        <v>6834</v>
      </c>
      <c r="O68" s="35">
        <f t="shared" si="93"/>
        <v>20988</v>
      </c>
      <c r="P68" s="21">
        <f t="shared" si="5"/>
        <v>102.38048780487804</v>
      </c>
      <c r="Q68" s="35">
        <f t="shared" si="93"/>
        <v>60000</v>
      </c>
      <c r="R68" s="35">
        <f t="shared" si="93"/>
        <v>15000</v>
      </c>
      <c r="S68" s="35">
        <f t="shared" si="93"/>
        <v>5376</v>
      </c>
      <c r="T68" s="35">
        <f t="shared" si="93"/>
        <v>4644</v>
      </c>
      <c r="U68" s="35">
        <f t="shared" si="93"/>
        <v>5423</v>
      </c>
      <c r="V68" s="35">
        <f t="shared" si="93"/>
        <v>15443</v>
      </c>
      <c r="W68" s="21">
        <f t="shared" ref="W68" si="94">V68*100/R68</f>
        <v>102.95333333333333</v>
      </c>
      <c r="X68" s="34"/>
      <c r="Y68" s="21"/>
      <c r="Z68" s="21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</row>
    <row r="69" spans="1:37" s="145" customFormat="1" ht="17.100000000000001" customHeight="1">
      <c r="A69" s="157">
        <v>52</v>
      </c>
      <c r="B69" s="23" t="s">
        <v>119</v>
      </c>
      <c r="C69" s="34">
        <f>'Sep25'!C68+'Sep25'!D68</f>
        <v>55000</v>
      </c>
      <c r="D69" s="34">
        <f t="shared" si="54"/>
        <v>13750</v>
      </c>
      <c r="E69" s="34">
        <f>'Oct25'!G68+'Oct25'!I68</f>
        <v>3704</v>
      </c>
      <c r="F69" s="34">
        <f>'Nov25'!G68+'Nov25'!I68</f>
        <v>4015</v>
      </c>
      <c r="G69" s="34">
        <f>'Dec25'!G68+'Dec25'!I68</f>
        <v>4072</v>
      </c>
      <c r="H69" s="34">
        <f t="shared" ref="H69:H71" si="95">SUM(E69:G69)</f>
        <v>11791</v>
      </c>
      <c r="I69" s="15">
        <f t="shared" si="2"/>
        <v>85.75272727272727</v>
      </c>
      <c r="J69" s="34">
        <v>22000</v>
      </c>
      <c r="K69" s="34">
        <f t="shared" si="3"/>
        <v>5500</v>
      </c>
      <c r="L69" s="34">
        <f>'Oct25'!AU68</f>
        <v>1780</v>
      </c>
      <c r="M69" s="34">
        <f>'Nov25'!AU68</f>
        <v>1861</v>
      </c>
      <c r="N69" s="34">
        <f>'Dec25'!AU68</f>
        <v>1972</v>
      </c>
      <c r="O69" s="34">
        <f t="shared" ref="O69:O71" si="96">SUM(L69:N69)</f>
        <v>5613</v>
      </c>
      <c r="P69" s="15">
        <f t="shared" si="5"/>
        <v>102.05454545454545</v>
      </c>
      <c r="Q69" s="34"/>
      <c r="R69" s="34"/>
      <c r="S69" s="34"/>
      <c r="T69" s="34"/>
      <c r="U69" s="34"/>
      <c r="V69" s="34"/>
      <c r="W69" s="34"/>
      <c r="X69" s="34">
        <v>400</v>
      </c>
      <c r="Y69" s="34">
        <f>X69/4</f>
        <v>100</v>
      </c>
      <c r="Z69" s="34">
        <f>'Oct25'!BE68</f>
        <v>80</v>
      </c>
      <c r="AA69" s="34">
        <f>'Nov25'!BC68</f>
        <v>60</v>
      </c>
      <c r="AB69" s="34">
        <f>'Dec25'!BC68</f>
        <v>60</v>
      </c>
      <c r="AC69" s="34">
        <f t="shared" ref="AC69" si="97">SUM(Z69:AB69)</f>
        <v>200</v>
      </c>
      <c r="AD69" s="15">
        <f t="shared" ref="AD69" si="98">AC69*100/Y69</f>
        <v>200</v>
      </c>
      <c r="AE69" s="34"/>
      <c r="AF69" s="34"/>
      <c r="AG69" s="34"/>
      <c r="AH69" s="34"/>
      <c r="AI69" s="34"/>
      <c r="AJ69" s="34"/>
      <c r="AK69" s="34"/>
    </row>
    <row r="70" spans="1:37" s="145" customFormat="1" ht="17.100000000000001" customHeight="1">
      <c r="A70" s="153">
        <v>53</v>
      </c>
      <c r="B70" s="34" t="s">
        <v>120</v>
      </c>
      <c r="C70" s="34">
        <f>'Sep25'!C69+'Sep25'!D69</f>
        <v>77000</v>
      </c>
      <c r="D70" s="34">
        <f t="shared" si="54"/>
        <v>19250</v>
      </c>
      <c r="E70" s="34">
        <f>'Oct25'!G69+'Oct25'!I69</f>
        <v>5712</v>
      </c>
      <c r="F70" s="34">
        <f>'Nov25'!G69+'Nov25'!I69</f>
        <v>5809</v>
      </c>
      <c r="G70" s="34">
        <f>'Dec25'!G69+'Dec25'!I69</f>
        <v>5913</v>
      </c>
      <c r="H70" s="34">
        <f t="shared" si="95"/>
        <v>17434</v>
      </c>
      <c r="I70" s="15">
        <f t="shared" ref="I70:I90" si="99">H70*100/D70</f>
        <v>90.566233766233765</v>
      </c>
      <c r="J70" s="34">
        <v>30800</v>
      </c>
      <c r="K70" s="34">
        <f t="shared" ref="K70:K71" si="100">J70/4</f>
        <v>7700</v>
      </c>
      <c r="L70" s="34">
        <f>'Oct25'!AU69</f>
        <v>2606</v>
      </c>
      <c r="M70" s="34">
        <f>'Nov25'!AU69</f>
        <v>2594</v>
      </c>
      <c r="N70" s="34">
        <f>'Dec25'!AU69</f>
        <v>2615</v>
      </c>
      <c r="O70" s="34">
        <f t="shared" si="96"/>
        <v>7815</v>
      </c>
      <c r="P70" s="15">
        <f t="shared" ref="P70:P90" si="101">O70*100/K70</f>
        <v>101.49350649350649</v>
      </c>
      <c r="Q70" s="34"/>
      <c r="R70" s="34"/>
      <c r="S70" s="34"/>
      <c r="T70" s="34"/>
      <c r="U70" s="34"/>
      <c r="V70" s="34"/>
      <c r="W70" s="34"/>
      <c r="X70" s="34"/>
      <c r="Y70" s="15"/>
      <c r="Z70" s="15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</row>
    <row r="71" spans="1:37" s="145" customFormat="1" ht="17.100000000000001" customHeight="1">
      <c r="A71" s="154">
        <v>54</v>
      </c>
      <c r="B71" s="155" t="s">
        <v>121</v>
      </c>
      <c r="C71" s="34">
        <f>'Sep25'!C70+'Sep25'!D70</f>
        <v>38000</v>
      </c>
      <c r="D71" s="34">
        <f t="shared" si="54"/>
        <v>9500</v>
      </c>
      <c r="E71" s="34">
        <f>'Oct25'!G70+'Oct25'!I70</f>
        <v>2626</v>
      </c>
      <c r="F71" s="34">
        <f>'Nov25'!G70+'Nov25'!I70</f>
        <v>2344</v>
      </c>
      <c r="G71" s="34">
        <f>'Dec25'!G70+'Dec25'!I70</f>
        <v>2312</v>
      </c>
      <c r="H71" s="34">
        <f t="shared" si="95"/>
        <v>7282</v>
      </c>
      <c r="I71" s="15">
        <f t="shared" si="99"/>
        <v>76.652631578947364</v>
      </c>
      <c r="J71" s="34">
        <v>15200</v>
      </c>
      <c r="K71" s="34">
        <f t="shared" si="100"/>
        <v>3800</v>
      </c>
      <c r="L71" s="34">
        <f>'Oct25'!AU70</f>
        <v>1054</v>
      </c>
      <c r="M71" s="34">
        <f>'Nov25'!AU70</f>
        <v>1189</v>
      </c>
      <c r="N71" s="34">
        <f>'Dec25'!AU70</f>
        <v>1344</v>
      </c>
      <c r="O71" s="34">
        <f t="shared" si="96"/>
        <v>3587</v>
      </c>
      <c r="P71" s="15">
        <f t="shared" si="101"/>
        <v>94.39473684210526</v>
      </c>
      <c r="Q71" s="34"/>
      <c r="R71" s="34"/>
      <c r="S71" s="34"/>
      <c r="T71" s="34"/>
      <c r="U71" s="34"/>
      <c r="V71" s="34"/>
      <c r="W71" s="34"/>
      <c r="X71" s="34"/>
      <c r="Y71" s="15"/>
      <c r="Z71" s="15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</row>
    <row r="72" spans="1:37" s="146" customFormat="1" ht="17.100000000000001" customHeight="1">
      <c r="A72" s="156"/>
      <c r="B72" s="35" t="s">
        <v>74</v>
      </c>
      <c r="C72" s="35">
        <f>SUM(C69:C71)</f>
        <v>170000</v>
      </c>
      <c r="D72" s="35">
        <f t="shared" ref="D72:AC72" si="102">SUM(D69:D71)</f>
        <v>42500</v>
      </c>
      <c r="E72" s="35">
        <f t="shared" si="102"/>
        <v>12042</v>
      </c>
      <c r="F72" s="35">
        <f t="shared" si="102"/>
        <v>12168</v>
      </c>
      <c r="G72" s="35">
        <f t="shared" si="102"/>
        <v>12297</v>
      </c>
      <c r="H72" s="35">
        <f t="shared" si="102"/>
        <v>36507</v>
      </c>
      <c r="I72" s="21">
        <f t="shared" si="99"/>
        <v>85.898823529411771</v>
      </c>
      <c r="J72" s="35">
        <f t="shared" si="102"/>
        <v>68000</v>
      </c>
      <c r="K72" s="35">
        <f t="shared" si="102"/>
        <v>17000</v>
      </c>
      <c r="L72" s="35">
        <f t="shared" si="102"/>
        <v>5440</v>
      </c>
      <c r="M72" s="35">
        <f t="shared" si="102"/>
        <v>5644</v>
      </c>
      <c r="N72" s="35">
        <f t="shared" si="102"/>
        <v>5931</v>
      </c>
      <c r="O72" s="35">
        <f t="shared" si="102"/>
        <v>17015</v>
      </c>
      <c r="P72" s="21">
        <f t="shared" si="101"/>
        <v>100.08823529411765</v>
      </c>
      <c r="Q72" s="35"/>
      <c r="R72" s="35"/>
      <c r="S72" s="35"/>
      <c r="T72" s="35"/>
      <c r="U72" s="35"/>
      <c r="V72" s="35"/>
      <c r="W72" s="35"/>
      <c r="X72" s="35">
        <f t="shared" si="102"/>
        <v>400</v>
      </c>
      <c r="Y72" s="35">
        <f t="shared" si="102"/>
        <v>100</v>
      </c>
      <c r="Z72" s="35">
        <f t="shared" si="102"/>
        <v>80</v>
      </c>
      <c r="AA72" s="35">
        <f t="shared" si="102"/>
        <v>60</v>
      </c>
      <c r="AB72" s="35">
        <f t="shared" si="102"/>
        <v>60</v>
      </c>
      <c r="AC72" s="35">
        <f t="shared" si="102"/>
        <v>200</v>
      </c>
      <c r="AD72" s="21">
        <f t="shared" ref="AD72" si="103">AC72*100/Y72</f>
        <v>200</v>
      </c>
      <c r="AE72" s="35"/>
      <c r="AF72" s="35"/>
      <c r="AG72" s="35"/>
      <c r="AH72" s="35"/>
      <c r="AI72" s="35"/>
      <c r="AJ72" s="35"/>
      <c r="AK72" s="35"/>
    </row>
    <row r="73" spans="1:37" s="145" customFormat="1" ht="17.100000000000001" customHeight="1">
      <c r="A73" s="157">
        <v>55</v>
      </c>
      <c r="B73" s="23" t="s">
        <v>122</v>
      </c>
      <c r="C73" s="34">
        <f>'Sep25'!C72+'Sep25'!D72</f>
        <v>140000</v>
      </c>
      <c r="D73" s="34">
        <f t="shared" si="54"/>
        <v>35000</v>
      </c>
      <c r="E73" s="34">
        <f>'Oct25'!G72+'Oct25'!I72</f>
        <v>10331</v>
      </c>
      <c r="F73" s="34">
        <f>'Nov25'!G72+'Nov25'!I72</f>
        <v>10550</v>
      </c>
      <c r="G73" s="34">
        <f>'Dec25'!G72+'Dec25'!I72</f>
        <v>11363</v>
      </c>
      <c r="H73" s="34">
        <f t="shared" ref="H73:H76" si="104">SUM(E73:G73)</f>
        <v>32244</v>
      </c>
      <c r="I73" s="15">
        <f t="shared" si="99"/>
        <v>92.125714285714281</v>
      </c>
      <c r="J73" s="34">
        <v>56000</v>
      </c>
      <c r="K73" s="34">
        <f t="shared" ref="K73:K76" si="105">J73/4</f>
        <v>14000</v>
      </c>
      <c r="L73" s="34">
        <f>'Oct25'!AU72</f>
        <v>4614</v>
      </c>
      <c r="M73" s="34">
        <f>'Nov25'!AU72</f>
        <v>4697</v>
      </c>
      <c r="N73" s="34">
        <f>'Dec25'!AU72</f>
        <v>4981</v>
      </c>
      <c r="O73" s="34">
        <f t="shared" ref="O73:O76" si="106">SUM(L73:N73)</f>
        <v>14292</v>
      </c>
      <c r="P73" s="15">
        <f t="shared" si="101"/>
        <v>102.08571428571429</v>
      </c>
      <c r="Q73" s="34">
        <v>53000</v>
      </c>
      <c r="R73" s="34">
        <f t="shared" ref="R73" si="107">Q73/4</f>
        <v>13250</v>
      </c>
      <c r="S73" s="34">
        <f>'Oct25'!BJ72</f>
        <v>4906</v>
      </c>
      <c r="T73" s="34">
        <f>'Nov25'!BJ72</f>
        <v>4512</v>
      </c>
      <c r="U73" s="34">
        <f>'Dec25'!BJ72</f>
        <v>5292</v>
      </c>
      <c r="V73" s="34">
        <f t="shared" ref="V73" si="108">SUM(S73:U73)</f>
        <v>14710</v>
      </c>
      <c r="W73" s="15">
        <f t="shared" ref="W73" si="109">V73*100/R73</f>
        <v>111.01886792452831</v>
      </c>
      <c r="X73" s="34"/>
      <c r="Y73" s="15"/>
      <c r="Z73" s="15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</row>
    <row r="74" spans="1:37" s="145" customFormat="1" ht="17.100000000000001" customHeight="1">
      <c r="A74" s="153">
        <v>56</v>
      </c>
      <c r="B74" s="34" t="s">
        <v>123</v>
      </c>
      <c r="C74" s="34">
        <f>'Sep25'!C73+'Sep25'!D73</f>
        <v>81000</v>
      </c>
      <c r="D74" s="34">
        <f t="shared" si="54"/>
        <v>20250</v>
      </c>
      <c r="E74" s="34">
        <f>'Oct25'!G73+'Oct25'!I73</f>
        <v>5217</v>
      </c>
      <c r="F74" s="34">
        <f>'Nov25'!G73+'Nov25'!I73</f>
        <v>5539</v>
      </c>
      <c r="G74" s="34">
        <f>'Dec25'!G73+'Dec25'!I73</f>
        <v>5736</v>
      </c>
      <c r="H74" s="34">
        <f t="shared" si="104"/>
        <v>16492</v>
      </c>
      <c r="I74" s="15">
        <f t="shared" si="99"/>
        <v>81.441975308641972</v>
      </c>
      <c r="J74" s="34">
        <v>32400</v>
      </c>
      <c r="K74" s="34">
        <f t="shared" si="105"/>
        <v>8100</v>
      </c>
      <c r="L74" s="34">
        <f>'Oct25'!AU73</f>
        <v>2475</v>
      </c>
      <c r="M74" s="34">
        <f>'Nov25'!AU73</f>
        <v>2349</v>
      </c>
      <c r="N74" s="34">
        <f>'Dec25'!AU73</f>
        <v>2669</v>
      </c>
      <c r="O74" s="34">
        <f t="shared" si="106"/>
        <v>7493</v>
      </c>
      <c r="P74" s="15">
        <f t="shared" si="101"/>
        <v>92.506172839506178</v>
      </c>
      <c r="Q74" s="34"/>
      <c r="R74" s="34"/>
      <c r="S74" s="34"/>
      <c r="T74" s="34"/>
      <c r="U74" s="34"/>
      <c r="V74" s="34"/>
      <c r="W74" s="34"/>
      <c r="X74" s="34"/>
      <c r="Y74" s="15"/>
      <c r="Z74" s="15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</row>
    <row r="75" spans="1:37" s="145" customFormat="1" ht="17.100000000000001" customHeight="1">
      <c r="A75" s="153">
        <v>57</v>
      </c>
      <c r="B75" s="34" t="s">
        <v>124</v>
      </c>
      <c r="C75" s="34">
        <f>'Sep25'!C74+'Sep25'!D74</f>
        <v>34000</v>
      </c>
      <c r="D75" s="34">
        <f t="shared" si="54"/>
        <v>8500</v>
      </c>
      <c r="E75" s="34">
        <f>'Oct25'!G74+'Oct25'!I74</f>
        <v>2414</v>
      </c>
      <c r="F75" s="34">
        <f>'Nov25'!G74+'Nov25'!I74</f>
        <v>2286</v>
      </c>
      <c r="G75" s="34">
        <f>'Dec25'!G74+'Dec25'!I74</f>
        <v>2478</v>
      </c>
      <c r="H75" s="34">
        <f t="shared" si="104"/>
        <v>7178</v>
      </c>
      <c r="I75" s="15">
        <f t="shared" si="99"/>
        <v>84.447058823529417</v>
      </c>
      <c r="J75" s="34">
        <v>13600</v>
      </c>
      <c r="K75" s="34">
        <f t="shared" si="105"/>
        <v>3400</v>
      </c>
      <c r="L75" s="34">
        <f>'Oct25'!AU74</f>
        <v>959</v>
      </c>
      <c r="M75" s="34">
        <f>'Nov25'!AU74</f>
        <v>1026</v>
      </c>
      <c r="N75" s="34">
        <f>'Dec25'!AU74</f>
        <v>1073</v>
      </c>
      <c r="O75" s="34">
        <f t="shared" si="106"/>
        <v>3058</v>
      </c>
      <c r="P75" s="15">
        <f t="shared" si="101"/>
        <v>89.941176470588232</v>
      </c>
      <c r="Q75" s="34"/>
      <c r="R75" s="34"/>
      <c r="S75" s="34"/>
      <c r="T75" s="34"/>
      <c r="U75" s="34"/>
      <c r="V75" s="34"/>
      <c r="W75" s="34"/>
      <c r="X75" s="34"/>
      <c r="Y75" s="15"/>
      <c r="Z75" s="15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</row>
    <row r="76" spans="1:37" s="145" customFormat="1" ht="17.100000000000001" customHeight="1">
      <c r="A76" s="154">
        <v>58</v>
      </c>
      <c r="B76" s="155" t="s">
        <v>125</v>
      </c>
      <c r="C76" s="34">
        <f>'Sep25'!C75+'Sep25'!D75</f>
        <v>37000</v>
      </c>
      <c r="D76" s="34">
        <f t="shared" si="54"/>
        <v>9250</v>
      </c>
      <c r="E76" s="34">
        <f>'Oct25'!G75+'Oct25'!I75</f>
        <v>2817</v>
      </c>
      <c r="F76" s="34">
        <f>'Nov25'!G75+'Nov25'!I75</f>
        <v>2709</v>
      </c>
      <c r="G76" s="34">
        <f>'Dec25'!G75+'Dec25'!I75</f>
        <v>2671</v>
      </c>
      <c r="H76" s="34">
        <f t="shared" si="104"/>
        <v>8197</v>
      </c>
      <c r="I76" s="15">
        <f t="shared" si="99"/>
        <v>88.616216216216216</v>
      </c>
      <c r="J76" s="34">
        <v>14800</v>
      </c>
      <c r="K76" s="34">
        <f t="shared" si="105"/>
        <v>3700</v>
      </c>
      <c r="L76" s="34">
        <f>'Oct25'!AU75</f>
        <v>1105</v>
      </c>
      <c r="M76" s="34">
        <f>'Nov25'!AU75</f>
        <v>1189</v>
      </c>
      <c r="N76" s="34">
        <f>'Dec25'!AU75</f>
        <v>1303</v>
      </c>
      <c r="O76" s="34">
        <f t="shared" si="106"/>
        <v>3597</v>
      </c>
      <c r="P76" s="15">
        <f t="shared" si="101"/>
        <v>97.21621621621621</v>
      </c>
      <c r="Q76" s="34"/>
      <c r="R76" s="34"/>
      <c r="S76" s="34"/>
      <c r="T76" s="34"/>
      <c r="U76" s="34"/>
      <c r="V76" s="34"/>
      <c r="W76" s="34"/>
      <c r="X76" s="34"/>
      <c r="Y76" s="15"/>
      <c r="Z76" s="15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</row>
    <row r="77" spans="1:37" s="146" customFormat="1" ht="17.100000000000001" customHeight="1">
      <c r="A77" s="156"/>
      <c r="B77" s="35" t="s">
        <v>74</v>
      </c>
      <c r="C77" s="35">
        <f>SUM(C73:C76)</f>
        <v>292000</v>
      </c>
      <c r="D77" s="35">
        <f t="shared" ref="D77:V77" si="110">SUM(D73:D76)</f>
        <v>73000</v>
      </c>
      <c r="E77" s="35">
        <f t="shared" si="110"/>
        <v>20779</v>
      </c>
      <c r="F77" s="35">
        <f t="shared" si="110"/>
        <v>21084</v>
      </c>
      <c r="G77" s="35">
        <f t="shared" si="110"/>
        <v>22248</v>
      </c>
      <c r="H77" s="35">
        <f t="shared" si="110"/>
        <v>64111</v>
      </c>
      <c r="I77" s="21">
        <f t="shared" si="99"/>
        <v>87.823287671232876</v>
      </c>
      <c r="J77" s="35">
        <f t="shared" si="110"/>
        <v>116800</v>
      </c>
      <c r="K77" s="35">
        <f t="shared" si="110"/>
        <v>29200</v>
      </c>
      <c r="L77" s="35">
        <f t="shared" si="110"/>
        <v>9153</v>
      </c>
      <c r="M77" s="35">
        <f t="shared" si="110"/>
        <v>9261</v>
      </c>
      <c r="N77" s="35">
        <f t="shared" si="110"/>
        <v>10026</v>
      </c>
      <c r="O77" s="35">
        <f t="shared" si="110"/>
        <v>28440</v>
      </c>
      <c r="P77" s="21">
        <f t="shared" si="101"/>
        <v>97.397260273972606</v>
      </c>
      <c r="Q77" s="35">
        <f t="shared" si="110"/>
        <v>53000</v>
      </c>
      <c r="R77" s="35">
        <f t="shared" si="110"/>
        <v>13250</v>
      </c>
      <c r="S77" s="35">
        <f t="shared" si="110"/>
        <v>4906</v>
      </c>
      <c r="T77" s="35">
        <f t="shared" si="110"/>
        <v>4512</v>
      </c>
      <c r="U77" s="35">
        <f t="shared" si="110"/>
        <v>5292</v>
      </c>
      <c r="V77" s="35">
        <f t="shared" si="110"/>
        <v>14710</v>
      </c>
      <c r="W77" s="21">
        <f t="shared" ref="W77" si="111">V77*100/R77</f>
        <v>111.01886792452831</v>
      </c>
      <c r="X77" s="21"/>
      <c r="Y77" s="21"/>
      <c r="Z77" s="21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</row>
    <row r="78" spans="1:37" s="145" customFormat="1" ht="17.100000000000001" customHeight="1">
      <c r="A78" s="157">
        <v>59</v>
      </c>
      <c r="B78" s="23" t="s">
        <v>126</v>
      </c>
      <c r="C78" s="34">
        <f>'Sep25'!C77+'Sep25'!D77</f>
        <v>90000</v>
      </c>
      <c r="D78" s="34">
        <f t="shared" si="54"/>
        <v>22500</v>
      </c>
      <c r="E78" s="34">
        <f>'Oct25'!G77+'Oct25'!I77</f>
        <v>6598</v>
      </c>
      <c r="F78" s="34">
        <f>'Nov25'!G77+'Nov25'!I77</f>
        <v>6712</v>
      </c>
      <c r="G78" s="34">
        <f>'Dec25'!G77+'Dec25'!I77</f>
        <v>6332</v>
      </c>
      <c r="H78" s="34">
        <f t="shared" ref="H78:H80" si="112">SUM(E78:G78)</f>
        <v>19642</v>
      </c>
      <c r="I78" s="15">
        <f t="shared" si="99"/>
        <v>87.297777777777782</v>
      </c>
      <c r="J78" s="34">
        <v>31500</v>
      </c>
      <c r="K78" s="34">
        <f t="shared" ref="K78:K80" si="113">J78/4</f>
        <v>7875</v>
      </c>
      <c r="L78" s="34">
        <f>'Oct25'!AU77</f>
        <v>2503</v>
      </c>
      <c r="M78" s="34">
        <f>'Nov25'!AU77</f>
        <v>2488</v>
      </c>
      <c r="N78" s="34">
        <f>'Dec25'!AU77</f>
        <v>2501</v>
      </c>
      <c r="O78" s="34">
        <f t="shared" ref="O78:O80" si="114">SUM(L78:N78)</f>
        <v>7492</v>
      </c>
      <c r="P78" s="15">
        <f t="shared" si="101"/>
        <v>95.13650793650794</v>
      </c>
      <c r="Q78" s="34"/>
      <c r="R78" s="34"/>
      <c r="S78" s="34"/>
      <c r="T78" s="34"/>
      <c r="U78" s="34"/>
      <c r="V78" s="34"/>
      <c r="W78" s="34"/>
      <c r="X78" s="34"/>
      <c r="Y78" s="15"/>
      <c r="Z78" s="15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</row>
    <row r="79" spans="1:37" s="145" customFormat="1" ht="17.100000000000001" customHeight="1">
      <c r="A79" s="153">
        <v>60</v>
      </c>
      <c r="B79" s="34" t="s">
        <v>127</v>
      </c>
      <c r="C79" s="34">
        <f>'Sep25'!C78+'Sep25'!D78</f>
        <v>20000</v>
      </c>
      <c r="D79" s="34">
        <f t="shared" si="54"/>
        <v>5000</v>
      </c>
      <c r="E79" s="34">
        <f>'Oct25'!G78+'Oct25'!I78</f>
        <v>1249</v>
      </c>
      <c r="F79" s="34">
        <f>'Nov25'!G78+'Nov25'!I78</f>
        <v>1160</v>
      </c>
      <c r="G79" s="34">
        <f>'Dec25'!G78+'Dec25'!I78</f>
        <v>1128</v>
      </c>
      <c r="H79" s="34">
        <f t="shared" si="112"/>
        <v>3537</v>
      </c>
      <c r="I79" s="15">
        <f t="shared" si="99"/>
        <v>70.739999999999995</v>
      </c>
      <c r="J79" s="34">
        <v>7000</v>
      </c>
      <c r="K79" s="34">
        <f t="shared" si="113"/>
        <v>1750</v>
      </c>
      <c r="L79" s="34">
        <f>'Oct25'!AU78</f>
        <v>573</v>
      </c>
      <c r="M79" s="34">
        <f>'Nov25'!AU78</f>
        <v>479</v>
      </c>
      <c r="N79" s="34">
        <f>'Dec25'!AU78</f>
        <v>484</v>
      </c>
      <c r="O79" s="34">
        <f t="shared" si="114"/>
        <v>1536</v>
      </c>
      <c r="P79" s="15">
        <f t="shared" si="101"/>
        <v>87.771428571428572</v>
      </c>
      <c r="Q79" s="34"/>
      <c r="R79" s="34"/>
      <c r="S79" s="34"/>
      <c r="T79" s="34"/>
      <c r="U79" s="34"/>
      <c r="V79" s="34"/>
      <c r="W79" s="34"/>
      <c r="X79" s="34"/>
      <c r="Y79" s="15"/>
      <c r="Z79" s="15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</row>
    <row r="80" spans="1:37" s="145" customFormat="1" ht="17.100000000000001" customHeight="1">
      <c r="A80" s="154">
        <v>61</v>
      </c>
      <c r="B80" s="155" t="s">
        <v>128</v>
      </c>
      <c r="C80" s="34">
        <f>'Sep25'!C79+'Sep25'!D79</f>
        <v>30000</v>
      </c>
      <c r="D80" s="34">
        <f t="shared" si="54"/>
        <v>7500</v>
      </c>
      <c r="E80" s="34">
        <f>'Oct25'!G79+'Oct25'!I79</f>
        <v>1780</v>
      </c>
      <c r="F80" s="34">
        <f>'Nov25'!G79+'Nov25'!I79</f>
        <v>1650</v>
      </c>
      <c r="G80" s="34">
        <f>'Dec25'!G79+'Dec25'!I79</f>
        <v>1631</v>
      </c>
      <c r="H80" s="34">
        <f t="shared" si="112"/>
        <v>5061</v>
      </c>
      <c r="I80" s="15">
        <f t="shared" si="99"/>
        <v>67.48</v>
      </c>
      <c r="J80" s="34">
        <v>10500</v>
      </c>
      <c r="K80" s="34">
        <f t="shared" si="113"/>
        <v>2625</v>
      </c>
      <c r="L80" s="34">
        <f>'Oct25'!AU79</f>
        <v>730</v>
      </c>
      <c r="M80" s="34">
        <f>'Nov25'!AU79</f>
        <v>712</v>
      </c>
      <c r="N80" s="34">
        <f>'Dec25'!AU79</f>
        <v>723</v>
      </c>
      <c r="O80" s="34">
        <f t="shared" si="114"/>
        <v>2165</v>
      </c>
      <c r="P80" s="15">
        <f t="shared" si="101"/>
        <v>82.476190476190482</v>
      </c>
      <c r="Q80" s="34"/>
      <c r="R80" s="34"/>
      <c r="S80" s="34"/>
      <c r="T80" s="34"/>
      <c r="U80" s="34"/>
      <c r="V80" s="34"/>
      <c r="W80" s="34"/>
      <c r="X80" s="34"/>
      <c r="Y80" s="15"/>
      <c r="Z80" s="15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</row>
    <row r="81" spans="1:81" s="146" customFormat="1" ht="17.100000000000001" customHeight="1">
      <c r="A81" s="156"/>
      <c r="B81" s="35" t="s">
        <v>74</v>
      </c>
      <c r="C81" s="35">
        <f>SUM(C78:C80)</f>
        <v>140000</v>
      </c>
      <c r="D81" s="35">
        <f t="shared" ref="D81:Q81" si="115">SUM(D78:D80)</f>
        <v>35000</v>
      </c>
      <c r="E81" s="35">
        <f t="shared" si="115"/>
        <v>9627</v>
      </c>
      <c r="F81" s="35">
        <f t="shared" si="115"/>
        <v>9522</v>
      </c>
      <c r="G81" s="35">
        <f t="shared" si="115"/>
        <v>9091</v>
      </c>
      <c r="H81" s="35">
        <f t="shared" si="115"/>
        <v>28240</v>
      </c>
      <c r="I81" s="21">
        <f t="shared" si="99"/>
        <v>80.685714285714283</v>
      </c>
      <c r="J81" s="35">
        <f t="shared" si="115"/>
        <v>49000</v>
      </c>
      <c r="K81" s="35">
        <f t="shared" si="115"/>
        <v>12250</v>
      </c>
      <c r="L81" s="35">
        <f t="shared" si="115"/>
        <v>3806</v>
      </c>
      <c r="M81" s="35">
        <f t="shared" si="115"/>
        <v>3679</v>
      </c>
      <c r="N81" s="35">
        <f t="shared" si="115"/>
        <v>3708</v>
      </c>
      <c r="O81" s="35">
        <f t="shared" si="115"/>
        <v>11193</v>
      </c>
      <c r="P81" s="21">
        <f t="shared" si="101"/>
        <v>91.371428571428567</v>
      </c>
      <c r="Q81" s="35">
        <f t="shared" si="115"/>
        <v>0</v>
      </c>
      <c r="R81" s="35"/>
      <c r="S81" s="35"/>
      <c r="T81" s="35"/>
      <c r="U81" s="35"/>
      <c r="V81" s="35"/>
      <c r="W81" s="35"/>
      <c r="X81" s="21"/>
      <c r="Y81" s="21"/>
      <c r="Z81" s="21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</row>
    <row r="82" spans="1:81" s="145" customFormat="1" ht="17.100000000000001" customHeight="1">
      <c r="A82" s="157">
        <v>62</v>
      </c>
      <c r="B82" s="23" t="s">
        <v>129</v>
      </c>
      <c r="C82" s="34">
        <f>'Sep25'!C81+'Sep25'!D81</f>
        <v>34000</v>
      </c>
      <c r="D82" s="34">
        <f t="shared" si="54"/>
        <v>8500</v>
      </c>
      <c r="E82" s="34">
        <f>'Oct25'!G81+'Oct25'!I81</f>
        <v>2244</v>
      </c>
      <c r="F82" s="34">
        <f>'Nov25'!G81+'Nov25'!I81</f>
        <v>2344</v>
      </c>
      <c r="G82" s="34">
        <f>'Dec25'!G81+'Dec25'!I81</f>
        <v>2223</v>
      </c>
      <c r="H82" s="34">
        <f t="shared" ref="H82:H85" si="116">SUM(E82:G82)</f>
        <v>6811</v>
      </c>
      <c r="I82" s="15">
        <f t="shared" si="99"/>
        <v>80.129411764705878</v>
      </c>
      <c r="J82" s="34">
        <v>13600</v>
      </c>
      <c r="K82" s="34">
        <f t="shared" ref="K82:K85" si="117">J82/4</f>
        <v>3400</v>
      </c>
      <c r="L82" s="34">
        <f>'Oct25'!AU81</f>
        <v>1042</v>
      </c>
      <c r="M82" s="34">
        <f>'Nov25'!AU81</f>
        <v>850</v>
      </c>
      <c r="N82" s="34">
        <f>'Dec25'!AU81</f>
        <v>929</v>
      </c>
      <c r="O82" s="34">
        <f t="shared" ref="O82:O85" si="118">SUM(L82:N82)</f>
        <v>2821</v>
      </c>
      <c r="P82" s="15">
        <f t="shared" si="101"/>
        <v>82.970588235294116</v>
      </c>
      <c r="Q82" s="34"/>
      <c r="R82" s="34"/>
      <c r="S82" s="34"/>
      <c r="T82" s="34"/>
      <c r="U82" s="34"/>
      <c r="V82" s="34"/>
      <c r="W82" s="34"/>
      <c r="X82" s="34">
        <v>600</v>
      </c>
      <c r="Y82" s="34">
        <f>X82/4</f>
        <v>150</v>
      </c>
      <c r="Z82" s="34">
        <f>'Oct25'!BE81</f>
        <v>212</v>
      </c>
      <c r="AA82" s="34">
        <f>'Nov25'!BC81</f>
        <v>99</v>
      </c>
      <c r="AB82" s="34">
        <f>'Dec25'!BC81</f>
        <v>81</v>
      </c>
      <c r="AC82" s="34">
        <f t="shared" ref="AC82" si="119">SUM(Z82:AB82)</f>
        <v>392</v>
      </c>
      <c r="AD82" s="15">
        <f t="shared" ref="AD82" si="120">AC82*100/Y82</f>
        <v>261.33333333333331</v>
      </c>
      <c r="AE82" s="34"/>
      <c r="AF82" s="34"/>
      <c r="AG82" s="34"/>
      <c r="AH82" s="34"/>
      <c r="AI82" s="34"/>
      <c r="AJ82" s="34"/>
      <c r="AK82" s="34"/>
    </row>
    <row r="83" spans="1:81" s="145" customFormat="1" ht="17.100000000000001" customHeight="1">
      <c r="A83" s="153">
        <v>63</v>
      </c>
      <c r="B83" s="34" t="s">
        <v>130</v>
      </c>
      <c r="C83" s="34">
        <f>'Sep25'!C82+'Sep25'!D82</f>
        <v>15000</v>
      </c>
      <c r="D83" s="34">
        <f t="shared" si="54"/>
        <v>3750</v>
      </c>
      <c r="E83" s="34">
        <f>'Oct25'!G82+'Oct25'!I82</f>
        <v>752</v>
      </c>
      <c r="F83" s="34">
        <f>'Nov25'!G82+'Nov25'!I82</f>
        <v>800</v>
      </c>
      <c r="G83" s="34">
        <f>'Dec25'!G82+'Dec25'!I82</f>
        <v>805</v>
      </c>
      <c r="H83" s="34">
        <f t="shared" si="116"/>
        <v>2357</v>
      </c>
      <c r="I83" s="15">
        <f t="shared" si="99"/>
        <v>62.853333333333332</v>
      </c>
      <c r="J83" s="34">
        <v>5250</v>
      </c>
      <c r="K83" s="34">
        <f t="shared" si="117"/>
        <v>1312.5</v>
      </c>
      <c r="L83" s="34">
        <f>'Oct25'!AU82</f>
        <v>321</v>
      </c>
      <c r="M83" s="34">
        <f>'Nov25'!AU82</f>
        <v>391</v>
      </c>
      <c r="N83" s="34">
        <f>'Dec25'!AU82</f>
        <v>603</v>
      </c>
      <c r="O83" s="34">
        <f t="shared" si="118"/>
        <v>1315</v>
      </c>
      <c r="P83" s="15">
        <f t="shared" si="101"/>
        <v>100.19047619047619</v>
      </c>
      <c r="Q83" s="34"/>
      <c r="R83" s="34"/>
      <c r="S83" s="34"/>
      <c r="T83" s="34"/>
      <c r="U83" s="34"/>
      <c r="V83" s="34"/>
      <c r="W83" s="34"/>
      <c r="X83" s="34"/>
      <c r="Y83" s="15"/>
      <c r="Z83" s="15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</row>
    <row r="84" spans="1:81" s="145" customFormat="1" ht="17.100000000000001" customHeight="1">
      <c r="A84" s="153">
        <v>64</v>
      </c>
      <c r="B84" s="34" t="s">
        <v>131</v>
      </c>
      <c r="C84" s="34">
        <f>'Sep25'!C83+'Sep25'!D83</f>
        <v>18000</v>
      </c>
      <c r="D84" s="34">
        <f t="shared" si="54"/>
        <v>4500</v>
      </c>
      <c r="E84" s="34">
        <f>'Oct25'!G83+'Oct25'!I83</f>
        <v>1196</v>
      </c>
      <c r="F84" s="34">
        <f>'Nov25'!G83+'Nov25'!I83</f>
        <v>1941</v>
      </c>
      <c r="G84" s="34">
        <f>'Dec25'!G83+'Dec25'!I83</f>
        <v>1569</v>
      </c>
      <c r="H84" s="34">
        <f t="shared" si="116"/>
        <v>4706</v>
      </c>
      <c r="I84" s="15">
        <f t="shared" si="99"/>
        <v>104.57777777777778</v>
      </c>
      <c r="J84" s="34">
        <v>6300</v>
      </c>
      <c r="K84" s="34">
        <f t="shared" si="117"/>
        <v>1575</v>
      </c>
      <c r="L84" s="34">
        <f>'Oct25'!AU83</f>
        <v>462</v>
      </c>
      <c r="M84" s="34">
        <f>'Nov25'!AU83</f>
        <v>406</v>
      </c>
      <c r="N84" s="34">
        <f>'Dec25'!AU83</f>
        <v>588</v>
      </c>
      <c r="O84" s="34">
        <f t="shared" si="118"/>
        <v>1456</v>
      </c>
      <c r="P84" s="15">
        <f t="shared" si="101"/>
        <v>92.444444444444443</v>
      </c>
      <c r="Q84" s="34"/>
      <c r="R84" s="34"/>
      <c r="S84" s="34"/>
      <c r="T84" s="34"/>
      <c r="U84" s="34"/>
      <c r="V84" s="34"/>
      <c r="W84" s="34"/>
      <c r="X84" s="34"/>
      <c r="Y84" s="15"/>
      <c r="Z84" s="15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</row>
    <row r="85" spans="1:81" s="145" customFormat="1" ht="17.100000000000001" customHeight="1">
      <c r="A85" s="154">
        <v>65</v>
      </c>
      <c r="B85" s="155" t="s">
        <v>132</v>
      </c>
      <c r="C85" s="34">
        <f>'Sep25'!C84+'Sep25'!D84</f>
        <v>10000</v>
      </c>
      <c r="D85" s="34">
        <f t="shared" si="54"/>
        <v>2500</v>
      </c>
      <c r="E85" s="34">
        <f>'Oct25'!G84+'Oct25'!I84</f>
        <v>683</v>
      </c>
      <c r="F85" s="34">
        <f>'Nov25'!G84+'Nov25'!I84</f>
        <v>845</v>
      </c>
      <c r="G85" s="34">
        <f>'Dec25'!G84+'Dec25'!I84</f>
        <v>866</v>
      </c>
      <c r="H85" s="34">
        <f t="shared" si="116"/>
        <v>2394</v>
      </c>
      <c r="I85" s="15">
        <f t="shared" si="99"/>
        <v>95.76</v>
      </c>
      <c r="J85" s="34">
        <v>3500</v>
      </c>
      <c r="K85" s="34">
        <f t="shared" si="117"/>
        <v>875</v>
      </c>
      <c r="L85" s="34">
        <f>'Oct25'!AU84</f>
        <v>320</v>
      </c>
      <c r="M85" s="34">
        <f>'Nov25'!AU84</f>
        <v>329</v>
      </c>
      <c r="N85" s="34">
        <f>'Dec25'!AU84</f>
        <v>429</v>
      </c>
      <c r="O85" s="34">
        <f t="shared" si="118"/>
        <v>1078</v>
      </c>
      <c r="P85" s="15">
        <f t="shared" si="101"/>
        <v>123.2</v>
      </c>
      <c r="Q85" s="34"/>
      <c r="R85" s="34"/>
      <c r="S85" s="34"/>
      <c r="T85" s="34"/>
      <c r="U85" s="34"/>
      <c r="V85" s="34"/>
      <c r="W85" s="34"/>
      <c r="X85" s="34"/>
      <c r="Y85" s="15"/>
      <c r="Z85" s="15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</row>
    <row r="86" spans="1:81" s="146" customFormat="1" ht="17.100000000000001" customHeight="1">
      <c r="A86" s="156"/>
      <c r="B86" s="35" t="s">
        <v>74</v>
      </c>
      <c r="C86" s="35">
        <f>SUM(C82:C85)</f>
        <v>77000</v>
      </c>
      <c r="D86" s="35">
        <f t="shared" ref="D86:AC86" si="121">SUM(D82:D85)</f>
        <v>19250</v>
      </c>
      <c r="E86" s="35">
        <f t="shared" si="121"/>
        <v>4875</v>
      </c>
      <c r="F86" s="35">
        <f t="shared" si="121"/>
        <v>5930</v>
      </c>
      <c r="G86" s="35">
        <f t="shared" si="121"/>
        <v>5463</v>
      </c>
      <c r="H86" s="35">
        <f t="shared" si="121"/>
        <v>16268</v>
      </c>
      <c r="I86" s="21">
        <f t="shared" si="99"/>
        <v>84.509090909090915</v>
      </c>
      <c r="J86" s="35">
        <f t="shared" si="121"/>
        <v>28650</v>
      </c>
      <c r="K86" s="35">
        <f t="shared" si="121"/>
        <v>7162.5</v>
      </c>
      <c r="L86" s="35">
        <f t="shared" si="121"/>
        <v>2145</v>
      </c>
      <c r="M86" s="35">
        <f t="shared" si="121"/>
        <v>1976</v>
      </c>
      <c r="N86" s="35">
        <f t="shared" si="121"/>
        <v>2549</v>
      </c>
      <c r="O86" s="35">
        <f t="shared" si="121"/>
        <v>6670</v>
      </c>
      <c r="P86" s="21">
        <f t="shared" si="101"/>
        <v>93.123909249563695</v>
      </c>
      <c r="Q86" s="35">
        <f t="shared" si="121"/>
        <v>0</v>
      </c>
      <c r="R86" s="35"/>
      <c r="S86" s="35"/>
      <c r="T86" s="35"/>
      <c r="U86" s="35"/>
      <c r="V86" s="35"/>
      <c r="W86" s="35"/>
      <c r="X86" s="35">
        <f t="shared" si="121"/>
        <v>600</v>
      </c>
      <c r="Y86" s="35">
        <f t="shared" si="121"/>
        <v>150</v>
      </c>
      <c r="Z86" s="35">
        <f t="shared" si="121"/>
        <v>212</v>
      </c>
      <c r="AA86" s="35">
        <f t="shared" si="121"/>
        <v>99</v>
      </c>
      <c r="AB86" s="35">
        <f t="shared" si="121"/>
        <v>81</v>
      </c>
      <c r="AC86" s="35">
        <f t="shared" si="121"/>
        <v>392</v>
      </c>
      <c r="AD86" s="21">
        <f t="shared" ref="AD86" si="122">AC86*100/Y86</f>
        <v>261.33333333333331</v>
      </c>
      <c r="AE86" s="35"/>
      <c r="AF86" s="35"/>
      <c r="AG86" s="35"/>
      <c r="AH86" s="35"/>
      <c r="AI86" s="35"/>
      <c r="AJ86" s="35"/>
      <c r="AK86" s="159"/>
    </row>
    <row r="87" spans="1:81" s="145" customFormat="1" ht="17.100000000000001" customHeight="1">
      <c r="A87" s="157">
        <v>65</v>
      </c>
      <c r="B87" s="23" t="s">
        <v>133</v>
      </c>
      <c r="C87" s="34">
        <f>'Sep25'!C86+'Sep25'!D86</f>
        <v>14500</v>
      </c>
      <c r="D87" s="34">
        <f t="shared" si="54"/>
        <v>3625</v>
      </c>
      <c r="E87" s="34">
        <f>'Oct25'!G86+'Oct25'!I86</f>
        <v>689</v>
      </c>
      <c r="F87" s="34">
        <f>'Nov25'!G86+'Nov25'!I86</f>
        <v>668</v>
      </c>
      <c r="G87" s="34">
        <f>'Dec25'!G86+'Dec25'!I86</f>
        <v>782</v>
      </c>
      <c r="H87" s="34">
        <f t="shared" ref="H87:H88" si="123">SUM(E87:G87)</f>
        <v>2139</v>
      </c>
      <c r="I87" s="15">
        <f t="shared" si="99"/>
        <v>59.006896551724139</v>
      </c>
      <c r="J87" s="34">
        <v>5075</v>
      </c>
      <c r="K87" s="34">
        <f t="shared" ref="K87:K88" si="124">J87/4</f>
        <v>1268.75</v>
      </c>
      <c r="L87" s="34">
        <f>'Oct25'!AU86</f>
        <v>351</v>
      </c>
      <c r="M87" s="34">
        <f>'Nov25'!AU86</f>
        <v>302</v>
      </c>
      <c r="N87" s="34">
        <f>'Dec25'!AU86</f>
        <v>302</v>
      </c>
      <c r="O87" s="34">
        <f t="shared" ref="O87:O88" si="125">SUM(L87:N87)</f>
        <v>955</v>
      </c>
      <c r="P87" s="15">
        <f t="shared" si="101"/>
        <v>75.270935960591132</v>
      </c>
      <c r="Q87" s="34"/>
      <c r="R87" s="34"/>
      <c r="S87" s="34"/>
      <c r="T87" s="34"/>
      <c r="U87" s="34"/>
      <c r="V87" s="34"/>
      <c r="W87" s="34"/>
      <c r="X87" s="34"/>
      <c r="Y87" s="15"/>
      <c r="Z87" s="15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</row>
    <row r="88" spans="1:81" s="145" customFormat="1" ht="17.100000000000001" customHeight="1">
      <c r="A88" s="154">
        <v>66</v>
      </c>
      <c r="B88" s="34" t="s">
        <v>134</v>
      </c>
      <c r="C88" s="34">
        <f>'Sep25'!C87+'Sep25'!D87</f>
        <v>15000</v>
      </c>
      <c r="D88" s="34">
        <f t="shared" si="54"/>
        <v>3750</v>
      </c>
      <c r="E88" s="34">
        <f>'Oct25'!G87+'Oct25'!I87</f>
        <v>987</v>
      </c>
      <c r="F88" s="34">
        <f>'Nov25'!G87+'Nov25'!I87</f>
        <v>1062</v>
      </c>
      <c r="G88" s="34">
        <f>'Dec25'!G87+'Dec25'!I87</f>
        <v>1176</v>
      </c>
      <c r="H88" s="34">
        <f t="shared" si="123"/>
        <v>3225</v>
      </c>
      <c r="I88" s="15">
        <f t="shared" si="99"/>
        <v>86</v>
      </c>
      <c r="J88" s="34">
        <v>5300</v>
      </c>
      <c r="K88" s="34">
        <f t="shared" si="124"/>
        <v>1325</v>
      </c>
      <c r="L88" s="34">
        <f>'Oct25'!AU87</f>
        <v>498</v>
      </c>
      <c r="M88" s="34">
        <f>'Nov25'!AU87</f>
        <v>521</v>
      </c>
      <c r="N88" s="34">
        <f>'Dec25'!AU87</f>
        <v>525</v>
      </c>
      <c r="O88" s="34">
        <f t="shared" si="125"/>
        <v>1544</v>
      </c>
      <c r="P88" s="15">
        <f t="shared" si="101"/>
        <v>116.52830188679245</v>
      </c>
      <c r="Q88" s="34"/>
      <c r="R88" s="34"/>
      <c r="S88" s="34"/>
      <c r="T88" s="34"/>
      <c r="U88" s="34"/>
      <c r="V88" s="34"/>
      <c r="W88" s="34"/>
      <c r="X88" s="34"/>
      <c r="Y88" s="15"/>
      <c r="Z88" s="15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</row>
    <row r="89" spans="1:81" s="146" customFormat="1" ht="17.100000000000001" customHeight="1">
      <c r="A89" s="168"/>
      <c r="B89" s="169" t="s">
        <v>74</v>
      </c>
      <c r="C89" s="169">
        <f>SUM(C87:C88)</f>
        <v>29500</v>
      </c>
      <c r="D89" s="169">
        <f t="shared" ref="D89:X89" si="126">SUM(D87:D88)</f>
        <v>7375</v>
      </c>
      <c r="E89" s="169">
        <f t="shared" si="126"/>
        <v>1676</v>
      </c>
      <c r="F89" s="169">
        <f t="shared" si="126"/>
        <v>1730</v>
      </c>
      <c r="G89" s="169">
        <f t="shared" si="126"/>
        <v>1958</v>
      </c>
      <c r="H89" s="169">
        <f t="shared" si="126"/>
        <v>5364</v>
      </c>
      <c r="I89" s="21">
        <f t="shared" si="99"/>
        <v>72.732203389830502</v>
      </c>
      <c r="J89" s="169">
        <f t="shared" si="126"/>
        <v>10375</v>
      </c>
      <c r="K89" s="169">
        <f t="shared" si="126"/>
        <v>2593.75</v>
      </c>
      <c r="L89" s="169">
        <f t="shared" si="126"/>
        <v>849</v>
      </c>
      <c r="M89" s="169">
        <f t="shared" si="126"/>
        <v>823</v>
      </c>
      <c r="N89" s="169">
        <f t="shared" si="126"/>
        <v>827</v>
      </c>
      <c r="O89" s="169">
        <f t="shared" si="126"/>
        <v>2499</v>
      </c>
      <c r="P89" s="21">
        <f t="shared" si="101"/>
        <v>96.346987951807222</v>
      </c>
      <c r="Q89" s="169">
        <f t="shared" si="126"/>
        <v>0</v>
      </c>
      <c r="R89" s="169">
        <f t="shared" si="126"/>
        <v>0</v>
      </c>
      <c r="S89" s="169">
        <f t="shared" si="126"/>
        <v>0</v>
      </c>
      <c r="T89" s="169">
        <f t="shared" si="126"/>
        <v>0</v>
      </c>
      <c r="U89" s="169">
        <f t="shared" si="126"/>
        <v>0</v>
      </c>
      <c r="V89" s="169">
        <f t="shared" si="126"/>
        <v>0</v>
      </c>
      <c r="W89" s="169">
        <f t="shared" si="126"/>
        <v>0</v>
      </c>
      <c r="X89" s="169">
        <f t="shared" si="126"/>
        <v>0</v>
      </c>
      <c r="Y89" s="173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59"/>
    </row>
    <row r="90" spans="1:81" s="149" customFormat="1" ht="14.25">
      <c r="A90" s="170"/>
      <c r="B90" s="170" t="s">
        <v>135</v>
      </c>
      <c r="C90" s="170">
        <f>C10+C13+C14+C20+C24+C27+C30+C34+C38+C39+C40+C41+C46+C52+C55+C58+C64+C68+C72+C77+C81+C86+C89</f>
        <v>4000000</v>
      </c>
      <c r="D90" s="171">
        <f>D10+D13+D14+D20+D24+D27+D30+D34+D38+D39+D40+D41+D46+D52+D55+D58+D64+D68+D72+D77+D81+D86+D89</f>
        <v>1000000</v>
      </c>
      <c r="E90" s="171">
        <f t="shared" ref="E90:O90" si="127">E10+E13+E14+E20+E24+E27+E30+E34+E38+E39+E40+E41+E46+E52+E55+E58+E64+E68+E72+E77+E81+E86+E89</f>
        <v>285739</v>
      </c>
      <c r="F90" s="171">
        <f t="shared" si="127"/>
        <v>281331</v>
      </c>
      <c r="G90" s="171">
        <f t="shared" si="127"/>
        <v>311306</v>
      </c>
      <c r="H90" s="171">
        <f t="shared" si="127"/>
        <v>878376</v>
      </c>
      <c r="I90" s="49">
        <f t="shared" si="99"/>
        <v>87.837599999999995</v>
      </c>
      <c r="J90" s="171">
        <f t="shared" si="127"/>
        <v>1600000</v>
      </c>
      <c r="K90" s="171">
        <f t="shared" si="127"/>
        <v>400000</v>
      </c>
      <c r="L90" s="171">
        <f t="shared" si="127"/>
        <v>101265.25</v>
      </c>
      <c r="M90" s="171">
        <f t="shared" si="127"/>
        <v>129106</v>
      </c>
      <c r="N90" s="171">
        <f t="shared" si="127"/>
        <v>129237</v>
      </c>
      <c r="O90" s="171">
        <f t="shared" si="127"/>
        <v>381496</v>
      </c>
      <c r="P90" s="49">
        <f t="shared" si="101"/>
        <v>95.373999999999995</v>
      </c>
      <c r="Q90" s="170">
        <f t="shared" ref="Q90:AK90" si="128">Q10+Q13+Q14+Q20+Q24+Q27+Q30+Q34+Q38+Q39+Q40+Q41+Q46+Q52+Q55+Q58+Q64+Q68+Q72+Q77+Q81+Q86+Q89</f>
        <v>4180000</v>
      </c>
      <c r="R90" s="172">
        <f t="shared" si="128"/>
        <v>1045000</v>
      </c>
      <c r="S90" s="170">
        <f t="shared" si="128"/>
        <v>307561</v>
      </c>
      <c r="T90" s="170">
        <f t="shared" si="128"/>
        <v>339175</v>
      </c>
      <c r="U90" s="170">
        <f t="shared" si="128"/>
        <v>306323</v>
      </c>
      <c r="V90" s="170">
        <f t="shared" si="128"/>
        <v>953059</v>
      </c>
      <c r="W90" s="49">
        <f t="shared" ref="W90" si="129">V90*100/R90</f>
        <v>91.201818181818183</v>
      </c>
      <c r="X90" s="170">
        <f t="shared" si="128"/>
        <v>3000</v>
      </c>
      <c r="Y90" s="170">
        <f t="shared" si="128"/>
        <v>750</v>
      </c>
      <c r="Z90" s="170">
        <f t="shared" si="128"/>
        <v>757</v>
      </c>
      <c r="AA90" s="170">
        <f t="shared" si="128"/>
        <v>324</v>
      </c>
      <c r="AB90" s="170">
        <f t="shared" si="128"/>
        <v>301</v>
      </c>
      <c r="AC90" s="170">
        <f t="shared" si="128"/>
        <v>1382</v>
      </c>
      <c r="AD90" s="28">
        <f t="shared" ref="AD90" si="130">AC90*100/Y90</f>
        <v>184.26666666666668</v>
      </c>
      <c r="AE90" s="170">
        <f t="shared" ref="AE90:AJ90" si="131">AE10+AE13+AE14+AE20+AE24+AE27+AE30+AE34+AE38+AE39+AE40+AE41+AE46+AE52+AE55+AE58+AE64+AE68+AE72+AE77+AE81+AE86+AE89</f>
        <v>55</v>
      </c>
      <c r="AF90" s="170">
        <f t="shared" si="131"/>
        <v>4</v>
      </c>
      <c r="AG90" s="170">
        <f t="shared" si="131"/>
        <v>0</v>
      </c>
      <c r="AH90" s="170">
        <f t="shared" si="131"/>
        <v>0</v>
      </c>
      <c r="AI90" s="170">
        <f t="shared" si="131"/>
        <v>0</v>
      </c>
      <c r="AJ90" s="170">
        <f t="shared" si="131"/>
        <v>0</v>
      </c>
      <c r="AK90" s="174">
        <f t="shared" si="128"/>
        <v>0</v>
      </c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75"/>
    </row>
  </sheetData>
  <sheetProtection algorithmName="SHA-512" hashValue="kw2iZxpgJZS896TZ/x8rTed+m7m644OF2SRK8myYJ0WRJEDVQucYxW8v7TotLGIS94cZmAYgl56w3pjPO0ZFhw==" saltValue="qtHayhveoaLLNgrySPnxpg==" spinCount="100000" sheet="1" objects="1" scenarios="1" formatCells="0" formatColumns="0" formatRows="0"/>
  <mergeCells count="10">
    <mergeCell ref="A2:A3"/>
    <mergeCell ref="B2:B3"/>
    <mergeCell ref="C1:P1"/>
    <mergeCell ref="Q1:AD1"/>
    <mergeCell ref="AE1:AK1"/>
    <mergeCell ref="C2:I2"/>
    <mergeCell ref="J2:P2"/>
    <mergeCell ref="Q2:W2"/>
    <mergeCell ref="X2:AD2"/>
    <mergeCell ref="AE2:AK2"/>
  </mergeCells>
  <pageMargins left="0.7" right="0.7" top="0.5" bottom="0.5" header="0.05" footer="0.05"/>
  <pageSetup paperSize="9" scale="8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DAJ94"/>
  <sheetViews>
    <sheetView zoomScale="120" zoomScaleNormal="120" workbookViewId="0">
      <pane xSplit="2" ySplit="3" topLeftCell="Z81" activePane="bottomRight" state="frozen"/>
      <selection pane="topRight"/>
      <selection pane="bottomLeft"/>
      <selection pane="bottomRight" activeCell="Z83" sqref="Z83"/>
    </sheetView>
  </sheetViews>
  <sheetFormatPr defaultColWidth="8.85546875" defaultRowHeight="15.75"/>
  <cols>
    <col min="1" max="1" width="4.140625" style="9" customWidth="1"/>
    <col min="2" max="2" width="14.42578125" style="185" customWidth="1"/>
    <col min="3" max="3" width="10" style="9" customWidth="1"/>
    <col min="4" max="4" width="8.42578125" style="9" customWidth="1"/>
    <col min="5" max="6" width="9" style="9" customWidth="1"/>
    <col min="7" max="7" width="9.42578125" style="9" customWidth="1"/>
    <col min="8" max="10" width="9" style="9" customWidth="1"/>
    <col min="11" max="14" width="9.42578125" style="9" customWidth="1"/>
    <col min="15" max="16" width="9" style="9" customWidth="1"/>
    <col min="17" max="18" width="9.42578125" style="9" customWidth="1"/>
    <col min="19" max="19" width="9.5703125" style="9" customWidth="1"/>
    <col min="20" max="20" width="9" style="9" customWidth="1"/>
    <col min="21" max="21" width="10.140625" style="9" customWidth="1"/>
    <col min="22" max="22" width="9.85546875" style="9" customWidth="1"/>
    <col min="23" max="23" width="10.5703125" style="9" customWidth="1"/>
    <col min="24" max="24" width="9.85546875" style="9" customWidth="1"/>
    <col min="25" max="27" width="9.42578125" style="9" customWidth="1"/>
    <col min="28" max="28" width="9" style="9" customWidth="1"/>
    <col min="29" max="29" width="9.42578125" style="9" customWidth="1"/>
    <col min="30" max="30" width="8.85546875" style="9" customWidth="1"/>
    <col min="31" max="31" width="9.42578125" style="9" customWidth="1"/>
    <col min="32" max="32" width="9" style="9" customWidth="1"/>
    <col min="33" max="33" width="7.140625" style="9" customWidth="1"/>
    <col min="34" max="34" width="6.42578125" style="9" customWidth="1"/>
    <col min="35" max="35" width="9" style="9" customWidth="1"/>
    <col min="36" max="36" width="6.5703125" style="9" customWidth="1"/>
    <col min="37" max="37" width="7.42578125" style="9" customWidth="1"/>
    <col min="38" max="38" width="6" style="9" customWidth="1"/>
    <col min="39" max="39" width="8.42578125" style="9" customWidth="1"/>
    <col min="40" max="40" width="6.85546875" style="9" customWidth="1"/>
    <col min="41" max="41" width="7.5703125" style="9" customWidth="1"/>
    <col min="42" max="42" width="7.42578125" style="9" customWidth="1"/>
    <col min="43" max="43" width="8.42578125" style="9" customWidth="1"/>
    <col min="44" max="44" width="7.42578125" style="9" customWidth="1"/>
    <col min="45" max="45" width="9.42578125" style="9" customWidth="1"/>
    <col min="46" max="46" width="8.42578125" style="9" customWidth="1"/>
    <col min="47" max="47" width="11.140625" style="9" customWidth="1"/>
    <col min="48" max="48" width="7.42578125" style="9" customWidth="1"/>
    <col min="49" max="49" width="6" style="9" customWidth="1"/>
    <col min="50" max="50" width="7.42578125" style="9" customWidth="1"/>
    <col min="51" max="51" width="5.85546875" style="9" customWidth="1"/>
    <col min="52" max="52" width="8.42578125" style="9" customWidth="1"/>
    <col min="53" max="53" width="6.85546875" style="9" customWidth="1"/>
    <col min="54" max="54" width="8.42578125" style="9" customWidth="1"/>
    <col min="55" max="55" width="9" style="9" customWidth="1"/>
    <col min="56" max="56" width="9.5703125" style="9" customWidth="1"/>
    <col min="57" max="57" width="9.42578125" style="9" customWidth="1"/>
    <col min="58" max="58" width="9.5703125" style="9" customWidth="1"/>
    <col min="59" max="60" width="9" style="9" customWidth="1"/>
    <col min="61" max="61" width="12.5703125" style="9" customWidth="1"/>
    <col min="62" max="62" width="12.42578125" style="9" customWidth="1"/>
    <col min="63" max="63" width="9" style="3" customWidth="1"/>
    <col min="64" max="64" width="9.5703125" style="3" customWidth="1"/>
    <col min="65" max="65" width="12.85546875" style="3" customWidth="1"/>
    <col min="66" max="459" width="8.85546875" style="3"/>
    <col min="460" max="801" width="8.85546875" style="9"/>
    <col min="802" max="2740" width="8.85546875" style="3"/>
    <col min="2741" max="16384" width="8.85546875" style="9"/>
  </cols>
  <sheetData>
    <row r="1" spans="1:65" s="3" customFormat="1" ht="27.6" customHeight="1">
      <c r="A1" s="371" t="s">
        <v>0</v>
      </c>
      <c r="B1" s="373" t="s">
        <v>1</v>
      </c>
      <c r="C1" s="369" t="s">
        <v>2</v>
      </c>
      <c r="D1" s="369" t="s">
        <v>3</v>
      </c>
      <c r="E1" s="369" t="s">
        <v>4</v>
      </c>
      <c r="F1" s="369" t="s">
        <v>5</v>
      </c>
      <c r="G1" s="369" t="s">
        <v>6</v>
      </c>
      <c r="H1" s="369" t="s">
        <v>221</v>
      </c>
      <c r="I1" s="369" t="s">
        <v>8</v>
      </c>
      <c r="J1" s="369" t="s">
        <v>221</v>
      </c>
      <c r="K1" s="368" t="s">
        <v>9</v>
      </c>
      <c r="L1" s="368"/>
      <c r="M1" s="368"/>
      <c r="N1" s="368"/>
      <c r="O1" s="369" t="s">
        <v>10</v>
      </c>
      <c r="P1" s="369" t="s">
        <v>11</v>
      </c>
      <c r="Q1" s="368" t="s">
        <v>9</v>
      </c>
      <c r="R1" s="368"/>
      <c r="S1" s="368" t="s">
        <v>12</v>
      </c>
      <c r="T1" s="368"/>
      <c r="U1" s="368"/>
      <c r="V1" s="368"/>
      <c r="W1" s="368"/>
      <c r="X1" s="368"/>
      <c r="Y1" s="368"/>
      <c r="Z1" s="368"/>
      <c r="AA1" s="368" t="s">
        <v>13</v>
      </c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 t="s">
        <v>14</v>
      </c>
      <c r="AP1" s="368"/>
      <c r="AQ1" s="368"/>
      <c r="AR1" s="368"/>
      <c r="AS1" s="368"/>
      <c r="AT1" s="368"/>
      <c r="AU1" s="368"/>
      <c r="AV1" s="368" t="s">
        <v>15</v>
      </c>
      <c r="AW1" s="368"/>
      <c r="AX1" s="368"/>
      <c r="AY1" s="368"/>
      <c r="AZ1" s="368"/>
      <c r="BA1" s="368"/>
      <c r="BB1" s="368"/>
      <c r="BC1" s="369" t="s">
        <v>16</v>
      </c>
      <c r="BD1" s="369" t="s">
        <v>17</v>
      </c>
      <c r="BE1" s="368" t="s">
        <v>18</v>
      </c>
      <c r="BF1" s="368"/>
      <c r="BG1" s="368" t="s">
        <v>19</v>
      </c>
      <c r="BH1" s="368"/>
      <c r="BI1" s="368"/>
      <c r="BJ1" s="368"/>
      <c r="BK1" s="368" t="s">
        <v>18</v>
      </c>
      <c r="BL1" s="368"/>
      <c r="BM1" s="368"/>
    </row>
    <row r="2" spans="1:65" s="3" customFormat="1" ht="99" customHeight="1">
      <c r="A2" s="372"/>
      <c r="B2" s="374"/>
      <c r="C2" s="370"/>
      <c r="D2" s="370"/>
      <c r="E2" s="370"/>
      <c r="F2" s="370"/>
      <c r="G2" s="370"/>
      <c r="H2" s="370"/>
      <c r="I2" s="370"/>
      <c r="J2" s="370"/>
      <c r="K2" s="33" t="s">
        <v>20</v>
      </c>
      <c r="L2" s="33" t="s">
        <v>7</v>
      </c>
      <c r="M2" s="33" t="s">
        <v>21</v>
      </c>
      <c r="N2" s="33" t="s">
        <v>7</v>
      </c>
      <c r="O2" s="370"/>
      <c r="P2" s="370"/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  <c r="X2" s="33" t="s">
        <v>29</v>
      </c>
      <c r="Y2" s="33" t="s">
        <v>30</v>
      </c>
      <c r="Z2" s="33" t="s">
        <v>31</v>
      </c>
      <c r="AA2" s="33" t="s">
        <v>32</v>
      </c>
      <c r="AB2" s="33" t="s">
        <v>33</v>
      </c>
      <c r="AC2" s="33" t="s">
        <v>34</v>
      </c>
      <c r="AD2" s="33" t="s">
        <v>35</v>
      </c>
      <c r="AE2" s="33" t="s">
        <v>36</v>
      </c>
      <c r="AF2" s="33" t="s">
        <v>37</v>
      </c>
      <c r="AG2" s="33" t="s">
        <v>38</v>
      </c>
      <c r="AH2" s="33" t="s">
        <v>39</v>
      </c>
      <c r="AI2" s="33" t="s">
        <v>40</v>
      </c>
      <c r="AJ2" s="33" t="s">
        <v>41</v>
      </c>
      <c r="AK2" s="33" t="s">
        <v>42</v>
      </c>
      <c r="AL2" s="33" t="s">
        <v>43</v>
      </c>
      <c r="AM2" s="33" t="s">
        <v>44</v>
      </c>
      <c r="AN2" s="33" t="s">
        <v>45</v>
      </c>
      <c r="AO2" s="33" t="s">
        <v>46</v>
      </c>
      <c r="AP2" s="33" t="s">
        <v>47</v>
      </c>
      <c r="AQ2" s="33" t="s">
        <v>48</v>
      </c>
      <c r="AR2" s="33" t="s">
        <v>49</v>
      </c>
      <c r="AS2" s="33" t="s">
        <v>50</v>
      </c>
      <c r="AT2" s="33" t="s">
        <v>51</v>
      </c>
      <c r="AU2" s="33" t="s">
        <v>52</v>
      </c>
      <c r="AV2" s="33" t="s">
        <v>53</v>
      </c>
      <c r="AW2" s="33" t="s">
        <v>54</v>
      </c>
      <c r="AX2" s="33" t="s">
        <v>55</v>
      </c>
      <c r="AY2" s="33" t="s">
        <v>56</v>
      </c>
      <c r="AZ2" s="33" t="s">
        <v>50</v>
      </c>
      <c r="BA2" s="33" t="s">
        <v>51</v>
      </c>
      <c r="BB2" s="36" t="s">
        <v>52</v>
      </c>
      <c r="BC2" s="370"/>
      <c r="BD2" s="370"/>
      <c r="BE2" s="33" t="s">
        <v>57</v>
      </c>
      <c r="BF2" s="33" t="s">
        <v>58</v>
      </c>
      <c r="BG2" s="33" t="s">
        <v>59</v>
      </c>
      <c r="BH2" s="33" t="s">
        <v>60</v>
      </c>
      <c r="BI2" s="33" t="s">
        <v>61</v>
      </c>
      <c r="BJ2" s="33" t="s">
        <v>62</v>
      </c>
      <c r="BK2" s="33" t="s">
        <v>63</v>
      </c>
      <c r="BL2" s="33" t="s">
        <v>64</v>
      </c>
      <c r="BM2" s="33" t="s">
        <v>65</v>
      </c>
    </row>
    <row r="3" spans="1:65" s="184" customFormat="1" ht="12">
      <c r="A3" s="10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  <c r="P3" s="11">
        <v>16</v>
      </c>
      <c r="Q3" s="11">
        <v>17</v>
      </c>
      <c r="R3" s="11">
        <v>18</v>
      </c>
      <c r="S3" s="11">
        <v>19</v>
      </c>
      <c r="T3" s="11">
        <v>20</v>
      </c>
      <c r="U3" s="11">
        <v>21</v>
      </c>
      <c r="V3" s="11">
        <v>22</v>
      </c>
      <c r="W3" s="11">
        <v>23</v>
      </c>
      <c r="X3" s="11">
        <v>24</v>
      </c>
      <c r="Y3" s="11">
        <v>25</v>
      </c>
      <c r="Z3" s="11">
        <v>26</v>
      </c>
      <c r="AA3" s="11">
        <v>27</v>
      </c>
      <c r="AB3" s="11">
        <v>28</v>
      </c>
      <c r="AC3" s="11">
        <v>29</v>
      </c>
      <c r="AD3" s="11">
        <v>30</v>
      </c>
      <c r="AE3" s="11">
        <v>31</v>
      </c>
      <c r="AF3" s="11">
        <v>32</v>
      </c>
      <c r="AG3" s="11">
        <v>33</v>
      </c>
      <c r="AH3" s="11">
        <v>34</v>
      </c>
      <c r="AI3" s="11">
        <v>35</v>
      </c>
      <c r="AJ3" s="11">
        <v>36</v>
      </c>
      <c r="AK3" s="11">
        <v>37</v>
      </c>
      <c r="AL3" s="11">
        <v>38</v>
      </c>
      <c r="AM3" s="11">
        <v>39</v>
      </c>
      <c r="AN3" s="11">
        <v>40</v>
      </c>
      <c r="AO3" s="11">
        <v>41</v>
      </c>
      <c r="AP3" s="11">
        <v>42</v>
      </c>
      <c r="AQ3" s="11">
        <v>43</v>
      </c>
      <c r="AR3" s="11">
        <v>44</v>
      </c>
      <c r="AS3" s="11">
        <v>45</v>
      </c>
      <c r="AT3" s="11">
        <v>46</v>
      </c>
      <c r="AU3" s="11">
        <v>47</v>
      </c>
      <c r="AV3" s="11">
        <v>48</v>
      </c>
      <c r="AW3" s="11">
        <v>49</v>
      </c>
      <c r="AX3" s="11">
        <v>50</v>
      </c>
      <c r="AY3" s="11">
        <v>51</v>
      </c>
      <c r="AZ3" s="11">
        <v>52</v>
      </c>
      <c r="BA3" s="11">
        <v>53</v>
      </c>
      <c r="BB3" s="11">
        <v>54</v>
      </c>
      <c r="BC3" s="11">
        <v>55</v>
      </c>
      <c r="BD3" s="11">
        <v>56</v>
      </c>
      <c r="BE3" s="11">
        <v>57</v>
      </c>
      <c r="BF3" s="11">
        <v>58</v>
      </c>
      <c r="BG3" s="11">
        <v>59</v>
      </c>
      <c r="BH3" s="11">
        <v>60</v>
      </c>
      <c r="BI3" s="11">
        <v>61</v>
      </c>
      <c r="BJ3" s="11">
        <v>62</v>
      </c>
      <c r="BK3" s="11">
        <v>63</v>
      </c>
      <c r="BL3" s="11">
        <v>64</v>
      </c>
      <c r="BM3" s="11">
        <v>65</v>
      </c>
    </row>
    <row r="4" spans="1:65" s="3" customFormat="1" ht="17.100000000000001" customHeight="1">
      <c r="A4" s="12">
        <v>1</v>
      </c>
      <c r="B4" s="13" t="s">
        <v>66</v>
      </c>
      <c r="C4" s="13">
        <v>65000</v>
      </c>
      <c r="D4" s="13">
        <v>0</v>
      </c>
      <c r="E4" s="34">
        <v>5412</v>
      </c>
      <c r="F4" s="34"/>
      <c r="G4" s="34">
        <v>4743</v>
      </c>
      <c r="H4" s="15">
        <f>G4*100/E4</f>
        <v>87.63858093126386</v>
      </c>
      <c r="I4" s="34"/>
      <c r="J4" s="15"/>
      <c r="K4" s="34">
        <f>G4+'Dec25'!K4</f>
        <v>28529</v>
      </c>
      <c r="L4" s="15">
        <f t="shared" ref="L4:L67" si="0">K4*100/C4</f>
        <v>43.89076923076923</v>
      </c>
      <c r="M4" s="34"/>
      <c r="N4" s="15"/>
      <c r="O4" s="34">
        <v>20</v>
      </c>
      <c r="P4" s="34"/>
      <c r="Q4" s="34">
        <f>O4+'Dec25'!Q4</f>
        <v>70</v>
      </c>
      <c r="R4" s="34">
        <f>P4+'Dec25'!R4</f>
        <v>0</v>
      </c>
      <c r="S4" s="34">
        <v>4865</v>
      </c>
      <c r="T4" s="34"/>
      <c r="U4" s="34">
        <v>1251</v>
      </c>
      <c r="V4" s="34"/>
      <c r="W4" s="34">
        <v>670</v>
      </c>
      <c r="X4" s="34"/>
      <c r="Y4" s="15">
        <f t="shared" ref="Y4:Z18" si="1">W4*100/U4</f>
        <v>53.557154276578736</v>
      </c>
      <c r="Z4" s="15"/>
      <c r="AA4" s="34">
        <v>4780</v>
      </c>
      <c r="AB4" s="34"/>
      <c r="AC4" s="34">
        <v>2456</v>
      </c>
      <c r="AD4" s="34"/>
      <c r="AE4" s="34">
        <v>2324</v>
      </c>
      <c r="AF4" s="34"/>
      <c r="AG4" s="34">
        <v>85</v>
      </c>
      <c r="AH4" s="34"/>
      <c r="AI4" s="34">
        <v>280</v>
      </c>
      <c r="AJ4" s="34"/>
      <c r="AK4" s="34">
        <v>80</v>
      </c>
      <c r="AL4" s="34"/>
      <c r="AM4" s="34">
        <v>210</v>
      </c>
      <c r="AN4" s="34"/>
      <c r="AO4" s="34">
        <v>995</v>
      </c>
      <c r="AP4" s="34"/>
      <c r="AQ4" s="34">
        <v>806</v>
      </c>
      <c r="AR4" s="34"/>
      <c r="AS4" s="34">
        <f>AO4+AQ4</f>
        <v>1801</v>
      </c>
      <c r="AT4" s="34">
        <f>AP4+AR4</f>
        <v>0</v>
      </c>
      <c r="AU4" s="34">
        <f>AS4+AT4</f>
        <v>1801</v>
      </c>
      <c r="AV4" s="34">
        <f>AO4+'Dec25'!AV4</f>
        <v>5912</v>
      </c>
      <c r="AW4" s="34">
        <f>AP4+'Dec25'!AW4</f>
        <v>0</v>
      </c>
      <c r="AX4" s="34">
        <f>AQ4+'Dec25'!AX4</f>
        <v>4684</v>
      </c>
      <c r="AY4" s="34">
        <f>AR4+'Dec25'!AY4</f>
        <v>0</v>
      </c>
      <c r="AZ4" s="34">
        <f>AV4+AX4</f>
        <v>10596</v>
      </c>
      <c r="BA4" s="34">
        <f>AW4+AY4</f>
        <v>0</v>
      </c>
      <c r="BB4" s="34">
        <f>AZ4+BA4</f>
        <v>10596</v>
      </c>
      <c r="BC4" s="34"/>
      <c r="BD4" s="34"/>
      <c r="BE4" s="34"/>
      <c r="BF4" s="34"/>
      <c r="BG4" s="34"/>
      <c r="BH4" s="34"/>
      <c r="BI4" s="34"/>
      <c r="BJ4" s="34"/>
      <c r="BK4" s="34">
        <f>'Dec25'!BK4+BH4</f>
        <v>0</v>
      </c>
      <c r="BL4" s="34">
        <f>'Dec25'!BL4+BI4</f>
        <v>0</v>
      </c>
      <c r="BM4" s="141">
        <v>0</v>
      </c>
    </row>
    <row r="5" spans="1:65" s="3" customFormat="1" ht="17.100000000000001" customHeight="1">
      <c r="A5" s="12">
        <v>2</v>
      </c>
      <c r="B5" s="13" t="s">
        <v>67</v>
      </c>
      <c r="C5" s="13">
        <v>76000</v>
      </c>
      <c r="D5" s="13">
        <v>0</v>
      </c>
      <c r="E5" s="34">
        <v>6333</v>
      </c>
      <c r="F5" s="34"/>
      <c r="G5" s="34">
        <v>5245</v>
      </c>
      <c r="H5" s="15">
        <f t="shared" ref="H5:H68" si="2">G5*100/E5</f>
        <v>82.820148428864684</v>
      </c>
      <c r="I5" s="34"/>
      <c r="J5" s="15"/>
      <c r="K5" s="34">
        <f>G5+'Dec25'!K5</f>
        <v>30641</v>
      </c>
      <c r="L5" s="15">
        <f t="shared" si="0"/>
        <v>40.317105263157892</v>
      </c>
      <c r="M5" s="34"/>
      <c r="N5" s="15"/>
      <c r="O5" s="34"/>
      <c r="P5" s="34"/>
      <c r="Q5" s="34">
        <f>O5+'Dec25'!Q5</f>
        <v>0</v>
      </c>
      <c r="R5" s="34">
        <f>P5+'Dec25'!R5</f>
        <v>0</v>
      </c>
      <c r="S5" s="34">
        <v>5015</v>
      </c>
      <c r="T5" s="34"/>
      <c r="U5" s="34">
        <v>1199</v>
      </c>
      <c r="V5" s="34"/>
      <c r="W5" s="34">
        <v>642</v>
      </c>
      <c r="X5" s="34"/>
      <c r="Y5" s="15">
        <f t="shared" si="1"/>
        <v>53.544620517097584</v>
      </c>
      <c r="Z5" s="15"/>
      <c r="AA5" s="34">
        <v>4865</v>
      </c>
      <c r="AB5" s="34"/>
      <c r="AC5" s="34">
        <v>2732</v>
      </c>
      <c r="AD5" s="34"/>
      <c r="AE5" s="34">
        <v>2133</v>
      </c>
      <c r="AF5" s="34"/>
      <c r="AG5" s="34">
        <v>156</v>
      </c>
      <c r="AH5" s="34"/>
      <c r="AI5" s="34">
        <v>250</v>
      </c>
      <c r="AJ5" s="34"/>
      <c r="AK5" s="34">
        <v>71</v>
      </c>
      <c r="AL5" s="34"/>
      <c r="AM5" s="34">
        <v>119</v>
      </c>
      <c r="AN5" s="34"/>
      <c r="AO5" s="34">
        <v>1183</v>
      </c>
      <c r="AP5" s="34"/>
      <c r="AQ5" s="34">
        <v>953</v>
      </c>
      <c r="AR5" s="34"/>
      <c r="AS5" s="34">
        <f t="shared" ref="AS5:AT68" si="3">AO5+AQ5</f>
        <v>2136</v>
      </c>
      <c r="AT5" s="34">
        <f t="shared" si="3"/>
        <v>0</v>
      </c>
      <c r="AU5" s="34">
        <f t="shared" ref="AU5:AU68" si="4">AS5+AT5</f>
        <v>2136</v>
      </c>
      <c r="AV5" s="34">
        <f>AO5+'Dec25'!AV5</f>
        <v>7546</v>
      </c>
      <c r="AW5" s="34">
        <f>AP5+'Dec25'!AW5</f>
        <v>0</v>
      </c>
      <c r="AX5" s="34">
        <f>AQ5+'Dec25'!AX5</f>
        <v>6198</v>
      </c>
      <c r="AY5" s="34">
        <f>AR5+'Dec25'!AY5</f>
        <v>0</v>
      </c>
      <c r="AZ5" s="34">
        <f t="shared" ref="AZ5:BA68" si="5">AV5+AX5</f>
        <v>13744</v>
      </c>
      <c r="BA5" s="34">
        <f t="shared" si="5"/>
        <v>0</v>
      </c>
      <c r="BB5" s="34">
        <f t="shared" ref="BB5:BB68" si="6">AZ5+BA5</f>
        <v>13744</v>
      </c>
      <c r="BC5" s="34"/>
      <c r="BD5" s="34"/>
      <c r="BE5" s="34"/>
      <c r="BF5" s="34"/>
      <c r="BG5" s="34"/>
      <c r="BH5" s="34"/>
      <c r="BI5" s="34"/>
      <c r="BJ5" s="34"/>
      <c r="BK5" s="34">
        <f>'Dec25'!BK5+BH5</f>
        <v>0</v>
      </c>
      <c r="BL5" s="34">
        <f>'Dec25'!BL5+BI5</f>
        <v>0</v>
      </c>
      <c r="BM5" s="141">
        <v>0</v>
      </c>
    </row>
    <row r="6" spans="1:65" s="3" customFormat="1" ht="17.100000000000001" customHeight="1">
      <c r="A6" s="12">
        <v>3</v>
      </c>
      <c r="B6" s="13" t="s">
        <v>68</v>
      </c>
      <c r="C6" s="13">
        <v>63000</v>
      </c>
      <c r="D6" s="13">
        <v>0</v>
      </c>
      <c r="E6" s="34">
        <v>5251</v>
      </c>
      <c r="F6" s="34"/>
      <c r="G6" s="34">
        <v>3736</v>
      </c>
      <c r="H6" s="15">
        <f t="shared" si="2"/>
        <v>71.148352694724821</v>
      </c>
      <c r="I6" s="34"/>
      <c r="J6" s="15"/>
      <c r="K6" s="34">
        <f>G6+'Dec25'!K6</f>
        <v>22080</v>
      </c>
      <c r="L6" s="15">
        <f t="shared" si="0"/>
        <v>35.047619047619051</v>
      </c>
      <c r="M6" s="34"/>
      <c r="N6" s="15"/>
      <c r="O6" s="34"/>
      <c r="P6" s="34"/>
      <c r="Q6" s="34">
        <f>O6+'Dec25'!Q6</f>
        <v>0</v>
      </c>
      <c r="R6" s="34">
        <f>P6+'Dec25'!R6</f>
        <v>0</v>
      </c>
      <c r="S6" s="34">
        <v>3669</v>
      </c>
      <c r="T6" s="34"/>
      <c r="U6" s="34">
        <v>995</v>
      </c>
      <c r="V6" s="34"/>
      <c r="W6" s="34">
        <v>512</v>
      </c>
      <c r="X6" s="34"/>
      <c r="Y6" s="15">
        <f t="shared" si="1"/>
        <v>51.457286432160807</v>
      </c>
      <c r="Z6" s="15"/>
      <c r="AA6" s="34">
        <v>4084</v>
      </c>
      <c r="AB6" s="34"/>
      <c r="AC6" s="34">
        <v>2180</v>
      </c>
      <c r="AD6" s="34"/>
      <c r="AE6" s="34">
        <v>1904</v>
      </c>
      <c r="AF6" s="34"/>
      <c r="AG6" s="34">
        <v>36</v>
      </c>
      <c r="AH6" s="34"/>
      <c r="AI6" s="34">
        <v>224</v>
      </c>
      <c r="AJ6" s="34"/>
      <c r="AK6" s="34">
        <v>53</v>
      </c>
      <c r="AL6" s="34"/>
      <c r="AM6" s="34">
        <v>114</v>
      </c>
      <c r="AN6" s="34"/>
      <c r="AO6" s="34">
        <v>955</v>
      </c>
      <c r="AP6" s="34"/>
      <c r="AQ6" s="34">
        <v>798</v>
      </c>
      <c r="AR6" s="34"/>
      <c r="AS6" s="34">
        <f t="shared" si="3"/>
        <v>1753</v>
      </c>
      <c r="AT6" s="34">
        <f t="shared" si="3"/>
        <v>0</v>
      </c>
      <c r="AU6" s="34">
        <f t="shared" si="4"/>
        <v>1753</v>
      </c>
      <c r="AV6" s="34">
        <f>AO6+'Dec25'!AV6</f>
        <v>5224</v>
      </c>
      <c r="AW6" s="34">
        <f>AP6+'Dec25'!AW6</f>
        <v>0</v>
      </c>
      <c r="AX6" s="34">
        <f>AQ6+'Dec25'!AX6</f>
        <v>4283</v>
      </c>
      <c r="AY6" s="34">
        <f>AR6+'Dec25'!AY6</f>
        <v>0</v>
      </c>
      <c r="AZ6" s="34">
        <f t="shared" si="5"/>
        <v>9507</v>
      </c>
      <c r="BA6" s="34">
        <f t="shared" si="5"/>
        <v>0</v>
      </c>
      <c r="BB6" s="34">
        <f t="shared" si="6"/>
        <v>9507</v>
      </c>
      <c r="BC6" s="34"/>
      <c r="BD6" s="34"/>
      <c r="BE6" s="34"/>
      <c r="BF6" s="34"/>
      <c r="BG6" s="34"/>
      <c r="BH6" s="34"/>
      <c r="BI6" s="34"/>
      <c r="BJ6" s="34"/>
      <c r="BK6" s="34">
        <f>'Dec25'!BK6+BH6</f>
        <v>0</v>
      </c>
      <c r="BL6" s="34">
        <f>'Dec25'!BL6+BI6</f>
        <v>0</v>
      </c>
      <c r="BM6" s="141">
        <v>0</v>
      </c>
    </row>
    <row r="7" spans="1:65" s="3" customFormat="1" ht="17.100000000000001" customHeight="1">
      <c r="A7" s="12">
        <v>4</v>
      </c>
      <c r="B7" s="13" t="s">
        <v>69</v>
      </c>
      <c r="C7" s="13">
        <v>67000</v>
      </c>
      <c r="D7" s="13">
        <v>0</v>
      </c>
      <c r="E7" s="34">
        <v>5583</v>
      </c>
      <c r="F7" s="34"/>
      <c r="G7" s="34">
        <v>4975</v>
      </c>
      <c r="H7" s="15">
        <f t="shared" si="2"/>
        <v>89.109797599856705</v>
      </c>
      <c r="I7" s="34"/>
      <c r="J7" s="15"/>
      <c r="K7" s="34">
        <f>G7+'Dec25'!K7</f>
        <v>28742</v>
      </c>
      <c r="L7" s="15">
        <f t="shared" si="0"/>
        <v>42.898507462686567</v>
      </c>
      <c r="M7" s="34"/>
      <c r="N7" s="15"/>
      <c r="O7" s="34"/>
      <c r="P7" s="34"/>
      <c r="Q7" s="34">
        <f>O7+'Dec25'!Q7</f>
        <v>39</v>
      </c>
      <c r="R7" s="34">
        <f>P7+'Dec25'!R7</f>
        <v>0</v>
      </c>
      <c r="S7" s="34">
        <v>4875</v>
      </c>
      <c r="T7" s="34"/>
      <c r="U7" s="34">
        <v>1261</v>
      </c>
      <c r="V7" s="34"/>
      <c r="W7" s="34">
        <v>686</v>
      </c>
      <c r="X7" s="34"/>
      <c r="Y7" s="15">
        <f t="shared" si="1"/>
        <v>54.401268834258524</v>
      </c>
      <c r="Z7" s="15"/>
      <c r="AA7" s="34">
        <v>5220</v>
      </c>
      <c r="AB7" s="34"/>
      <c r="AC7" s="34">
        <v>2626</v>
      </c>
      <c r="AD7" s="34"/>
      <c r="AE7" s="34">
        <v>2594</v>
      </c>
      <c r="AF7" s="34"/>
      <c r="AG7" s="34">
        <v>75</v>
      </c>
      <c r="AH7" s="34"/>
      <c r="AI7" s="34">
        <v>231</v>
      </c>
      <c r="AJ7" s="34"/>
      <c r="AK7" s="34">
        <v>58</v>
      </c>
      <c r="AL7" s="34"/>
      <c r="AM7" s="34">
        <v>105</v>
      </c>
      <c r="AN7" s="34"/>
      <c r="AO7" s="34">
        <v>1194</v>
      </c>
      <c r="AP7" s="34"/>
      <c r="AQ7" s="34">
        <v>963</v>
      </c>
      <c r="AR7" s="34"/>
      <c r="AS7" s="34">
        <f t="shared" si="3"/>
        <v>2157</v>
      </c>
      <c r="AT7" s="34">
        <f t="shared" si="3"/>
        <v>0</v>
      </c>
      <c r="AU7" s="34">
        <f t="shared" si="4"/>
        <v>2157</v>
      </c>
      <c r="AV7" s="34">
        <f>AO7+'Dec25'!AV7</f>
        <v>7010</v>
      </c>
      <c r="AW7" s="34">
        <f>AP7+'Dec25'!AW7</f>
        <v>0</v>
      </c>
      <c r="AX7" s="34">
        <f>AQ7+'Dec25'!AX7</f>
        <v>5645</v>
      </c>
      <c r="AY7" s="34">
        <f>AR7+'Dec25'!AY7</f>
        <v>0</v>
      </c>
      <c r="AZ7" s="34">
        <f t="shared" si="5"/>
        <v>12655</v>
      </c>
      <c r="BA7" s="34">
        <f t="shared" si="5"/>
        <v>0</v>
      </c>
      <c r="BB7" s="34">
        <f t="shared" si="6"/>
        <v>12655</v>
      </c>
      <c r="BC7" s="34"/>
      <c r="BD7" s="34"/>
      <c r="BE7" s="34"/>
      <c r="BF7" s="34"/>
      <c r="BG7" s="34"/>
      <c r="BH7" s="34"/>
      <c r="BI7" s="34"/>
      <c r="BJ7" s="34"/>
      <c r="BK7" s="34">
        <f>'Dec25'!BK7+BH7</f>
        <v>0</v>
      </c>
      <c r="BL7" s="34">
        <f>'Dec25'!BL7+BI7</f>
        <v>0</v>
      </c>
      <c r="BM7" s="141">
        <v>0</v>
      </c>
    </row>
    <row r="8" spans="1:65" s="3" customFormat="1" ht="17.100000000000001" customHeight="1">
      <c r="A8" s="16">
        <v>5</v>
      </c>
      <c r="B8" s="17" t="s">
        <v>70</v>
      </c>
      <c r="C8" s="13">
        <v>60000</v>
      </c>
      <c r="D8" s="13">
        <v>0</v>
      </c>
      <c r="E8" s="34">
        <v>5005</v>
      </c>
      <c r="F8" s="34"/>
      <c r="G8" s="34">
        <v>4295</v>
      </c>
      <c r="H8" s="15">
        <f t="shared" si="2"/>
        <v>85.814185814185819</v>
      </c>
      <c r="I8" s="34"/>
      <c r="J8" s="15"/>
      <c r="K8" s="34">
        <f>G8+'Dec25'!K8</f>
        <v>25511</v>
      </c>
      <c r="L8" s="15">
        <f t="shared" si="0"/>
        <v>42.518333333333331</v>
      </c>
      <c r="M8" s="34"/>
      <c r="N8" s="15"/>
      <c r="O8" s="34"/>
      <c r="P8" s="34"/>
      <c r="Q8" s="34">
        <f>O8+'Dec25'!Q8</f>
        <v>0</v>
      </c>
      <c r="R8" s="34">
        <f>P8+'Dec25'!R8</f>
        <v>0</v>
      </c>
      <c r="S8" s="34">
        <v>4382</v>
      </c>
      <c r="T8" s="34"/>
      <c r="U8" s="34">
        <v>916</v>
      </c>
      <c r="V8" s="34"/>
      <c r="W8" s="34">
        <v>485</v>
      </c>
      <c r="X8" s="34"/>
      <c r="Y8" s="15">
        <f t="shared" si="1"/>
        <v>52.94759825327511</v>
      </c>
      <c r="Z8" s="15"/>
      <c r="AA8" s="34">
        <v>4171</v>
      </c>
      <c r="AB8" s="34"/>
      <c r="AC8" s="34">
        <v>2262</v>
      </c>
      <c r="AD8" s="34"/>
      <c r="AE8" s="34">
        <v>1909</v>
      </c>
      <c r="AF8" s="34"/>
      <c r="AG8" s="34">
        <v>60</v>
      </c>
      <c r="AH8" s="34"/>
      <c r="AI8" s="34">
        <v>260</v>
      </c>
      <c r="AJ8" s="34"/>
      <c r="AK8" s="34">
        <v>59</v>
      </c>
      <c r="AL8" s="34"/>
      <c r="AM8" s="34">
        <v>169</v>
      </c>
      <c r="AN8" s="34"/>
      <c r="AO8" s="34">
        <v>980</v>
      </c>
      <c r="AP8" s="34"/>
      <c r="AQ8" s="34">
        <v>734</v>
      </c>
      <c r="AR8" s="34"/>
      <c r="AS8" s="34">
        <f t="shared" si="3"/>
        <v>1714</v>
      </c>
      <c r="AT8" s="34">
        <f t="shared" si="3"/>
        <v>0</v>
      </c>
      <c r="AU8" s="34">
        <f t="shared" si="4"/>
        <v>1714</v>
      </c>
      <c r="AV8" s="34">
        <f>AO8+'Dec25'!AV8</f>
        <v>6032</v>
      </c>
      <c r="AW8" s="34">
        <f>AP8+'Dec25'!AW8</f>
        <v>0</v>
      </c>
      <c r="AX8" s="34">
        <f>AQ8+'Dec25'!AX8</f>
        <v>4673</v>
      </c>
      <c r="AY8" s="34">
        <f>AR8+'Dec25'!AY8</f>
        <v>0</v>
      </c>
      <c r="AZ8" s="34">
        <f t="shared" si="5"/>
        <v>10705</v>
      </c>
      <c r="BA8" s="34">
        <f t="shared" si="5"/>
        <v>0</v>
      </c>
      <c r="BB8" s="34">
        <f t="shared" si="6"/>
        <v>10705</v>
      </c>
      <c r="BC8" s="34"/>
      <c r="BD8" s="34"/>
      <c r="BE8" s="34"/>
      <c r="BF8" s="34"/>
      <c r="BG8" s="34"/>
      <c r="BH8" s="34"/>
      <c r="BI8" s="34"/>
      <c r="BJ8" s="34"/>
      <c r="BK8" s="34">
        <f>'Dec25'!BK8+BH8</f>
        <v>0</v>
      </c>
      <c r="BL8" s="34">
        <f>'Dec25'!BL8+BI8</f>
        <v>0</v>
      </c>
      <c r="BM8" s="141">
        <v>0</v>
      </c>
    </row>
    <row r="9" spans="1:65" s="4" customFormat="1" ht="17.100000000000001" customHeight="1">
      <c r="A9" s="18"/>
      <c r="B9" s="19" t="s">
        <v>71</v>
      </c>
      <c r="C9" s="19">
        <f>SUM(C4:C8)</f>
        <v>331000</v>
      </c>
      <c r="D9" s="19">
        <f t="shared" ref="D9:BM9" si="7">SUM(D4:D8)</f>
        <v>0</v>
      </c>
      <c r="E9" s="35">
        <f t="shared" si="7"/>
        <v>27584</v>
      </c>
      <c r="F9" s="35">
        <f t="shared" si="7"/>
        <v>0</v>
      </c>
      <c r="G9" s="35">
        <f t="shared" si="7"/>
        <v>22994</v>
      </c>
      <c r="H9" s="21">
        <f t="shared" si="2"/>
        <v>83.359918793503482</v>
      </c>
      <c r="I9" s="35">
        <f t="shared" si="7"/>
        <v>0</v>
      </c>
      <c r="J9" s="35">
        <f t="shared" si="7"/>
        <v>0</v>
      </c>
      <c r="K9" s="35">
        <f t="shared" si="7"/>
        <v>135503</v>
      </c>
      <c r="L9" s="21">
        <f t="shared" si="0"/>
        <v>40.937462235649548</v>
      </c>
      <c r="M9" s="35">
        <f t="shared" si="7"/>
        <v>0</v>
      </c>
      <c r="N9" s="35">
        <f t="shared" si="7"/>
        <v>0</v>
      </c>
      <c r="O9" s="35">
        <f t="shared" si="7"/>
        <v>20</v>
      </c>
      <c r="P9" s="35">
        <f t="shared" si="7"/>
        <v>0</v>
      </c>
      <c r="Q9" s="35">
        <f t="shared" si="7"/>
        <v>109</v>
      </c>
      <c r="R9" s="35">
        <f t="shared" si="7"/>
        <v>0</v>
      </c>
      <c r="S9" s="35">
        <f t="shared" si="7"/>
        <v>22806</v>
      </c>
      <c r="T9" s="35">
        <f t="shared" si="7"/>
        <v>0</v>
      </c>
      <c r="U9" s="35">
        <f t="shared" si="7"/>
        <v>5622</v>
      </c>
      <c r="V9" s="35">
        <f t="shared" si="7"/>
        <v>0</v>
      </c>
      <c r="W9" s="35">
        <f t="shared" si="7"/>
        <v>2995</v>
      </c>
      <c r="X9" s="35">
        <f t="shared" si="7"/>
        <v>0</v>
      </c>
      <c r="Y9" s="21">
        <f t="shared" si="1"/>
        <v>53.272856634649592</v>
      </c>
      <c r="Z9" s="35">
        <f t="shared" si="7"/>
        <v>0</v>
      </c>
      <c r="AA9" s="35">
        <f t="shared" si="7"/>
        <v>23120</v>
      </c>
      <c r="AB9" s="35">
        <f t="shared" si="7"/>
        <v>0</v>
      </c>
      <c r="AC9" s="35">
        <f t="shared" si="7"/>
        <v>12256</v>
      </c>
      <c r="AD9" s="35">
        <f t="shared" si="7"/>
        <v>0</v>
      </c>
      <c r="AE9" s="35">
        <f t="shared" si="7"/>
        <v>10864</v>
      </c>
      <c r="AF9" s="35">
        <f t="shared" si="7"/>
        <v>0</v>
      </c>
      <c r="AG9" s="35">
        <f t="shared" si="7"/>
        <v>412</v>
      </c>
      <c r="AH9" s="35">
        <f t="shared" si="7"/>
        <v>0</v>
      </c>
      <c r="AI9" s="35">
        <f t="shared" si="7"/>
        <v>1245</v>
      </c>
      <c r="AJ9" s="35">
        <f t="shared" si="7"/>
        <v>0</v>
      </c>
      <c r="AK9" s="35">
        <f t="shared" si="7"/>
        <v>321</v>
      </c>
      <c r="AL9" s="35">
        <f t="shared" si="7"/>
        <v>0</v>
      </c>
      <c r="AM9" s="35">
        <f t="shared" si="7"/>
        <v>717</v>
      </c>
      <c r="AN9" s="35">
        <f t="shared" si="7"/>
        <v>0</v>
      </c>
      <c r="AO9" s="35">
        <f t="shared" si="7"/>
        <v>5307</v>
      </c>
      <c r="AP9" s="35">
        <f t="shared" si="7"/>
        <v>0</v>
      </c>
      <c r="AQ9" s="35">
        <f t="shared" si="7"/>
        <v>4254</v>
      </c>
      <c r="AR9" s="35">
        <f t="shared" si="7"/>
        <v>0</v>
      </c>
      <c r="AS9" s="35">
        <f t="shared" si="7"/>
        <v>9561</v>
      </c>
      <c r="AT9" s="35">
        <f t="shared" si="7"/>
        <v>0</v>
      </c>
      <c r="AU9" s="35">
        <f t="shared" si="7"/>
        <v>9561</v>
      </c>
      <c r="AV9" s="35">
        <f t="shared" si="7"/>
        <v>31724</v>
      </c>
      <c r="AW9" s="35">
        <f t="shared" si="7"/>
        <v>0</v>
      </c>
      <c r="AX9" s="35">
        <f t="shared" si="7"/>
        <v>25483</v>
      </c>
      <c r="AY9" s="35">
        <f t="shared" si="7"/>
        <v>0</v>
      </c>
      <c r="AZ9" s="35">
        <f t="shared" si="7"/>
        <v>57207</v>
      </c>
      <c r="BA9" s="35">
        <f t="shared" si="7"/>
        <v>0</v>
      </c>
      <c r="BB9" s="35">
        <f t="shared" si="7"/>
        <v>57207</v>
      </c>
      <c r="BC9" s="35">
        <f t="shared" si="7"/>
        <v>0</v>
      </c>
      <c r="BD9" s="35">
        <f t="shared" si="7"/>
        <v>0</v>
      </c>
      <c r="BE9" s="35">
        <f t="shared" si="7"/>
        <v>0</v>
      </c>
      <c r="BF9" s="35">
        <f t="shared" si="7"/>
        <v>0</v>
      </c>
      <c r="BG9" s="35">
        <f t="shared" si="7"/>
        <v>0</v>
      </c>
      <c r="BH9" s="35">
        <f t="shared" si="7"/>
        <v>0</v>
      </c>
      <c r="BI9" s="35">
        <f t="shared" si="7"/>
        <v>0</v>
      </c>
      <c r="BJ9" s="35">
        <f t="shared" si="7"/>
        <v>0</v>
      </c>
      <c r="BK9" s="35">
        <f t="shared" si="7"/>
        <v>0</v>
      </c>
      <c r="BL9" s="35">
        <f t="shared" si="7"/>
        <v>0</v>
      </c>
      <c r="BM9" s="35">
        <f t="shared" si="7"/>
        <v>0</v>
      </c>
    </row>
    <row r="10" spans="1:65" s="3" customFormat="1" ht="17.100000000000001" customHeight="1">
      <c r="A10" s="22">
        <v>6</v>
      </c>
      <c r="B10" s="23" t="s">
        <v>72</v>
      </c>
      <c r="C10" s="13">
        <v>35000</v>
      </c>
      <c r="D10" s="13">
        <v>38000</v>
      </c>
      <c r="E10" s="34">
        <v>2935</v>
      </c>
      <c r="F10" s="34">
        <v>3060</v>
      </c>
      <c r="G10" s="34">
        <v>2264</v>
      </c>
      <c r="H10" s="15">
        <f t="shared" si="2"/>
        <v>77.13798977853493</v>
      </c>
      <c r="I10" s="34">
        <v>2979</v>
      </c>
      <c r="J10" s="15">
        <f t="shared" ref="J10:J67" si="8">I10*100/F10</f>
        <v>97.352941176470594</v>
      </c>
      <c r="K10" s="34">
        <f>G10+'Dec25'!K10</f>
        <v>12845</v>
      </c>
      <c r="L10" s="15">
        <f t="shared" si="0"/>
        <v>36.700000000000003</v>
      </c>
      <c r="M10" s="34">
        <f>I10+'Dec25'!M10</f>
        <v>16634</v>
      </c>
      <c r="N10" s="15">
        <f t="shared" ref="N10:N67" si="9">M10*100/D10</f>
        <v>43.773684210526319</v>
      </c>
      <c r="O10" s="34">
        <v>18</v>
      </c>
      <c r="P10" s="34">
        <v>93</v>
      </c>
      <c r="Q10" s="34">
        <f>O10+'Dec25'!Q10</f>
        <v>180</v>
      </c>
      <c r="R10" s="34">
        <f>P10+'Dec25'!R10</f>
        <v>639</v>
      </c>
      <c r="S10" s="34">
        <v>2133</v>
      </c>
      <c r="T10" s="34">
        <v>2819</v>
      </c>
      <c r="U10" s="34">
        <v>512</v>
      </c>
      <c r="V10" s="34">
        <v>627</v>
      </c>
      <c r="W10" s="34">
        <v>268</v>
      </c>
      <c r="X10" s="34">
        <v>320</v>
      </c>
      <c r="Y10" s="15">
        <f t="shared" si="1"/>
        <v>52.34375</v>
      </c>
      <c r="Z10" s="15">
        <f t="shared" si="1"/>
        <v>51.036682615629985</v>
      </c>
      <c r="AA10" s="34">
        <v>2342</v>
      </c>
      <c r="AB10" s="34">
        <v>2828</v>
      </c>
      <c r="AC10" s="34">
        <v>1333</v>
      </c>
      <c r="AD10" s="34">
        <v>1564</v>
      </c>
      <c r="AE10" s="34">
        <v>1009</v>
      </c>
      <c r="AF10" s="34">
        <v>1264</v>
      </c>
      <c r="AG10" s="34">
        <v>23</v>
      </c>
      <c r="AH10" s="34">
        <v>30</v>
      </c>
      <c r="AI10" s="34">
        <v>194</v>
      </c>
      <c r="AJ10" s="34">
        <v>198</v>
      </c>
      <c r="AK10" s="34">
        <v>19</v>
      </c>
      <c r="AL10" s="34">
        <v>27</v>
      </c>
      <c r="AM10" s="34">
        <v>134</v>
      </c>
      <c r="AN10" s="34">
        <v>192</v>
      </c>
      <c r="AO10" s="34">
        <v>586</v>
      </c>
      <c r="AP10" s="34">
        <v>645</v>
      </c>
      <c r="AQ10" s="34">
        <v>463</v>
      </c>
      <c r="AR10" s="34">
        <v>564</v>
      </c>
      <c r="AS10" s="34">
        <f t="shared" si="3"/>
        <v>1049</v>
      </c>
      <c r="AT10" s="34">
        <f t="shared" si="3"/>
        <v>1209</v>
      </c>
      <c r="AU10" s="34">
        <f t="shared" si="4"/>
        <v>2258</v>
      </c>
      <c r="AV10" s="34">
        <f>AO10+'Dec25'!AV10</f>
        <v>3327</v>
      </c>
      <c r="AW10" s="34">
        <f>AP10+'Dec25'!AW10</f>
        <v>3732</v>
      </c>
      <c r="AX10" s="34">
        <f>AQ10+'Dec25'!AX10</f>
        <v>2622</v>
      </c>
      <c r="AY10" s="34">
        <f>AR10+'Dec25'!AY10</f>
        <v>3112</v>
      </c>
      <c r="AZ10" s="34">
        <f t="shared" si="5"/>
        <v>5949</v>
      </c>
      <c r="BA10" s="34">
        <f t="shared" si="5"/>
        <v>6844</v>
      </c>
      <c r="BB10" s="34">
        <f t="shared" si="6"/>
        <v>12793</v>
      </c>
      <c r="BC10" s="34"/>
      <c r="BD10" s="34"/>
      <c r="BE10" s="34"/>
      <c r="BF10" s="34"/>
      <c r="BG10" s="34">
        <v>149</v>
      </c>
      <c r="BH10" s="34">
        <v>5260</v>
      </c>
      <c r="BI10" s="34">
        <v>248470</v>
      </c>
      <c r="BJ10" s="34">
        <f>BH10+BI10</f>
        <v>253730</v>
      </c>
      <c r="BK10" s="34">
        <f>'Dec25'!BK10+BH10</f>
        <v>30100</v>
      </c>
      <c r="BL10" s="34">
        <f>'Dec25'!BL10+BI10</f>
        <v>1368470</v>
      </c>
      <c r="BM10" s="34">
        <f>SUM(BK10:BL10)</f>
        <v>1398570</v>
      </c>
    </row>
    <row r="11" spans="1:65" s="3" customFormat="1" ht="17.100000000000001" customHeight="1">
      <c r="A11" s="16">
        <v>8</v>
      </c>
      <c r="B11" s="17" t="s">
        <v>73</v>
      </c>
      <c r="C11" s="13">
        <v>80000</v>
      </c>
      <c r="D11" s="13">
        <v>25000</v>
      </c>
      <c r="E11" s="34">
        <v>6625</v>
      </c>
      <c r="F11" s="34">
        <v>2060</v>
      </c>
      <c r="G11" s="34">
        <v>5984</v>
      </c>
      <c r="H11" s="15">
        <f t="shared" si="2"/>
        <v>90.324528301886787</v>
      </c>
      <c r="I11" s="34">
        <v>1539</v>
      </c>
      <c r="J11" s="15">
        <f t="shared" si="8"/>
        <v>74.708737864077676</v>
      </c>
      <c r="K11" s="34">
        <f>G11+'Dec25'!K11</f>
        <v>36559</v>
      </c>
      <c r="L11" s="15">
        <f t="shared" si="0"/>
        <v>45.698749999999997</v>
      </c>
      <c r="M11" s="34">
        <f>I11+'Dec25'!M11</f>
        <v>8466</v>
      </c>
      <c r="N11" s="15">
        <f t="shared" si="9"/>
        <v>33.863999999999997</v>
      </c>
      <c r="O11" s="34">
        <v>79</v>
      </c>
      <c r="P11" s="34">
        <v>43</v>
      </c>
      <c r="Q11" s="34">
        <f>O11+'Dec25'!Q11</f>
        <v>568</v>
      </c>
      <c r="R11" s="34">
        <f>P11+'Dec25'!R11</f>
        <v>173</v>
      </c>
      <c r="S11" s="34">
        <v>6342</v>
      </c>
      <c r="T11" s="34">
        <v>1384</v>
      </c>
      <c r="U11" s="34">
        <v>1471</v>
      </c>
      <c r="V11" s="34">
        <v>354</v>
      </c>
      <c r="W11" s="34">
        <v>737</v>
      </c>
      <c r="X11" s="34">
        <v>178</v>
      </c>
      <c r="Y11" s="15">
        <f t="shared" si="1"/>
        <v>50.101971447994565</v>
      </c>
      <c r="Z11" s="15">
        <f t="shared" si="1"/>
        <v>50.282485875706215</v>
      </c>
      <c r="AA11" s="34">
        <v>6284</v>
      </c>
      <c r="AB11" s="34">
        <v>1705</v>
      </c>
      <c r="AC11" s="34">
        <v>2780</v>
      </c>
      <c r="AD11" s="34">
        <v>728</v>
      </c>
      <c r="AE11" s="34">
        <v>2152</v>
      </c>
      <c r="AF11" s="34">
        <v>672</v>
      </c>
      <c r="AG11" s="34">
        <v>61</v>
      </c>
      <c r="AH11" s="34">
        <v>13</v>
      </c>
      <c r="AI11" s="34">
        <v>468</v>
      </c>
      <c r="AJ11" s="34">
        <v>85</v>
      </c>
      <c r="AK11" s="34">
        <v>54</v>
      </c>
      <c r="AL11" s="34">
        <v>10</v>
      </c>
      <c r="AM11" s="34">
        <v>395</v>
      </c>
      <c r="AN11" s="34">
        <v>101</v>
      </c>
      <c r="AO11" s="34">
        <v>1468</v>
      </c>
      <c r="AP11" s="34">
        <v>406</v>
      </c>
      <c r="AQ11" s="34">
        <v>1155</v>
      </c>
      <c r="AR11" s="34">
        <v>329</v>
      </c>
      <c r="AS11" s="34">
        <f t="shared" si="3"/>
        <v>2623</v>
      </c>
      <c r="AT11" s="34">
        <f t="shared" si="3"/>
        <v>735</v>
      </c>
      <c r="AU11" s="34">
        <f t="shared" si="4"/>
        <v>3358</v>
      </c>
      <c r="AV11" s="34">
        <f>AO11+'Dec25'!AV11</f>
        <v>8863</v>
      </c>
      <c r="AW11" s="34">
        <f>AP11+'Dec25'!AW11</f>
        <v>2224</v>
      </c>
      <c r="AX11" s="34">
        <f>AQ11+'Dec25'!AX11</f>
        <v>6923</v>
      </c>
      <c r="AY11" s="34">
        <f>AR11+'Dec25'!AY11</f>
        <v>1829</v>
      </c>
      <c r="AZ11" s="34">
        <f t="shared" si="5"/>
        <v>15786</v>
      </c>
      <c r="BA11" s="34">
        <f t="shared" si="5"/>
        <v>4053</v>
      </c>
      <c r="BB11" s="34">
        <f t="shared" si="6"/>
        <v>19839</v>
      </c>
      <c r="BC11" s="34"/>
      <c r="BD11" s="34"/>
      <c r="BE11" s="34"/>
      <c r="BF11" s="34"/>
      <c r="BG11" s="34"/>
      <c r="BH11" s="34"/>
      <c r="BI11" s="34"/>
      <c r="BJ11" s="34"/>
      <c r="BK11" s="40"/>
      <c r="BL11" s="40"/>
      <c r="BM11" s="40"/>
    </row>
    <row r="12" spans="1:65" s="4" customFormat="1" ht="17.100000000000001" customHeight="1">
      <c r="A12" s="18"/>
      <c r="B12" s="19" t="s">
        <v>74</v>
      </c>
      <c r="C12" s="19">
        <f>SUM(C10:C11)</f>
        <v>115000</v>
      </c>
      <c r="D12" s="19">
        <f t="shared" ref="D12:BM12" si="10">SUM(D10:D11)</f>
        <v>63000</v>
      </c>
      <c r="E12" s="35">
        <f t="shared" si="10"/>
        <v>9560</v>
      </c>
      <c r="F12" s="35">
        <f t="shared" si="10"/>
        <v>5120</v>
      </c>
      <c r="G12" s="35">
        <f t="shared" si="10"/>
        <v>8248</v>
      </c>
      <c r="H12" s="21">
        <f t="shared" si="2"/>
        <v>86.276150627615067</v>
      </c>
      <c r="I12" s="35">
        <f t="shared" si="10"/>
        <v>4518</v>
      </c>
      <c r="J12" s="21">
        <f t="shared" si="8"/>
        <v>88.2421875</v>
      </c>
      <c r="K12" s="35">
        <f t="shared" si="10"/>
        <v>49404</v>
      </c>
      <c r="L12" s="21">
        <f t="shared" si="0"/>
        <v>42.96</v>
      </c>
      <c r="M12" s="35">
        <f t="shared" si="10"/>
        <v>25100</v>
      </c>
      <c r="N12" s="21">
        <f t="shared" si="9"/>
        <v>39.841269841269842</v>
      </c>
      <c r="O12" s="35">
        <f t="shared" si="10"/>
        <v>97</v>
      </c>
      <c r="P12" s="35">
        <f t="shared" si="10"/>
        <v>136</v>
      </c>
      <c r="Q12" s="35">
        <f t="shared" si="10"/>
        <v>748</v>
      </c>
      <c r="R12" s="35">
        <f t="shared" si="10"/>
        <v>812</v>
      </c>
      <c r="S12" s="35">
        <f t="shared" si="10"/>
        <v>8475</v>
      </c>
      <c r="T12" s="35">
        <f t="shared" si="10"/>
        <v>4203</v>
      </c>
      <c r="U12" s="35">
        <f t="shared" si="10"/>
        <v>1983</v>
      </c>
      <c r="V12" s="35">
        <f t="shared" si="10"/>
        <v>981</v>
      </c>
      <c r="W12" s="35">
        <f t="shared" si="10"/>
        <v>1005</v>
      </c>
      <c r="X12" s="35">
        <f t="shared" si="10"/>
        <v>498</v>
      </c>
      <c r="Y12" s="21">
        <f t="shared" si="1"/>
        <v>50.680786686838125</v>
      </c>
      <c r="Z12" s="21">
        <f t="shared" si="1"/>
        <v>50.764525993883794</v>
      </c>
      <c r="AA12" s="35">
        <f t="shared" si="10"/>
        <v>8626</v>
      </c>
      <c r="AB12" s="35">
        <f t="shared" si="10"/>
        <v>4533</v>
      </c>
      <c r="AC12" s="35">
        <f t="shared" si="10"/>
        <v>4113</v>
      </c>
      <c r="AD12" s="35">
        <f t="shared" si="10"/>
        <v>2292</v>
      </c>
      <c r="AE12" s="35">
        <f t="shared" si="10"/>
        <v>3161</v>
      </c>
      <c r="AF12" s="35">
        <f t="shared" si="10"/>
        <v>1936</v>
      </c>
      <c r="AG12" s="35">
        <f t="shared" si="10"/>
        <v>84</v>
      </c>
      <c r="AH12" s="35">
        <f t="shared" si="10"/>
        <v>43</v>
      </c>
      <c r="AI12" s="35">
        <f t="shared" si="10"/>
        <v>662</v>
      </c>
      <c r="AJ12" s="35">
        <f t="shared" si="10"/>
        <v>283</v>
      </c>
      <c r="AK12" s="35">
        <f t="shared" si="10"/>
        <v>73</v>
      </c>
      <c r="AL12" s="35">
        <f t="shared" si="10"/>
        <v>37</v>
      </c>
      <c r="AM12" s="35">
        <f t="shared" si="10"/>
        <v>529</v>
      </c>
      <c r="AN12" s="35">
        <f t="shared" si="10"/>
        <v>293</v>
      </c>
      <c r="AO12" s="35">
        <f t="shared" si="10"/>
        <v>2054</v>
      </c>
      <c r="AP12" s="35">
        <f t="shared" si="10"/>
        <v>1051</v>
      </c>
      <c r="AQ12" s="35">
        <f t="shared" si="10"/>
        <v>1618</v>
      </c>
      <c r="AR12" s="35">
        <f t="shared" si="10"/>
        <v>893</v>
      </c>
      <c r="AS12" s="35">
        <f t="shared" si="10"/>
        <v>3672</v>
      </c>
      <c r="AT12" s="35">
        <f t="shared" si="10"/>
        <v>1944</v>
      </c>
      <c r="AU12" s="35">
        <f t="shared" si="10"/>
        <v>5616</v>
      </c>
      <c r="AV12" s="35">
        <f t="shared" si="10"/>
        <v>12190</v>
      </c>
      <c r="AW12" s="35">
        <f t="shared" si="10"/>
        <v>5956</v>
      </c>
      <c r="AX12" s="35">
        <f t="shared" si="10"/>
        <v>9545</v>
      </c>
      <c r="AY12" s="35">
        <f t="shared" si="10"/>
        <v>4941</v>
      </c>
      <c r="AZ12" s="35">
        <f t="shared" si="10"/>
        <v>21735</v>
      </c>
      <c r="BA12" s="35">
        <f t="shared" si="10"/>
        <v>10897</v>
      </c>
      <c r="BB12" s="35">
        <f t="shared" si="10"/>
        <v>32632</v>
      </c>
      <c r="BC12" s="35">
        <f t="shared" si="10"/>
        <v>0</v>
      </c>
      <c r="BD12" s="35">
        <f t="shared" si="10"/>
        <v>0</v>
      </c>
      <c r="BE12" s="35">
        <f t="shared" si="10"/>
        <v>0</v>
      </c>
      <c r="BF12" s="35">
        <f t="shared" si="10"/>
        <v>0</v>
      </c>
      <c r="BG12" s="35">
        <f t="shared" si="10"/>
        <v>149</v>
      </c>
      <c r="BH12" s="35">
        <f t="shared" si="10"/>
        <v>5260</v>
      </c>
      <c r="BI12" s="35">
        <f t="shared" si="10"/>
        <v>248470</v>
      </c>
      <c r="BJ12" s="35">
        <f t="shared" si="10"/>
        <v>253730</v>
      </c>
      <c r="BK12" s="35">
        <f t="shared" si="10"/>
        <v>30100</v>
      </c>
      <c r="BL12" s="35">
        <f t="shared" si="10"/>
        <v>1368470</v>
      </c>
      <c r="BM12" s="35">
        <f t="shared" si="10"/>
        <v>1398570</v>
      </c>
    </row>
    <row r="13" spans="1:65" s="4" customFormat="1" ht="17.100000000000001" customHeight="1">
      <c r="A13" s="24">
        <v>9</v>
      </c>
      <c r="B13" s="25" t="s">
        <v>75</v>
      </c>
      <c r="C13" s="26">
        <v>170000</v>
      </c>
      <c r="D13" s="26">
        <v>0</v>
      </c>
      <c r="E13" s="38">
        <v>14860</v>
      </c>
      <c r="F13" s="38"/>
      <c r="G13" s="38">
        <v>12282</v>
      </c>
      <c r="H13" s="28">
        <f t="shared" si="2"/>
        <v>82.651413189771205</v>
      </c>
      <c r="I13" s="38"/>
      <c r="J13" s="15"/>
      <c r="K13" s="34">
        <f>G13+'Dec25'!K13</f>
        <v>71781</v>
      </c>
      <c r="L13" s="15">
        <f t="shared" si="0"/>
        <v>42.224117647058826</v>
      </c>
      <c r="M13" s="34">
        <f>I13+'Nov25'!M13</f>
        <v>0</v>
      </c>
      <c r="N13" s="28"/>
      <c r="O13" s="38">
        <v>184</v>
      </c>
      <c r="P13" s="38"/>
      <c r="Q13" s="34">
        <f>O13+'Dec25'!Q13</f>
        <v>1153</v>
      </c>
      <c r="R13" s="34">
        <f>P13+'Dec25'!R13</f>
        <v>0</v>
      </c>
      <c r="S13" s="38">
        <v>11714</v>
      </c>
      <c r="T13" s="38"/>
      <c r="U13" s="38">
        <v>2874</v>
      </c>
      <c r="V13" s="38"/>
      <c r="W13" s="38">
        <v>1399</v>
      </c>
      <c r="X13" s="38"/>
      <c r="Y13" s="15">
        <f t="shared" si="1"/>
        <v>48.677800974251916</v>
      </c>
      <c r="Z13" s="15"/>
      <c r="AA13" s="38">
        <v>12778</v>
      </c>
      <c r="AB13" s="38"/>
      <c r="AC13" s="38">
        <v>6131</v>
      </c>
      <c r="AD13" s="38"/>
      <c r="AE13" s="38">
        <v>6226</v>
      </c>
      <c r="AF13" s="38"/>
      <c r="AG13" s="38">
        <v>276</v>
      </c>
      <c r="AH13" s="38"/>
      <c r="AI13" s="38">
        <v>599</v>
      </c>
      <c r="AJ13" s="38"/>
      <c r="AK13" s="38">
        <v>389</v>
      </c>
      <c r="AL13" s="38"/>
      <c r="AM13" s="38">
        <v>439</v>
      </c>
      <c r="AN13" s="38"/>
      <c r="AO13" s="38">
        <v>2864</v>
      </c>
      <c r="AP13" s="38"/>
      <c r="AQ13" s="38">
        <v>2306</v>
      </c>
      <c r="AR13" s="38"/>
      <c r="AS13" s="34">
        <f t="shared" si="3"/>
        <v>5170</v>
      </c>
      <c r="AT13" s="34">
        <f t="shared" si="3"/>
        <v>0</v>
      </c>
      <c r="AU13" s="34">
        <f t="shared" si="4"/>
        <v>5170</v>
      </c>
      <c r="AV13" s="34">
        <f>AO13+'Dec25'!AV13</f>
        <v>16403</v>
      </c>
      <c r="AW13" s="34">
        <f>AP13+'Dec25'!AW13</f>
        <v>0</v>
      </c>
      <c r="AX13" s="34">
        <f>AQ13+'Dec25'!AX13</f>
        <v>13287</v>
      </c>
      <c r="AY13" s="34">
        <f>AR13+'Dec25'!AY13</f>
        <v>0</v>
      </c>
      <c r="AZ13" s="34">
        <f t="shared" si="5"/>
        <v>29690</v>
      </c>
      <c r="BA13" s="34">
        <f t="shared" si="5"/>
        <v>0</v>
      </c>
      <c r="BB13" s="34">
        <f t="shared" si="6"/>
        <v>29690</v>
      </c>
      <c r="BC13" s="38"/>
      <c r="BD13" s="38"/>
      <c r="BE13" s="38"/>
      <c r="BF13" s="38"/>
      <c r="BG13" s="38"/>
      <c r="BH13" s="38"/>
      <c r="BI13" s="38"/>
      <c r="BJ13" s="38"/>
      <c r="BK13" s="34">
        <f>'Dec25'!BK13+BH13</f>
        <v>0</v>
      </c>
      <c r="BL13" s="34">
        <f>'Dec25'!BL13+BI13</f>
        <v>0</v>
      </c>
      <c r="BM13" s="42">
        <v>0</v>
      </c>
    </row>
    <row r="14" spans="1:65" s="3" customFormat="1" ht="17.100000000000001" customHeight="1">
      <c r="A14" s="12">
        <v>10</v>
      </c>
      <c r="B14" s="13" t="s">
        <v>76</v>
      </c>
      <c r="C14" s="13">
        <v>71000</v>
      </c>
      <c r="D14" s="13">
        <v>0</v>
      </c>
      <c r="E14" s="34">
        <v>6000</v>
      </c>
      <c r="F14" s="34"/>
      <c r="G14" s="34">
        <v>4184</v>
      </c>
      <c r="H14" s="15">
        <f t="shared" si="2"/>
        <v>69.733333333333334</v>
      </c>
      <c r="I14" s="34"/>
      <c r="J14" s="15"/>
      <c r="K14" s="34">
        <f>G14+'Dec25'!K14</f>
        <v>25401</v>
      </c>
      <c r="L14" s="15">
        <f t="shared" si="0"/>
        <v>35.77605633802817</v>
      </c>
      <c r="M14" s="34">
        <f>I14+'Nov25'!M14</f>
        <v>0</v>
      </c>
      <c r="N14" s="15"/>
      <c r="O14" s="34">
        <v>287</v>
      </c>
      <c r="P14" s="34"/>
      <c r="Q14" s="34">
        <f>O14+'Dec25'!Q14</f>
        <v>1963</v>
      </c>
      <c r="R14" s="34">
        <f>P14+'Dec25'!R14</f>
        <v>0</v>
      </c>
      <c r="S14" s="34">
        <v>4437</v>
      </c>
      <c r="T14" s="34"/>
      <c r="U14" s="34">
        <v>1245</v>
      </c>
      <c r="V14" s="34"/>
      <c r="W14" s="34">
        <v>707</v>
      </c>
      <c r="X14" s="34"/>
      <c r="Y14" s="15">
        <f t="shared" si="1"/>
        <v>56.787148594377513</v>
      </c>
      <c r="Z14" s="15"/>
      <c r="AA14" s="34">
        <v>5025</v>
      </c>
      <c r="AB14" s="34"/>
      <c r="AC14" s="34">
        <v>2904</v>
      </c>
      <c r="AD14" s="34"/>
      <c r="AE14" s="34">
        <v>2121</v>
      </c>
      <c r="AF14" s="34"/>
      <c r="AG14" s="34">
        <v>137</v>
      </c>
      <c r="AH14" s="34"/>
      <c r="AI14" s="34">
        <v>244</v>
      </c>
      <c r="AJ14" s="34"/>
      <c r="AK14" s="34">
        <v>138</v>
      </c>
      <c r="AL14" s="34"/>
      <c r="AM14" s="34">
        <v>191</v>
      </c>
      <c r="AN14" s="34"/>
      <c r="AO14" s="34">
        <v>1205</v>
      </c>
      <c r="AP14" s="34"/>
      <c r="AQ14" s="34">
        <v>989</v>
      </c>
      <c r="AR14" s="34"/>
      <c r="AS14" s="34">
        <f t="shared" si="3"/>
        <v>2194</v>
      </c>
      <c r="AT14" s="34">
        <f t="shared" si="3"/>
        <v>0</v>
      </c>
      <c r="AU14" s="34">
        <f t="shared" si="4"/>
        <v>2194</v>
      </c>
      <c r="AV14" s="34">
        <f>AO14+'Dec25'!AV14</f>
        <v>6855</v>
      </c>
      <c r="AW14" s="34">
        <f>AP14+'Dec25'!AW14</f>
        <v>0</v>
      </c>
      <c r="AX14" s="34">
        <f>AQ14+'Dec25'!AX14</f>
        <v>5734</v>
      </c>
      <c r="AY14" s="34">
        <f>AR14+'Dec25'!AY14</f>
        <v>0</v>
      </c>
      <c r="AZ14" s="34">
        <f t="shared" si="5"/>
        <v>12589</v>
      </c>
      <c r="BA14" s="34">
        <f t="shared" si="5"/>
        <v>0</v>
      </c>
      <c r="BB14" s="34">
        <f t="shared" si="6"/>
        <v>12589</v>
      </c>
      <c r="BC14" s="34">
        <v>30</v>
      </c>
      <c r="BD14" s="34">
        <v>150</v>
      </c>
      <c r="BE14" s="34">
        <f>BC14+'Dec25'!BE14</f>
        <v>180</v>
      </c>
      <c r="BF14" s="34">
        <f>BD14+'Dec25'!BF14</f>
        <v>900</v>
      </c>
      <c r="BG14" s="34"/>
      <c r="BH14" s="34"/>
      <c r="BI14" s="34"/>
      <c r="BJ14" s="34"/>
      <c r="BK14" s="39"/>
      <c r="BL14" s="39"/>
      <c r="BM14" s="39"/>
    </row>
    <row r="15" spans="1:65" s="3" customFormat="1" ht="17.100000000000001" customHeight="1">
      <c r="A15" s="12">
        <v>11</v>
      </c>
      <c r="B15" s="13" t="s">
        <v>77</v>
      </c>
      <c r="C15" s="13">
        <v>58000</v>
      </c>
      <c r="D15" s="13">
        <v>0</v>
      </c>
      <c r="E15" s="34">
        <v>4834</v>
      </c>
      <c r="F15" s="34"/>
      <c r="G15" s="34">
        <v>3277</v>
      </c>
      <c r="H15" s="15">
        <f t="shared" si="2"/>
        <v>67.790649565577155</v>
      </c>
      <c r="I15" s="34"/>
      <c r="J15" s="15"/>
      <c r="K15" s="34">
        <f>G15+'Dec25'!K15</f>
        <v>18735</v>
      </c>
      <c r="L15" s="15">
        <f t="shared" si="0"/>
        <v>32.301724137931032</v>
      </c>
      <c r="M15" s="34">
        <f>I15+'Nov25'!M15</f>
        <v>0</v>
      </c>
      <c r="N15" s="15"/>
      <c r="O15" s="34">
        <v>177</v>
      </c>
      <c r="P15" s="34"/>
      <c r="Q15" s="34">
        <f>O15+'Dec25'!Q15</f>
        <v>1118</v>
      </c>
      <c r="R15" s="34">
        <f>P15+'Dec25'!R15</f>
        <v>0</v>
      </c>
      <c r="S15" s="34">
        <v>3360</v>
      </c>
      <c r="T15" s="34"/>
      <c r="U15" s="34">
        <v>844</v>
      </c>
      <c r="V15" s="34"/>
      <c r="W15" s="34">
        <v>448</v>
      </c>
      <c r="X15" s="34"/>
      <c r="Y15" s="15">
        <f t="shared" si="1"/>
        <v>53.080568720379148</v>
      </c>
      <c r="Z15" s="15"/>
      <c r="AA15" s="34">
        <v>3801</v>
      </c>
      <c r="AB15" s="34"/>
      <c r="AC15" s="34">
        <v>2124</v>
      </c>
      <c r="AD15" s="34"/>
      <c r="AE15" s="34">
        <v>1677</v>
      </c>
      <c r="AF15" s="34"/>
      <c r="AG15" s="34">
        <v>68</v>
      </c>
      <c r="AH15" s="34"/>
      <c r="AI15" s="34">
        <v>250</v>
      </c>
      <c r="AJ15" s="34"/>
      <c r="AK15" s="34">
        <v>41</v>
      </c>
      <c r="AL15" s="34"/>
      <c r="AM15" s="34">
        <v>80</v>
      </c>
      <c r="AN15" s="34"/>
      <c r="AO15" s="34">
        <v>918</v>
      </c>
      <c r="AP15" s="34"/>
      <c r="AQ15" s="34">
        <v>767</v>
      </c>
      <c r="AR15" s="34"/>
      <c r="AS15" s="34">
        <f t="shared" si="3"/>
        <v>1685</v>
      </c>
      <c r="AT15" s="34">
        <f t="shared" si="3"/>
        <v>0</v>
      </c>
      <c r="AU15" s="34">
        <f t="shared" si="4"/>
        <v>1685</v>
      </c>
      <c r="AV15" s="34">
        <f>AO15+'Dec25'!AV15</f>
        <v>5171</v>
      </c>
      <c r="AW15" s="34">
        <f>AP15+'Dec25'!AW15</f>
        <v>0</v>
      </c>
      <c r="AX15" s="34">
        <f>AQ15+'Dec25'!AX15</f>
        <v>4257</v>
      </c>
      <c r="AY15" s="34">
        <f>AR15+'Dec25'!AY15</f>
        <v>0</v>
      </c>
      <c r="AZ15" s="34">
        <f t="shared" si="5"/>
        <v>9428</v>
      </c>
      <c r="BA15" s="34">
        <f t="shared" si="5"/>
        <v>0</v>
      </c>
      <c r="BB15" s="34">
        <f t="shared" si="6"/>
        <v>9428</v>
      </c>
      <c r="BC15" s="34"/>
      <c r="BD15" s="34"/>
      <c r="BE15" s="34"/>
      <c r="BF15" s="34"/>
      <c r="BG15" s="34"/>
      <c r="BH15" s="34"/>
      <c r="BI15" s="34"/>
      <c r="BJ15" s="34"/>
      <c r="BK15" s="39"/>
      <c r="BL15" s="39"/>
      <c r="BM15" s="39"/>
    </row>
    <row r="16" spans="1:65" s="3" customFormat="1" ht="17.100000000000001" customHeight="1">
      <c r="A16" s="12">
        <v>12</v>
      </c>
      <c r="B16" s="13" t="s">
        <v>78</v>
      </c>
      <c r="C16" s="13">
        <v>48000</v>
      </c>
      <c r="D16" s="13">
        <v>0</v>
      </c>
      <c r="E16" s="34">
        <v>4050</v>
      </c>
      <c r="F16" s="34"/>
      <c r="G16" s="34">
        <v>2564</v>
      </c>
      <c r="H16" s="15">
        <f t="shared" si="2"/>
        <v>63.308641975308639</v>
      </c>
      <c r="I16" s="34"/>
      <c r="J16" s="15"/>
      <c r="K16" s="34">
        <f>G16+'Dec25'!K16</f>
        <v>15660</v>
      </c>
      <c r="L16" s="15">
        <f t="shared" si="0"/>
        <v>32.625</v>
      </c>
      <c r="M16" s="34">
        <f>I16+'Nov25'!M16</f>
        <v>0</v>
      </c>
      <c r="N16" s="15"/>
      <c r="O16" s="34">
        <v>178</v>
      </c>
      <c r="P16" s="34"/>
      <c r="Q16" s="34">
        <f>O16+'Dec25'!Q16</f>
        <v>1005</v>
      </c>
      <c r="R16" s="34">
        <f>P16+'Dec25'!R16</f>
        <v>0</v>
      </c>
      <c r="S16" s="34">
        <v>2654</v>
      </c>
      <c r="T16" s="34"/>
      <c r="U16" s="34">
        <v>694</v>
      </c>
      <c r="V16" s="34"/>
      <c r="W16" s="34">
        <v>396</v>
      </c>
      <c r="X16" s="34"/>
      <c r="Y16" s="15">
        <f t="shared" si="1"/>
        <v>57.060518731988473</v>
      </c>
      <c r="Z16" s="15"/>
      <c r="AA16" s="34">
        <v>3007</v>
      </c>
      <c r="AB16" s="34"/>
      <c r="AC16" s="34">
        <v>1663</v>
      </c>
      <c r="AD16" s="34"/>
      <c r="AE16" s="34">
        <v>1344</v>
      </c>
      <c r="AF16" s="34"/>
      <c r="AG16" s="34">
        <v>95</v>
      </c>
      <c r="AH16" s="34"/>
      <c r="AI16" s="34">
        <v>182</v>
      </c>
      <c r="AJ16" s="34"/>
      <c r="AK16" s="34">
        <v>76</v>
      </c>
      <c r="AL16" s="34"/>
      <c r="AM16" s="34">
        <v>11</v>
      </c>
      <c r="AN16" s="34"/>
      <c r="AO16" s="34">
        <v>651</v>
      </c>
      <c r="AP16" s="34"/>
      <c r="AQ16" s="34">
        <v>615</v>
      </c>
      <c r="AR16" s="34"/>
      <c r="AS16" s="34">
        <f t="shared" si="3"/>
        <v>1266</v>
      </c>
      <c r="AT16" s="34">
        <f t="shared" si="3"/>
        <v>0</v>
      </c>
      <c r="AU16" s="34">
        <f t="shared" si="4"/>
        <v>1266</v>
      </c>
      <c r="AV16" s="34">
        <f>AO16+'Dec25'!AV16</f>
        <v>4023</v>
      </c>
      <c r="AW16" s="34">
        <f>AP16+'Dec25'!AW16</f>
        <v>0</v>
      </c>
      <c r="AX16" s="34">
        <f>AQ16+'Dec25'!AX16</f>
        <v>3789</v>
      </c>
      <c r="AY16" s="34">
        <f>AR16+'Dec25'!AY16</f>
        <v>0</v>
      </c>
      <c r="AZ16" s="34">
        <f t="shared" si="5"/>
        <v>7812</v>
      </c>
      <c r="BA16" s="34">
        <f t="shared" si="5"/>
        <v>0</v>
      </c>
      <c r="BB16" s="34">
        <f t="shared" si="6"/>
        <v>7812</v>
      </c>
      <c r="BC16" s="34"/>
      <c r="BD16" s="34"/>
      <c r="BE16" s="34"/>
      <c r="BF16" s="34"/>
      <c r="BG16" s="34"/>
      <c r="BH16" s="34"/>
      <c r="BI16" s="34"/>
      <c r="BJ16" s="34"/>
      <c r="BK16" s="39"/>
      <c r="BL16" s="39"/>
      <c r="BM16" s="39"/>
    </row>
    <row r="17" spans="1:65" s="3" customFormat="1" ht="17.100000000000001" customHeight="1">
      <c r="A17" s="12">
        <v>13</v>
      </c>
      <c r="B17" s="13" t="s">
        <v>79</v>
      </c>
      <c r="C17" s="13">
        <v>50000</v>
      </c>
      <c r="D17" s="13">
        <v>0</v>
      </c>
      <c r="E17" s="34">
        <v>3825</v>
      </c>
      <c r="F17" s="34"/>
      <c r="G17" s="34">
        <v>3110</v>
      </c>
      <c r="H17" s="15">
        <f t="shared" si="2"/>
        <v>81.307189542483655</v>
      </c>
      <c r="I17" s="34"/>
      <c r="J17" s="15"/>
      <c r="K17" s="34">
        <f>G17+'Dec25'!K17</f>
        <v>17116</v>
      </c>
      <c r="L17" s="15">
        <f t="shared" si="0"/>
        <v>34.231999999999999</v>
      </c>
      <c r="M17" s="34">
        <f>I17+'Nov25'!M17</f>
        <v>0</v>
      </c>
      <c r="N17" s="15"/>
      <c r="O17" s="34">
        <v>115</v>
      </c>
      <c r="P17" s="34"/>
      <c r="Q17" s="34">
        <f>O17+'Dec25'!Q17</f>
        <v>573</v>
      </c>
      <c r="R17" s="34">
        <f>P17+'Dec25'!R17</f>
        <v>0</v>
      </c>
      <c r="S17" s="34">
        <v>2685</v>
      </c>
      <c r="T17" s="34"/>
      <c r="U17" s="34">
        <v>683</v>
      </c>
      <c r="V17" s="34"/>
      <c r="W17" s="34">
        <v>366</v>
      </c>
      <c r="X17" s="34"/>
      <c r="Y17" s="15">
        <f t="shared" si="1"/>
        <v>53.587115666178626</v>
      </c>
      <c r="Z17" s="15"/>
      <c r="AA17" s="34">
        <v>3201</v>
      </c>
      <c r="AB17" s="34"/>
      <c r="AC17" s="34">
        <v>1770</v>
      </c>
      <c r="AD17" s="34"/>
      <c r="AE17" s="34">
        <v>1431</v>
      </c>
      <c r="AF17" s="34"/>
      <c r="AG17" s="34">
        <v>35</v>
      </c>
      <c r="AH17" s="34"/>
      <c r="AI17" s="34">
        <v>186</v>
      </c>
      <c r="AJ17" s="34"/>
      <c r="AK17" s="34">
        <v>38</v>
      </c>
      <c r="AL17" s="34"/>
      <c r="AM17" s="34">
        <v>185</v>
      </c>
      <c r="AN17" s="34"/>
      <c r="AO17" s="34">
        <v>687</v>
      </c>
      <c r="AP17" s="34"/>
      <c r="AQ17" s="34">
        <v>639</v>
      </c>
      <c r="AR17" s="34"/>
      <c r="AS17" s="34">
        <f t="shared" si="3"/>
        <v>1326</v>
      </c>
      <c r="AT17" s="34">
        <f t="shared" si="3"/>
        <v>0</v>
      </c>
      <c r="AU17" s="34">
        <f t="shared" si="4"/>
        <v>1326</v>
      </c>
      <c r="AV17" s="34">
        <f>AO17+'Dec25'!AV17</f>
        <v>3837</v>
      </c>
      <c r="AW17" s="34">
        <f>AP17+'Dec25'!AW17</f>
        <v>0</v>
      </c>
      <c r="AX17" s="34">
        <f>AQ17+'Dec25'!AX17</f>
        <v>3530</v>
      </c>
      <c r="AY17" s="34">
        <f>AR17+'Dec25'!AY17</f>
        <v>0</v>
      </c>
      <c r="AZ17" s="34">
        <f t="shared" si="5"/>
        <v>7367</v>
      </c>
      <c r="BA17" s="34">
        <f t="shared" si="5"/>
        <v>0</v>
      </c>
      <c r="BB17" s="34">
        <f t="shared" si="6"/>
        <v>7367</v>
      </c>
      <c r="BC17" s="34"/>
      <c r="BD17" s="34"/>
      <c r="BE17" s="34"/>
      <c r="BF17" s="34"/>
      <c r="BG17" s="34"/>
      <c r="BH17" s="34"/>
      <c r="BI17" s="34"/>
      <c r="BJ17" s="34"/>
      <c r="BK17" s="39"/>
      <c r="BL17" s="39"/>
      <c r="BM17" s="39"/>
    </row>
    <row r="18" spans="1:65" s="3" customFormat="1" ht="17.100000000000001" customHeight="1">
      <c r="A18" s="16">
        <v>14</v>
      </c>
      <c r="B18" s="17" t="s">
        <v>80</v>
      </c>
      <c r="C18" s="13">
        <v>56000</v>
      </c>
      <c r="D18" s="13">
        <v>0</v>
      </c>
      <c r="E18" s="34">
        <v>4635</v>
      </c>
      <c r="F18" s="34"/>
      <c r="G18" s="34">
        <v>4597</v>
      </c>
      <c r="H18" s="15">
        <f t="shared" si="2"/>
        <v>99.180151024811224</v>
      </c>
      <c r="I18" s="34"/>
      <c r="J18" s="15"/>
      <c r="K18" s="34">
        <f>G18+'Dec25'!K18</f>
        <v>22166</v>
      </c>
      <c r="L18" s="15">
        <f t="shared" si="0"/>
        <v>39.582142857142856</v>
      </c>
      <c r="M18" s="34">
        <f>I18+'Nov25'!M18</f>
        <v>0</v>
      </c>
      <c r="N18" s="15"/>
      <c r="O18" s="34">
        <v>173</v>
      </c>
      <c r="P18" s="34"/>
      <c r="Q18" s="34">
        <f>O18+'Dec25'!Q18</f>
        <v>807</v>
      </c>
      <c r="R18" s="34">
        <f>P18+'Dec25'!R18</f>
        <v>0</v>
      </c>
      <c r="S18" s="34">
        <v>3930</v>
      </c>
      <c r="T18" s="34"/>
      <c r="U18" s="34">
        <v>1137</v>
      </c>
      <c r="V18" s="34"/>
      <c r="W18" s="34">
        <v>598</v>
      </c>
      <c r="X18" s="34"/>
      <c r="Y18" s="15">
        <f t="shared" si="1"/>
        <v>52.594547053649954</v>
      </c>
      <c r="Z18" s="15"/>
      <c r="AA18" s="34">
        <v>3762</v>
      </c>
      <c r="AB18" s="34"/>
      <c r="AC18" s="34">
        <v>2049</v>
      </c>
      <c r="AD18" s="34"/>
      <c r="AE18" s="34">
        <v>1713</v>
      </c>
      <c r="AF18" s="34"/>
      <c r="AG18" s="34">
        <v>37</v>
      </c>
      <c r="AH18" s="34"/>
      <c r="AI18" s="34">
        <v>378</v>
      </c>
      <c r="AJ18" s="34"/>
      <c r="AK18" s="34">
        <v>24</v>
      </c>
      <c r="AL18" s="34"/>
      <c r="AM18" s="34">
        <v>138</v>
      </c>
      <c r="AN18" s="34"/>
      <c r="AO18" s="34">
        <v>839</v>
      </c>
      <c r="AP18" s="34"/>
      <c r="AQ18" s="34">
        <v>633</v>
      </c>
      <c r="AR18" s="34"/>
      <c r="AS18" s="34">
        <f t="shared" si="3"/>
        <v>1472</v>
      </c>
      <c r="AT18" s="34">
        <f t="shared" si="3"/>
        <v>0</v>
      </c>
      <c r="AU18" s="34">
        <f t="shared" si="4"/>
        <v>1472</v>
      </c>
      <c r="AV18" s="34">
        <f>AO18+'Dec25'!AV18</f>
        <v>5015</v>
      </c>
      <c r="AW18" s="34">
        <f>AP18+'Dec25'!AW18</f>
        <v>0</v>
      </c>
      <c r="AX18" s="34">
        <f>AQ18+'Dec25'!AX18</f>
        <v>3889</v>
      </c>
      <c r="AY18" s="34">
        <f>AR18+'Dec25'!AY18</f>
        <v>0</v>
      </c>
      <c r="AZ18" s="34">
        <f t="shared" si="5"/>
        <v>8904</v>
      </c>
      <c r="BA18" s="34">
        <f t="shared" si="5"/>
        <v>0</v>
      </c>
      <c r="BB18" s="34">
        <f t="shared" si="6"/>
        <v>8904</v>
      </c>
      <c r="BC18" s="34"/>
      <c r="BD18" s="34"/>
      <c r="BE18" s="34"/>
      <c r="BF18" s="34"/>
      <c r="BG18" s="34"/>
      <c r="BH18" s="34"/>
      <c r="BI18" s="34"/>
      <c r="BJ18" s="34"/>
      <c r="BK18" s="39"/>
      <c r="BL18" s="39"/>
      <c r="BM18" s="39"/>
    </row>
    <row r="19" spans="1:65" s="4" customFormat="1" ht="17.100000000000001" customHeight="1">
      <c r="A19" s="18"/>
      <c r="B19" s="19" t="s">
        <v>74</v>
      </c>
      <c r="C19" s="19">
        <f>SUM(C14:C18)</f>
        <v>283000</v>
      </c>
      <c r="D19" s="19">
        <f t="shared" ref="D19:BM19" si="11">SUM(D14:D18)</f>
        <v>0</v>
      </c>
      <c r="E19" s="35">
        <f t="shared" si="11"/>
        <v>23344</v>
      </c>
      <c r="F19" s="35">
        <f t="shared" si="11"/>
        <v>0</v>
      </c>
      <c r="G19" s="35">
        <f t="shared" si="11"/>
        <v>17732</v>
      </c>
      <c r="H19" s="21">
        <f t="shared" si="2"/>
        <v>75.959561343385886</v>
      </c>
      <c r="I19" s="35">
        <f t="shared" si="11"/>
        <v>0</v>
      </c>
      <c r="J19" s="35">
        <f t="shared" si="11"/>
        <v>0</v>
      </c>
      <c r="K19" s="35">
        <f t="shared" si="11"/>
        <v>99078</v>
      </c>
      <c r="L19" s="21">
        <f t="shared" si="0"/>
        <v>35.009893992932859</v>
      </c>
      <c r="M19" s="35">
        <f t="shared" si="11"/>
        <v>0</v>
      </c>
      <c r="N19" s="35">
        <f t="shared" si="11"/>
        <v>0</v>
      </c>
      <c r="O19" s="35">
        <f t="shared" si="11"/>
        <v>930</v>
      </c>
      <c r="P19" s="35">
        <f t="shared" si="11"/>
        <v>0</v>
      </c>
      <c r="Q19" s="35">
        <f t="shared" si="11"/>
        <v>5466</v>
      </c>
      <c r="R19" s="35">
        <f t="shared" si="11"/>
        <v>0</v>
      </c>
      <c r="S19" s="35">
        <f t="shared" si="11"/>
        <v>17066</v>
      </c>
      <c r="T19" s="35">
        <f t="shared" si="11"/>
        <v>0</v>
      </c>
      <c r="U19" s="35">
        <f t="shared" si="11"/>
        <v>4603</v>
      </c>
      <c r="V19" s="35">
        <f t="shared" si="11"/>
        <v>0</v>
      </c>
      <c r="W19" s="35">
        <f t="shared" si="11"/>
        <v>2515</v>
      </c>
      <c r="X19" s="35">
        <f t="shared" si="11"/>
        <v>0</v>
      </c>
      <c r="Y19" s="35">
        <f t="shared" si="11"/>
        <v>273.10989876657368</v>
      </c>
      <c r="Z19" s="35">
        <f t="shared" si="11"/>
        <v>0</v>
      </c>
      <c r="AA19" s="35">
        <f t="shared" si="11"/>
        <v>18796</v>
      </c>
      <c r="AB19" s="35">
        <f t="shared" si="11"/>
        <v>0</v>
      </c>
      <c r="AC19" s="35">
        <f t="shared" si="11"/>
        <v>10510</v>
      </c>
      <c r="AD19" s="35">
        <f t="shared" si="11"/>
        <v>0</v>
      </c>
      <c r="AE19" s="35">
        <f t="shared" si="11"/>
        <v>8286</v>
      </c>
      <c r="AF19" s="35">
        <f t="shared" si="11"/>
        <v>0</v>
      </c>
      <c r="AG19" s="35">
        <f t="shared" si="11"/>
        <v>372</v>
      </c>
      <c r="AH19" s="35">
        <f t="shared" si="11"/>
        <v>0</v>
      </c>
      <c r="AI19" s="35">
        <f t="shared" si="11"/>
        <v>1240</v>
      </c>
      <c r="AJ19" s="35">
        <f t="shared" si="11"/>
        <v>0</v>
      </c>
      <c r="AK19" s="35">
        <f t="shared" si="11"/>
        <v>317</v>
      </c>
      <c r="AL19" s="35">
        <f t="shared" si="11"/>
        <v>0</v>
      </c>
      <c r="AM19" s="35">
        <f t="shared" si="11"/>
        <v>605</v>
      </c>
      <c r="AN19" s="35">
        <f t="shared" si="11"/>
        <v>0</v>
      </c>
      <c r="AO19" s="35">
        <f t="shared" si="11"/>
        <v>4300</v>
      </c>
      <c r="AP19" s="35">
        <f t="shared" si="11"/>
        <v>0</v>
      </c>
      <c r="AQ19" s="35">
        <f t="shared" si="11"/>
        <v>3643</v>
      </c>
      <c r="AR19" s="35">
        <f t="shared" si="11"/>
        <v>0</v>
      </c>
      <c r="AS19" s="35">
        <f t="shared" si="11"/>
        <v>7943</v>
      </c>
      <c r="AT19" s="35">
        <f t="shared" si="11"/>
        <v>0</v>
      </c>
      <c r="AU19" s="35">
        <f t="shared" si="11"/>
        <v>7943</v>
      </c>
      <c r="AV19" s="35">
        <f t="shared" si="11"/>
        <v>24901</v>
      </c>
      <c r="AW19" s="35">
        <f t="shared" si="11"/>
        <v>0</v>
      </c>
      <c r="AX19" s="35">
        <f t="shared" si="11"/>
        <v>21199</v>
      </c>
      <c r="AY19" s="35">
        <f t="shared" si="11"/>
        <v>0</v>
      </c>
      <c r="AZ19" s="35">
        <f t="shared" si="11"/>
        <v>46100</v>
      </c>
      <c r="BA19" s="35">
        <f t="shared" si="11"/>
        <v>0</v>
      </c>
      <c r="BB19" s="35">
        <f t="shared" si="11"/>
        <v>46100</v>
      </c>
      <c r="BC19" s="35">
        <f t="shared" si="11"/>
        <v>30</v>
      </c>
      <c r="BD19" s="35">
        <f t="shared" si="11"/>
        <v>150</v>
      </c>
      <c r="BE19" s="35">
        <f t="shared" si="11"/>
        <v>180</v>
      </c>
      <c r="BF19" s="35">
        <f t="shared" si="11"/>
        <v>900</v>
      </c>
      <c r="BG19" s="35">
        <f t="shared" si="11"/>
        <v>0</v>
      </c>
      <c r="BH19" s="35">
        <f t="shared" si="11"/>
        <v>0</v>
      </c>
      <c r="BI19" s="35">
        <f t="shared" si="11"/>
        <v>0</v>
      </c>
      <c r="BJ19" s="35">
        <f t="shared" si="11"/>
        <v>0</v>
      </c>
      <c r="BK19" s="35">
        <f t="shared" si="11"/>
        <v>0</v>
      </c>
      <c r="BL19" s="35">
        <f t="shared" si="11"/>
        <v>0</v>
      </c>
      <c r="BM19" s="35">
        <f t="shared" si="11"/>
        <v>0</v>
      </c>
    </row>
    <row r="20" spans="1:65" s="5" customFormat="1" ht="16.5" customHeight="1">
      <c r="A20" s="22">
        <v>15</v>
      </c>
      <c r="B20" s="29" t="s">
        <v>81</v>
      </c>
      <c r="C20" s="13">
        <v>120000</v>
      </c>
      <c r="D20" s="13">
        <v>0</v>
      </c>
      <c r="E20" s="34">
        <v>9940</v>
      </c>
      <c r="F20" s="34"/>
      <c r="G20" s="34">
        <v>9160</v>
      </c>
      <c r="H20" s="15">
        <f t="shared" si="2"/>
        <v>92.152917505030175</v>
      </c>
      <c r="I20" s="34"/>
      <c r="J20" s="15"/>
      <c r="K20" s="34">
        <f>G20+'Dec25'!K20</f>
        <v>55438</v>
      </c>
      <c r="L20" s="15">
        <f t="shared" si="0"/>
        <v>46.198333333333331</v>
      </c>
      <c r="M20" s="34">
        <f>I20+'Nov25'!M20</f>
        <v>0</v>
      </c>
      <c r="N20" s="15"/>
      <c r="O20" s="34">
        <v>32</v>
      </c>
      <c r="P20" s="34"/>
      <c r="Q20" s="34">
        <f>O20+'Dec25'!Q20</f>
        <v>170</v>
      </c>
      <c r="R20" s="34">
        <f>P20+'Dec25'!R20</f>
        <v>0</v>
      </c>
      <c r="S20" s="34">
        <v>8872</v>
      </c>
      <c r="T20" s="34"/>
      <c r="U20" s="34">
        <v>2142</v>
      </c>
      <c r="V20" s="34"/>
      <c r="W20" s="34">
        <v>1088</v>
      </c>
      <c r="X20" s="34"/>
      <c r="Y20" s="15">
        <f t="shared" ref="Y20:Z35" si="12">W20*100/U20</f>
        <v>50.793650793650791</v>
      </c>
      <c r="Z20" s="15"/>
      <c r="AA20" s="34">
        <v>10548</v>
      </c>
      <c r="AB20" s="34"/>
      <c r="AC20" s="34">
        <v>5459</v>
      </c>
      <c r="AD20" s="34"/>
      <c r="AE20" s="34">
        <v>5096</v>
      </c>
      <c r="AF20" s="34"/>
      <c r="AG20" s="34">
        <v>163</v>
      </c>
      <c r="AH20" s="34"/>
      <c r="AI20" s="34">
        <v>844</v>
      </c>
      <c r="AJ20" s="34"/>
      <c r="AK20" s="34">
        <v>179</v>
      </c>
      <c r="AL20" s="34"/>
      <c r="AM20" s="34">
        <v>424</v>
      </c>
      <c r="AN20" s="34"/>
      <c r="AO20" s="34">
        <v>2250</v>
      </c>
      <c r="AP20" s="34"/>
      <c r="AQ20" s="34">
        <v>1817</v>
      </c>
      <c r="AR20" s="34"/>
      <c r="AS20" s="34">
        <f t="shared" si="3"/>
        <v>4067</v>
      </c>
      <c r="AT20" s="34">
        <f t="shared" si="3"/>
        <v>0</v>
      </c>
      <c r="AU20" s="34">
        <f t="shared" si="4"/>
        <v>4067</v>
      </c>
      <c r="AV20" s="34">
        <f>AO20+'Dec25'!AV20</f>
        <v>13169</v>
      </c>
      <c r="AW20" s="34">
        <f>AP20+'Dec25'!AW20</f>
        <v>0</v>
      </c>
      <c r="AX20" s="34">
        <f>AQ20+'Dec25'!AX20</f>
        <v>10448</v>
      </c>
      <c r="AY20" s="34">
        <f>AR20+'Dec25'!AY20</f>
        <v>0</v>
      </c>
      <c r="AZ20" s="34">
        <f t="shared" si="5"/>
        <v>23617</v>
      </c>
      <c r="BA20" s="34">
        <f t="shared" si="5"/>
        <v>0</v>
      </c>
      <c r="BB20" s="34">
        <f t="shared" si="6"/>
        <v>23617</v>
      </c>
      <c r="BC20" s="34"/>
      <c r="BD20" s="34"/>
      <c r="BE20" s="34"/>
      <c r="BF20" s="34"/>
      <c r="BG20" s="34"/>
      <c r="BH20" s="34"/>
      <c r="BI20" s="34"/>
      <c r="BJ20" s="34"/>
      <c r="BK20" s="40"/>
      <c r="BL20" s="40"/>
      <c r="BM20" s="40"/>
    </row>
    <row r="21" spans="1:65" s="5" customFormat="1" ht="17.100000000000001" customHeight="1">
      <c r="A21" s="12">
        <v>16</v>
      </c>
      <c r="B21" s="13" t="s">
        <v>82</v>
      </c>
      <c r="C21" s="13">
        <v>76000</v>
      </c>
      <c r="D21" s="13">
        <v>0</v>
      </c>
      <c r="E21" s="34">
        <v>6375</v>
      </c>
      <c r="F21" s="34"/>
      <c r="G21" s="34">
        <v>5391</v>
      </c>
      <c r="H21" s="15">
        <f t="shared" si="2"/>
        <v>84.564705882352939</v>
      </c>
      <c r="I21" s="34"/>
      <c r="J21" s="15"/>
      <c r="K21" s="34">
        <f>G21+'Dec25'!K21</f>
        <v>34747</v>
      </c>
      <c r="L21" s="15">
        <f t="shared" si="0"/>
        <v>45.719736842105263</v>
      </c>
      <c r="M21" s="34">
        <f>I21+'Nov25'!M21</f>
        <v>0</v>
      </c>
      <c r="N21" s="15"/>
      <c r="O21" s="34">
        <v>22</v>
      </c>
      <c r="P21" s="34"/>
      <c r="Q21" s="34">
        <f>O21+'Dec25'!Q21</f>
        <v>158</v>
      </c>
      <c r="R21" s="34">
        <f>P21+'Dec25'!R21</f>
        <v>0</v>
      </c>
      <c r="S21" s="34">
        <v>4733</v>
      </c>
      <c r="T21" s="34"/>
      <c r="U21" s="34">
        <v>1095</v>
      </c>
      <c r="V21" s="34"/>
      <c r="W21" s="34">
        <v>534</v>
      </c>
      <c r="X21" s="34"/>
      <c r="Y21" s="15">
        <f t="shared" si="12"/>
        <v>48.767123287671232</v>
      </c>
      <c r="Z21" s="15"/>
      <c r="AA21" s="34">
        <v>5622</v>
      </c>
      <c r="AB21" s="34"/>
      <c r="AC21" s="34">
        <v>3048</v>
      </c>
      <c r="AD21" s="34"/>
      <c r="AE21" s="34">
        <v>2068</v>
      </c>
      <c r="AF21" s="34"/>
      <c r="AG21" s="34">
        <v>94</v>
      </c>
      <c r="AH21" s="34"/>
      <c r="AI21" s="34">
        <v>555</v>
      </c>
      <c r="AJ21" s="34"/>
      <c r="AK21" s="34">
        <v>81</v>
      </c>
      <c r="AL21" s="34"/>
      <c r="AM21" s="34">
        <v>270</v>
      </c>
      <c r="AN21" s="34"/>
      <c r="AO21" s="34">
        <v>1450</v>
      </c>
      <c r="AP21" s="34"/>
      <c r="AQ21" s="34">
        <v>1160</v>
      </c>
      <c r="AR21" s="34"/>
      <c r="AS21" s="34">
        <f t="shared" si="3"/>
        <v>2610</v>
      </c>
      <c r="AT21" s="34">
        <f t="shared" si="3"/>
        <v>0</v>
      </c>
      <c r="AU21" s="34">
        <f t="shared" si="4"/>
        <v>2610</v>
      </c>
      <c r="AV21" s="34">
        <f>AO21+'Dec25'!AV21</f>
        <v>8659</v>
      </c>
      <c r="AW21" s="34">
        <f>AP21+'Dec25'!AW21</f>
        <v>0</v>
      </c>
      <c r="AX21" s="34">
        <f>AQ21+'Dec25'!AX21</f>
        <v>6872</v>
      </c>
      <c r="AY21" s="34">
        <f>AR21+'Dec25'!AY21</f>
        <v>0</v>
      </c>
      <c r="AZ21" s="34">
        <f t="shared" si="5"/>
        <v>15531</v>
      </c>
      <c r="BA21" s="34">
        <f t="shared" si="5"/>
        <v>0</v>
      </c>
      <c r="BB21" s="34">
        <f t="shared" si="6"/>
        <v>15531</v>
      </c>
      <c r="BC21" s="34"/>
      <c r="BD21" s="34"/>
      <c r="BE21" s="34"/>
      <c r="BF21" s="34"/>
      <c r="BG21" s="34"/>
      <c r="BH21" s="34"/>
      <c r="BI21" s="34"/>
      <c r="BJ21" s="34"/>
      <c r="BK21" s="40"/>
      <c r="BL21" s="40"/>
      <c r="BM21" s="40"/>
    </row>
    <row r="22" spans="1:65" s="5" customFormat="1" ht="17.100000000000001" customHeight="1">
      <c r="A22" s="16">
        <v>17</v>
      </c>
      <c r="B22" s="17" t="s">
        <v>83</v>
      </c>
      <c r="C22" s="13">
        <v>98000</v>
      </c>
      <c r="D22" s="13">
        <v>0</v>
      </c>
      <c r="E22" s="34">
        <v>8121</v>
      </c>
      <c r="F22" s="34"/>
      <c r="G22" s="34">
        <v>6118</v>
      </c>
      <c r="H22" s="15">
        <f t="shared" si="2"/>
        <v>75.335549809136808</v>
      </c>
      <c r="I22" s="34"/>
      <c r="J22" s="15"/>
      <c r="K22" s="34">
        <f>G22+'Dec25'!K22</f>
        <v>41079</v>
      </c>
      <c r="L22" s="15">
        <f t="shared" si="0"/>
        <v>41.917346938775509</v>
      </c>
      <c r="M22" s="34">
        <f>I22+'Nov25'!M22</f>
        <v>0</v>
      </c>
      <c r="N22" s="15"/>
      <c r="O22" s="34">
        <v>38</v>
      </c>
      <c r="P22" s="34"/>
      <c r="Q22" s="34">
        <f>O22+'Dec25'!Q22</f>
        <v>230</v>
      </c>
      <c r="R22" s="34">
        <f>P22+'Dec25'!R22</f>
        <v>0</v>
      </c>
      <c r="S22" s="34">
        <v>6426</v>
      </c>
      <c r="T22" s="34"/>
      <c r="U22" s="34">
        <v>1533</v>
      </c>
      <c r="V22" s="34"/>
      <c r="W22" s="34">
        <v>773</v>
      </c>
      <c r="X22" s="34"/>
      <c r="Y22" s="15">
        <f t="shared" si="12"/>
        <v>50.424005218525764</v>
      </c>
      <c r="Z22" s="15"/>
      <c r="AA22" s="34">
        <v>7001</v>
      </c>
      <c r="AB22" s="34"/>
      <c r="AC22" s="34">
        <v>3971</v>
      </c>
      <c r="AD22" s="34"/>
      <c r="AE22" s="34">
        <v>2529</v>
      </c>
      <c r="AF22" s="34"/>
      <c r="AG22" s="34">
        <v>79</v>
      </c>
      <c r="AH22" s="34"/>
      <c r="AI22" s="34">
        <v>513</v>
      </c>
      <c r="AJ22" s="34"/>
      <c r="AK22" s="34">
        <v>55</v>
      </c>
      <c r="AL22" s="34"/>
      <c r="AM22" s="34">
        <v>233</v>
      </c>
      <c r="AN22" s="34"/>
      <c r="AO22" s="34">
        <v>1637</v>
      </c>
      <c r="AP22" s="34"/>
      <c r="AQ22" s="34">
        <v>1413</v>
      </c>
      <c r="AR22" s="34"/>
      <c r="AS22" s="34">
        <f t="shared" si="3"/>
        <v>3050</v>
      </c>
      <c r="AT22" s="34">
        <f t="shared" si="3"/>
        <v>0</v>
      </c>
      <c r="AU22" s="34">
        <f t="shared" si="4"/>
        <v>3050</v>
      </c>
      <c r="AV22" s="34">
        <f>AO22+'Dec25'!AV22</f>
        <v>10225</v>
      </c>
      <c r="AW22" s="34">
        <f>AP22+'Dec25'!AW22</f>
        <v>0</v>
      </c>
      <c r="AX22" s="34">
        <f>AQ22+'Dec25'!AX22</f>
        <v>8679</v>
      </c>
      <c r="AY22" s="34">
        <f>AR22+'Dec25'!AY22</f>
        <v>0</v>
      </c>
      <c r="AZ22" s="34">
        <f t="shared" si="5"/>
        <v>18904</v>
      </c>
      <c r="BA22" s="34">
        <f t="shared" si="5"/>
        <v>0</v>
      </c>
      <c r="BB22" s="34">
        <f t="shared" si="6"/>
        <v>18904</v>
      </c>
      <c r="BC22" s="34"/>
      <c r="BD22" s="34"/>
      <c r="BE22" s="34"/>
      <c r="BF22" s="34"/>
      <c r="BG22" s="34"/>
      <c r="BH22" s="34"/>
      <c r="BI22" s="34"/>
      <c r="BJ22" s="34"/>
      <c r="BK22" s="40"/>
      <c r="BL22" s="40"/>
      <c r="BM22" s="40"/>
    </row>
    <row r="23" spans="1:65" s="6" customFormat="1" ht="17.100000000000001" customHeight="1">
      <c r="A23" s="18"/>
      <c r="B23" s="19" t="s">
        <v>74</v>
      </c>
      <c r="C23" s="19">
        <f>SUM(C20:C22)</f>
        <v>294000</v>
      </c>
      <c r="D23" s="19">
        <f t="shared" ref="D23:BM23" si="13">SUM(D20:D22)</f>
        <v>0</v>
      </c>
      <c r="E23" s="35">
        <f t="shared" si="13"/>
        <v>24436</v>
      </c>
      <c r="F23" s="35">
        <f t="shared" si="13"/>
        <v>0</v>
      </c>
      <c r="G23" s="35">
        <f t="shared" si="13"/>
        <v>20669</v>
      </c>
      <c r="H23" s="30">
        <f t="shared" si="2"/>
        <v>84.584220003273856</v>
      </c>
      <c r="I23" s="35">
        <f t="shared" si="13"/>
        <v>0</v>
      </c>
      <c r="J23" s="35">
        <f t="shared" si="13"/>
        <v>0</v>
      </c>
      <c r="K23" s="35">
        <f t="shared" si="13"/>
        <v>131264</v>
      </c>
      <c r="L23" s="21">
        <f t="shared" si="0"/>
        <v>44.647619047619045</v>
      </c>
      <c r="M23" s="35">
        <f t="shared" si="13"/>
        <v>0</v>
      </c>
      <c r="N23" s="35">
        <f t="shared" si="13"/>
        <v>0</v>
      </c>
      <c r="O23" s="35">
        <f t="shared" si="13"/>
        <v>92</v>
      </c>
      <c r="P23" s="35">
        <f t="shared" si="13"/>
        <v>0</v>
      </c>
      <c r="Q23" s="35">
        <f t="shared" si="13"/>
        <v>558</v>
      </c>
      <c r="R23" s="35">
        <f t="shared" si="13"/>
        <v>0</v>
      </c>
      <c r="S23" s="35">
        <f t="shared" si="13"/>
        <v>20031</v>
      </c>
      <c r="T23" s="35">
        <f t="shared" si="13"/>
        <v>0</v>
      </c>
      <c r="U23" s="35">
        <f t="shared" si="13"/>
        <v>4770</v>
      </c>
      <c r="V23" s="35">
        <f t="shared" si="13"/>
        <v>0</v>
      </c>
      <c r="W23" s="35">
        <f t="shared" si="13"/>
        <v>2395</v>
      </c>
      <c r="X23" s="35">
        <f t="shared" si="13"/>
        <v>0</v>
      </c>
      <c r="Y23" s="21">
        <f t="shared" si="12"/>
        <v>50.209643605870021</v>
      </c>
      <c r="Z23" s="35">
        <f t="shared" si="13"/>
        <v>0</v>
      </c>
      <c r="AA23" s="35">
        <f t="shared" si="13"/>
        <v>23171</v>
      </c>
      <c r="AB23" s="35">
        <f t="shared" si="13"/>
        <v>0</v>
      </c>
      <c r="AC23" s="35">
        <f t="shared" si="13"/>
        <v>12478</v>
      </c>
      <c r="AD23" s="35">
        <f t="shared" si="13"/>
        <v>0</v>
      </c>
      <c r="AE23" s="35">
        <f t="shared" si="13"/>
        <v>9693</v>
      </c>
      <c r="AF23" s="35">
        <f t="shared" si="13"/>
        <v>0</v>
      </c>
      <c r="AG23" s="35">
        <f t="shared" si="13"/>
        <v>336</v>
      </c>
      <c r="AH23" s="35">
        <f t="shared" si="13"/>
        <v>0</v>
      </c>
      <c r="AI23" s="35">
        <f t="shared" si="13"/>
        <v>1912</v>
      </c>
      <c r="AJ23" s="35">
        <f t="shared" si="13"/>
        <v>0</v>
      </c>
      <c r="AK23" s="35">
        <f t="shared" si="13"/>
        <v>315</v>
      </c>
      <c r="AL23" s="35">
        <f t="shared" si="13"/>
        <v>0</v>
      </c>
      <c r="AM23" s="35">
        <f t="shared" si="13"/>
        <v>927</v>
      </c>
      <c r="AN23" s="35">
        <f t="shared" si="13"/>
        <v>0</v>
      </c>
      <c r="AO23" s="35">
        <f t="shared" si="13"/>
        <v>5337</v>
      </c>
      <c r="AP23" s="35">
        <f t="shared" si="13"/>
        <v>0</v>
      </c>
      <c r="AQ23" s="35">
        <f t="shared" si="13"/>
        <v>4390</v>
      </c>
      <c r="AR23" s="35">
        <f t="shared" si="13"/>
        <v>0</v>
      </c>
      <c r="AS23" s="35">
        <f t="shared" si="13"/>
        <v>9727</v>
      </c>
      <c r="AT23" s="35">
        <f t="shared" si="13"/>
        <v>0</v>
      </c>
      <c r="AU23" s="35">
        <f t="shared" si="13"/>
        <v>9727</v>
      </c>
      <c r="AV23" s="35">
        <f t="shared" si="13"/>
        <v>32053</v>
      </c>
      <c r="AW23" s="35">
        <f t="shared" si="13"/>
        <v>0</v>
      </c>
      <c r="AX23" s="35">
        <f t="shared" si="13"/>
        <v>25999</v>
      </c>
      <c r="AY23" s="35">
        <f t="shared" si="13"/>
        <v>0</v>
      </c>
      <c r="AZ23" s="35">
        <f t="shared" si="13"/>
        <v>58052</v>
      </c>
      <c r="BA23" s="35">
        <f t="shared" si="13"/>
        <v>0</v>
      </c>
      <c r="BB23" s="35">
        <f t="shared" si="13"/>
        <v>58052</v>
      </c>
      <c r="BC23" s="35">
        <f t="shared" si="13"/>
        <v>0</v>
      </c>
      <c r="BD23" s="35">
        <f t="shared" si="13"/>
        <v>0</v>
      </c>
      <c r="BE23" s="35">
        <f t="shared" si="13"/>
        <v>0</v>
      </c>
      <c r="BF23" s="35">
        <f t="shared" si="13"/>
        <v>0</v>
      </c>
      <c r="BG23" s="35">
        <f t="shared" si="13"/>
        <v>0</v>
      </c>
      <c r="BH23" s="35">
        <f t="shared" si="13"/>
        <v>0</v>
      </c>
      <c r="BI23" s="35">
        <f t="shared" si="13"/>
        <v>0</v>
      </c>
      <c r="BJ23" s="35">
        <f t="shared" si="13"/>
        <v>0</v>
      </c>
      <c r="BK23" s="35">
        <f t="shared" si="13"/>
        <v>0</v>
      </c>
      <c r="BL23" s="35">
        <f t="shared" si="13"/>
        <v>0</v>
      </c>
      <c r="BM23" s="35">
        <f t="shared" si="13"/>
        <v>0</v>
      </c>
    </row>
    <row r="24" spans="1:65" s="5" customFormat="1" ht="17.100000000000001" customHeight="1">
      <c r="A24" s="22">
        <v>18</v>
      </c>
      <c r="B24" s="29" t="s">
        <v>84</v>
      </c>
      <c r="C24" s="13">
        <v>75000</v>
      </c>
      <c r="D24" s="13">
        <v>0</v>
      </c>
      <c r="E24" s="34">
        <v>6683</v>
      </c>
      <c r="F24" s="34"/>
      <c r="G24" s="34">
        <v>5507</v>
      </c>
      <c r="H24" s="15">
        <f t="shared" si="2"/>
        <v>82.403112374682024</v>
      </c>
      <c r="I24" s="34"/>
      <c r="J24" s="15"/>
      <c r="K24" s="34">
        <f>G24+'Dec25'!K24</f>
        <v>32120</v>
      </c>
      <c r="L24" s="15">
        <f t="shared" si="0"/>
        <v>42.826666666666668</v>
      </c>
      <c r="M24" s="34">
        <f>I24+'Nov25'!M24</f>
        <v>0</v>
      </c>
      <c r="N24" s="15"/>
      <c r="O24" s="34">
        <v>3</v>
      </c>
      <c r="P24" s="34"/>
      <c r="Q24" s="34">
        <f>O24+'Dec25'!Q24</f>
        <v>20</v>
      </c>
      <c r="R24" s="34">
        <f>P24+'Dec25'!R24</f>
        <v>0</v>
      </c>
      <c r="S24" s="34">
        <v>5535</v>
      </c>
      <c r="T24" s="34"/>
      <c r="U24" s="34">
        <v>1754</v>
      </c>
      <c r="V24" s="34"/>
      <c r="W24" s="34">
        <v>899</v>
      </c>
      <c r="X24" s="34"/>
      <c r="Y24" s="15">
        <f t="shared" si="12"/>
        <v>51.254275940706954</v>
      </c>
      <c r="Z24" s="15"/>
      <c r="AA24" s="34">
        <v>5524</v>
      </c>
      <c r="AB24" s="34"/>
      <c r="AC24" s="34">
        <v>2912</v>
      </c>
      <c r="AD24" s="34"/>
      <c r="AE24" s="34">
        <v>2612</v>
      </c>
      <c r="AF24" s="34"/>
      <c r="AG24" s="34">
        <v>97</v>
      </c>
      <c r="AH24" s="34"/>
      <c r="AI24" s="34">
        <v>212</v>
      </c>
      <c r="AJ24" s="34"/>
      <c r="AK24" s="34">
        <v>74</v>
      </c>
      <c r="AL24" s="34"/>
      <c r="AM24" s="34">
        <v>131</v>
      </c>
      <c r="AN24" s="34"/>
      <c r="AO24" s="34">
        <v>1361</v>
      </c>
      <c r="AP24" s="34"/>
      <c r="AQ24" s="34">
        <v>1037</v>
      </c>
      <c r="AR24" s="34"/>
      <c r="AS24" s="34">
        <f t="shared" si="3"/>
        <v>2398</v>
      </c>
      <c r="AT24" s="34">
        <f t="shared" si="3"/>
        <v>0</v>
      </c>
      <c r="AU24" s="34">
        <f t="shared" si="4"/>
        <v>2398</v>
      </c>
      <c r="AV24" s="34">
        <f>AO24+'Dec25'!AV24</f>
        <v>8068</v>
      </c>
      <c r="AW24" s="34">
        <f>AP24+'Dec25'!AW24</f>
        <v>0</v>
      </c>
      <c r="AX24" s="34">
        <f>AQ24+'Dec25'!AX24</f>
        <v>6356</v>
      </c>
      <c r="AY24" s="34">
        <f>AR24+'Dec25'!AY24</f>
        <v>0</v>
      </c>
      <c r="AZ24" s="34">
        <f t="shared" si="5"/>
        <v>14424</v>
      </c>
      <c r="BA24" s="34">
        <f t="shared" si="5"/>
        <v>0</v>
      </c>
      <c r="BB24" s="34">
        <f t="shared" si="6"/>
        <v>14424</v>
      </c>
      <c r="BC24" s="34"/>
      <c r="BD24" s="34"/>
      <c r="BE24" s="34"/>
      <c r="BF24" s="34"/>
      <c r="BG24" s="34"/>
      <c r="BH24" s="34"/>
      <c r="BI24" s="34"/>
      <c r="BJ24" s="34"/>
      <c r="BK24" s="40"/>
      <c r="BL24" s="40"/>
      <c r="BM24" s="40"/>
    </row>
    <row r="25" spans="1:65" s="5" customFormat="1" ht="17.100000000000001" customHeight="1">
      <c r="A25" s="16">
        <v>19</v>
      </c>
      <c r="B25" s="17" t="s">
        <v>85</v>
      </c>
      <c r="C25" s="13">
        <v>70000</v>
      </c>
      <c r="D25" s="13">
        <v>0</v>
      </c>
      <c r="E25" s="34">
        <v>6620</v>
      </c>
      <c r="F25" s="34"/>
      <c r="G25" s="34">
        <v>4608</v>
      </c>
      <c r="H25" s="15">
        <f t="shared" si="2"/>
        <v>69.607250755287012</v>
      </c>
      <c r="I25" s="34"/>
      <c r="J25" s="15"/>
      <c r="K25" s="34">
        <f>G25+'Dec25'!K25</f>
        <v>27236</v>
      </c>
      <c r="L25" s="15">
        <f t="shared" si="0"/>
        <v>38.908571428571427</v>
      </c>
      <c r="M25" s="34">
        <f>I25+'Nov25'!M25</f>
        <v>0</v>
      </c>
      <c r="N25" s="15"/>
      <c r="O25" s="34">
        <v>43</v>
      </c>
      <c r="P25" s="34"/>
      <c r="Q25" s="34">
        <f>O25+'Dec25'!Q25</f>
        <v>225</v>
      </c>
      <c r="R25" s="34">
        <f>P25+'Dec25'!R25</f>
        <v>0</v>
      </c>
      <c r="S25" s="34">
        <v>4840</v>
      </c>
      <c r="T25" s="34"/>
      <c r="U25" s="34">
        <v>1233</v>
      </c>
      <c r="V25" s="34"/>
      <c r="W25" s="34">
        <v>648</v>
      </c>
      <c r="X25" s="34"/>
      <c r="Y25" s="15">
        <f t="shared" si="12"/>
        <v>52.554744525547449</v>
      </c>
      <c r="Z25" s="15"/>
      <c r="AA25" s="34">
        <v>5303</v>
      </c>
      <c r="AB25" s="34"/>
      <c r="AC25" s="34">
        <v>2870</v>
      </c>
      <c r="AD25" s="34"/>
      <c r="AE25" s="34">
        <v>2433</v>
      </c>
      <c r="AF25" s="34"/>
      <c r="AG25" s="34">
        <v>67</v>
      </c>
      <c r="AH25" s="34"/>
      <c r="AI25" s="34">
        <v>365</v>
      </c>
      <c r="AJ25" s="34"/>
      <c r="AK25" s="34">
        <v>51</v>
      </c>
      <c r="AL25" s="34"/>
      <c r="AM25" s="34">
        <v>155</v>
      </c>
      <c r="AN25" s="34"/>
      <c r="AO25" s="34">
        <v>1253</v>
      </c>
      <c r="AP25" s="34"/>
      <c r="AQ25" s="34">
        <v>979</v>
      </c>
      <c r="AR25" s="34"/>
      <c r="AS25" s="34">
        <f t="shared" si="3"/>
        <v>2232</v>
      </c>
      <c r="AT25" s="34">
        <f t="shared" si="3"/>
        <v>0</v>
      </c>
      <c r="AU25" s="34">
        <f t="shared" si="4"/>
        <v>2232</v>
      </c>
      <c r="AV25" s="34">
        <f>AO25+'Dec25'!AV25</f>
        <v>7300</v>
      </c>
      <c r="AW25" s="34">
        <f>AP25+'Dec25'!AW25</f>
        <v>0</v>
      </c>
      <c r="AX25" s="34">
        <f>AQ25+'Dec25'!AX25</f>
        <v>5604</v>
      </c>
      <c r="AY25" s="34">
        <f>AR25+'Dec25'!AY25</f>
        <v>0</v>
      </c>
      <c r="AZ25" s="34">
        <f t="shared" si="5"/>
        <v>12904</v>
      </c>
      <c r="BA25" s="34">
        <f t="shared" si="5"/>
        <v>0</v>
      </c>
      <c r="BB25" s="34">
        <f t="shared" si="6"/>
        <v>12904</v>
      </c>
      <c r="BC25" s="34"/>
      <c r="BD25" s="34"/>
      <c r="BE25" s="34"/>
      <c r="BF25" s="34"/>
      <c r="BG25" s="34"/>
      <c r="BH25" s="34"/>
      <c r="BI25" s="34"/>
      <c r="BJ25" s="34"/>
      <c r="BK25" s="40"/>
      <c r="BL25" s="40"/>
      <c r="BM25" s="40"/>
    </row>
    <row r="26" spans="1:65" s="6" customFormat="1" ht="17.100000000000001" customHeight="1">
      <c r="A26" s="18"/>
      <c r="B26" s="19" t="s">
        <v>74</v>
      </c>
      <c r="C26" s="19">
        <f>SUM(C24:C25)</f>
        <v>145000</v>
      </c>
      <c r="D26" s="19">
        <f t="shared" ref="D26:BM26" si="14">SUM(D24:D25)</f>
        <v>0</v>
      </c>
      <c r="E26" s="35">
        <f t="shared" si="14"/>
        <v>13303</v>
      </c>
      <c r="F26" s="35">
        <f t="shared" si="14"/>
        <v>0</v>
      </c>
      <c r="G26" s="35">
        <f t="shared" si="14"/>
        <v>10115</v>
      </c>
      <c r="H26" s="21">
        <f t="shared" si="2"/>
        <v>76.035480718634901</v>
      </c>
      <c r="I26" s="35">
        <f t="shared" si="14"/>
        <v>0</v>
      </c>
      <c r="J26" s="35">
        <f t="shared" si="14"/>
        <v>0</v>
      </c>
      <c r="K26" s="35">
        <f t="shared" si="14"/>
        <v>59356</v>
      </c>
      <c r="L26" s="21">
        <f t="shared" si="0"/>
        <v>40.935172413793104</v>
      </c>
      <c r="M26" s="35">
        <f t="shared" si="14"/>
        <v>0</v>
      </c>
      <c r="N26" s="35">
        <f t="shared" si="14"/>
        <v>0</v>
      </c>
      <c r="O26" s="35">
        <f t="shared" si="14"/>
        <v>46</v>
      </c>
      <c r="P26" s="35">
        <f t="shared" si="14"/>
        <v>0</v>
      </c>
      <c r="Q26" s="35">
        <f t="shared" si="14"/>
        <v>245</v>
      </c>
      <c r="R26" s="35">
        <f t="shared" si="14"/>
        <v>0</v>
      </c>
      <c r="S26" s="35">
        <f t="shared" si="14"/>
        <v>10375</v>
      </c>
      <c r="T26" s="35">
        <f t="shared" si="14"/>
        <v>0</v>
      </c>
      <c r="U26" s="35">
        <f t="shared" si="14"/>
        <v>2987</v>
      </c>
      <c r="V26" s="35">
        <f t="shared" si="14"/>
        <v>0</v>
      </c>
      <c r="W26" s="35">
        <f t="shared" si="14"/>
        <v>1547</v>
      </c>
      <c r="X26" s="35">
        <f t="shared" si="14"/>
        <v>0</v>
      </c>
      <c r="Y26" s="21">
        <f t="shared" si="12"/>
        <v>51.791094743890191</v>
      </c>
      <c r="Z26" s="35">
        <f t="shared" si="14"/>
        <v>0</v>
      </c>
      <c r="AA26" s="35">
        <f t="shared" si="14"/>
        <v>10827</v>
      </c>
      <c r="AB26" s="35">
        <f t="shared" si="14"/>
        <v>0</v>
      </c>
      <c r="AC26" s="35">
        <f t="shared" si="14"/>
        <v>5782</v>
      </c>
      <c r="AD26" s="35">
        <f t="shared" si="14"/>
        <v>0</v>
      </c>
      <c r="AE26" s="35">
        <f t="shared" si="14"/>
        <v>5045</v>
      </c>
      <c r="AF26" s="35">
        <f t="shared" si="14"/>
        <v>0</v>
      </c>
      <c r="AG26" s="35">
        <f t="shared" si="14"/>
        <v>164</v>
      </c>
      <c r="AH26" s="35">
        <f t="shared" si="14"/>
        <v>0</v>
      </c>
      <c r="AI26" s="35">
        <f t="shared" si="14"/>
        <v>577</v>
      </c>
      <c r="AJ26" s="35">
        <f t="shared" si="14"/>
        <v>0</v>
      </c>
      <c r="AK26" s="35">
        <f t="shared" si="14"/>
        <v>125</v>
      </c>
      <c r="AL26" s="35">
        <f t="shared" si="14"/>
        <v>0</v>
      </c>
      <c r="AM26" s="35">
        <f t="shared" si="14"/>
        <v>286</v>
      </c>
      <c r="AN26" s="35">
        <f t="shared" si="14"/>
        <v>0</v>
      </c>
      <c r="AO26" s="35">
        <f t="shared" si="14"/>
        <v>2614</v>
      </c>
      <c r="AP26" s="35">
        <f t="shared" si="14"/>
        <v>0</v>
      </c>
      <c r="AQ26" s="35">
        <f t="shared" si="14"/>
        <v>2016</v>
      </c>
      <c r="AR26" s="35">
        <f t="shared" si="14"/>
        <v>0</v>
      </c>
      <c r="AS26" s="35">
        <f t="shared" si="14"/>
        <v>4630</v>
      </c>
      <c r="AT26" s="35">
        <f t="shared" si="14"/>
        <v>0</v>
      </c>
      <c r="AU26" s="35">
        <f t="shared" si="14"/>
        <v>4630</v>
      </c>
      <c r="AV26" s="35">
        <f t="shared" si="14"/>
        <v>15368</v>
      </c>
      <c r="AW26" s="35">
        <f t="shared" si="14"/>
        <v>0</v>
      </c>
      <c r="AX26" s="35">
        <f t="shared" si="14"/>
        <v>11960</v>
      </c>
      <c r="AY26" s="35">
        <f t="shared" si="14"/>
        <v>0</v>
      </c>
      <c r="AZ26" s="35">
        <f t="shared" si="14"/>
        <v>27328</v>
      </c>
      <c r="BA26" s="35">
        <f t="shared" si="14"/>
        <v>0</v>
      </c>
      <c r="BB26" s="35">
        <f t="shared" si="14"/>
        <v>27328</v>
      </c>
      <c r="BC26" s="35">
        <f t="shared" si="14"/>
        <v>0</v>
      </c>
      <c r="BD26" s="35">
        <f t="shared" si="14"/>
        <v>0</v>
      </c>
      <c r="BE26" s="35">
        <f t="shared" si="14"/>
        <v>0</v>
      </c>
      <c r="BF26" s="35">
        <f t="shared" si="14"/>
        <v>0</v>
      </c>
      <c r="BG26" s="35">
        <f t="shared" si="14"/>
        <v>0</v>
      </c>
      <c r="BH26" s="35">
        <f t="shared" si="14"/>
        <v>0</v>
      </c>
      <c r="BI26" s="35">
        <f t="shared" si="14"/>
        <v>0</v>
      </c>
      <c r="BJ26" s="35">
        <f t="shared" si="14"/>
        <v>0</v>
      </c>
      <c r="BK26" s="35">
        <f t="shared" si="14"/>
        <v>0</v>
      </c>
      <c r="BL26" s="35">
        <f t="shared" si="14"/>
        <v>0</v>
      </c>
      <c r="BM26" s="35">
        <f t="shared" si="14"/>
        <v>0</v>
      </c>
    </row>
    <row r="27" spans="1:65" s="5" customFormat="1" ht="17.100000000000001" customHeight="1">
      <c r="A27" s="22">
        <v>20</v>
      </c>
      <c r="B27" s="29" t="s">
        <v>86</v>
      </c>
      <c r="C27" s="13">
        <v>107500</v>
      </c>
      <c r="D27" s="13">
        <v>0</v>
      </c>
      <c r="E27" s="34">
        <v>8885</v>
      </c>
      <c r="F27" s="34"/>
      <c r="G27" s="34">
        <v>8596</v>
      </c>
      <c r="H27" s="15">
        <f t="shared" si="2"/>
        <v>96.747326955543045</v>
      </c>
      <c r="I27" s="34">
        <v>0</v>
      </c>
      <c r="J27" s="15"/>
      <c r="K27" s="34">
        <f>G27+'Dec25'!K27</f>
        <v>46707</v>
      </c>
      <c r="L27" s="15">
        <f t="shared" si="0"/>
        <v>43.448372093023259</v>
      </c>
      <c r="M27" s="34">
        <f>I27+'Nov25'!M27</f>
        <v>0</v>
      </c>
      <c r="N27" s="15"/>
      <c r="O27" s="34">
        <v>227</v>
      </c>
      <c r="P27" s="34"/>
      <c r="Q27" s="34">
        <f>O27+'Dec25'!Q27</f>
        <v>1273</v>
      </c>
      <c r="R27" s="34">
        <f>P27+'Dec25'!R27</f>
        <v>0</v>
      </c>
      <c r="S27" s="34">
        <v>7672</v>
      </c>
      <c r="T27" s="34"/>
      <c r="U27" s="34">
        <v>2289</v>
      </c>
      <c r="V27" s="34"/>
      <c r="W27" s="34">
        <v>1990</v>
      </c>
      <c r="X27" s="34"/>
      <c r="Y27" s="15">
        <f t="shared" si="12"/>
        <v>86.937527304499781</v>
      </c>
      <c r="Z27" s="15"/>
      <c r="AA27" s="34">
        <v>8282</v>
      </c>
      <c r="AB27" s="34"/>
      <c r="AC27" s="34">
        <v>4266</v>
      </c>
      <c r="AD27" s="34"/>
      <c r="AE27" s="34">
        <v>3911</v>
      </c>
      <c r="AF27" s="34"/>
      <c r="AG27" s="34">
        <v>265</v>
      </c>
      <c r="AH27" s="34"/>
      <c r="AI27" s="34">
        <v>479</v>
      </c>
      <c r="AJ27" s="34"/>
      <c r="AK27" s="34">
        <v>134</v>
      </c>
      <c r="AL27" s="34"/>
      <c r="AM27" s="34">
        <v>241</v>
      </c>
      <c r="AN27" s="34"/>
      <c r="AO27" s="34">
        <v>1896</v>
      </c>
      <c r="AP27" s="34"/>
      <c r="AQ27" s="34">
        <v>1570</v>
      </c>
      <c r="AR27" s="34"/>
      <c r="AS27" s="34">
        <f t="shared" si="3"/>
        <v>3466</v>
      </c>
      <c r="AT27" s="34">
        <f t="shared" si="3"/>
        <v>0</v>
      </c>
      <c r="AU27" s="34">
        <f t="shared" si="4"/>
        <v>3466</v>
      </c>
      <c r="AV27" s="34">
        <f>AO27+'Dec25'!AV27</f>
        <v>11078</v>
      </c>
      <c r="AW27" s="34">
        <f>AP27+'Dec25'!AW27</f>
        <v>0</v>
      </c>
      <c r="AX27" s="34">
        <f>AQ27+'Dec25'!AX27</f>
        <v>8858</v>
      </c>
      <c r="AY27" s="34">
        <f>AR27+'Dec25'!AY27</f>
        <v>0</v>
      </c>
      <c r="AZ27" s="34">
        <f t="shared" si="5"/>
        <v>19936</v>
      </c>
      <c r="BA27" s="34">
        <f t="shared" si="5"/>
        <v>0</v>
      </c>
      <c r="BB27" s="34">
        <f t="shared" si="6"/>
        <v>19936</v>
      </c>
      <c r="BC27" s="34"/>
      <c r="BD27" s="34"/>
      <c r="BE27" s="34"/>
      <c r="BF27" s="34"/>
      <c r="BG27" s="34"/>
      <c r="BH27" s="34"/>
      <c r="BI27" s="34"/>
      <c r="BJ27" s="34"/>
      <c r="BK27" s="40"/>
      <c r="BL27" s="40"/>
      <c r="BM27" s="40"/>
    </row>
    <row r="28" spans="1:65" s="5" customFormat="1" ht="17.100000000000001" customHeight="1">
      <c r="A28" s="16">
        <v>21</v>
      </c>
      <c r="B28" s="17" t="s">
        <v>87</v>
      </c>
      <c r="C28" s="13">
        <v>25000</v>
      </c>
      <c r="D28" s="13">
        <v>0</v>
      </c>
      <c r="E28" s="34">
        <v>1822</v>
      </c>
      <c r="F28" s="34"/>
      <c r="G28" s="34">
        <v>2190</v>
      </c>
      <c r="H28" s="15">
        <f t="shared" si="2"/>
        <v>120.19758507135016</v>
      </c>
      <c r="I28" s="34">
        <v>0</v>
      </c>
      <c r="J28" s="15"/>
      <c r="K28" s="34">
        <f>G28+'Dec25'!K28</f>
        <v>11155</v>
      </c>
      <c r="L28" s="15">
        <f t="shared" si="0"/>
        <v>44.62</v>
      </c>
      <c r="M28" s="34">
        <f>I28+'Nov25'!M28</f>
        <v>0</v>
      </c>
      <c r="N28" s="15"/>
      <c r="O28" s="34">
        <v>130</v>
      </c>
      <c r="P28" s="34"/>
      <c r="Q28" s="34">
        <f>O28+'Dec25'!Q28</f>
        <v>766</v>
      </c>
      <c r="R28" s="34">
        <f>P28+'Dec25'!R28</f>
        <v>0</v>
      </c>
      <c r="S28" s="34">
        <v>1888</v>
      </c>
      <c r="T28" s="34"/>
      <c r="U28" s="34">
        <v>591</v>
      </c>
      <c r="V28" s="34"/>
      <c r="W28" s="34">
        <v>331</v>
      </c>
      <c r="X28" s="34"/>
      <c r="Y28" s="15">
        <f t="shared" si="12"/>
        <v>56.006768189509309</v>
      </c>
      <c r="Z28" s="15"/>
      <c r="AA28" s="34">
        <v>2099</v>
      </c>
      <c r="AB28" s="34"/>
      <c r="AC28" s="34">
        <v>988</v>
      </c>
      <c r="AD28" s="34"/>
      <c r="AE28" s="34">
        <v>924</v>
      </c>
      <c r="AF28" s="34"/>
      <c r="AG28" s="34">
        <v>44</v>
      </c>
      <c r="AH28" s="34"/>
      <c r="AI28" s="34">
        <v>115</v>
      </c>
      <c r="AJ28" s="34"/>
      <c r="AK28" s="34">
        <v>31</v>
      </c>
      <c r="AL28" s="34"/>
      <c r="AM28" s="34">
        <v>11</v>
      </c>
      <c r="AN28" s="34"/>
      <c r="AO28" s="34">
        <v>502</v>
      </c>
      <c r="AP28" s="34"/>
      <c r="AQ28" s="34">
        <v>386</v>
      </c>
      <c r="AR28" s="34"/>
      <c r="AS28" s="34">
        <f t="shared" si="3"/>
        <v>888</v>
      </c>
      <c r="AT28" s="34">
        <f t="shared" si="3"/>
        <v>0</v>
      </c>
      <c r="AU28" s="34">
        <f t="shared" si="4"/>
        <v>888</v>
      </c>
      <c r="AV28" s="34">
        <f>AO28+'Dec25'!AV28</f>
        <v>2879</v>
      </c>
      <c r="AW28" s="34">
        <f>AP28+'Dec25'!AW28</f>
        <v>0</v>
      </c>
      <c r="AX28" s="34">
        <f>AQ28+'Dec25'!AX28</f>
        <v>2190</v>
      </c>
      <c r="AY28" s="34">
        <f>AR28+'Dec25'!AY28</f>
        <v>0</v>
      </c>
      <c r="AZ28" s="34">
        <f t="shared" si="5"/>
        <v>5069</v>
      </c>
      <c r="BA28" s="34">
        <f t="shared" si="5"/>
        <v>0</v>
      </c>
      <c r="BB28" s="34">
        <f t="shared" si="6"/>
        <v>5069</v>
      </c>
      <c r="BC28" s="34"/>
      <c r="BD28" s="34"/>
      <c r="BE28" s="34"/>
      <c r="BF28" s="34"/>
      <c r="BG28" s="34"/>
      <c r="BH28" s="34"/>
      <c r="BI28" s="34"/>
      <c r="BJ28" s="34"/>
      <c r="BK28" s="40"/>
      <c r="BL28" s="40"/>
      <c r="BM28" s="40"/>
    </row>
    <row r="29" spans="1:65" s="6" customFormat="1" ht="17.100000000000001" customHeight="1">
      <c r="A29" s="18"/>
      <c r="B29" s="19" t="s">
        <v>74</v>
      </c>
      <c r="C29" s="19">
        <f>SUM(C27:C28)</f>
        <v>132500</v>
      </c>
      <c r="D29" s="19">
        <f t="shared" ref="D29:BM29" si="15">SUM(D27:D28)</f>
        <v>0</v>
      </c>
      <c r="E29" s="35">
        <f t="shared" si="15"/>
        <v>10707</v>
      </c>
      <c r="F29" s="35">
        <f t="shared" si="15"/>
        <v>0</v>
      </c>
      <c r="G29" s="35">
        <f t="shared" si="15"/>
        <v>10786</v>
      </c>
      <c r="H29" s="30">
        <f t="shared" si="2"/>
        <v>100.73783506117493</v>
      </c>
      <c r="I29" s="35"/>
      <c r="J29" s="35"/>
      <c r="K29" s="35">
        <f t="shared" si="15"/>
        <v>57862</v>
      </c>
      <c r="L29" s="21">
        <f t="shared" si="0"/>
        <v>43.669433962264151</v>
      </c>
      <c r="M29" s="35">
        <f t="shared" si="15"/>
        <v>0</v>
      </c>
      <c r="N29" s="35">
        <f t="shared" si="15"/>
        <v>0</v>
      </c>
      <c r="O29" s="35">
        <f t="shared" si="15"/>
        <v>357</v>
      </c>
      <c r="P29" s="35">
        <f t="shared" si="15"/>
        <v>0</v>
      </c>
      <c r="Q29" s="35">
        <f t="shared" si="15"/>
        <v>2039</v>
      </c>
      <c r="R29" s="35">
        <f t="shared" si="15"/>
        <v>0</v>
      </c>
      <c r="S29" s="35">
        <f t="shared" si="15"/>
        <v>9560</v>
      </c>
      <c r="T29" s="35">
        <f t="shared" si="15"/>
        <v>0</v>
      </c>
      <c r="U29" s="35">
        <f t="shared" si="15"/>
        <v>2880</v>
      </c>
      <c r="V29" s="35">
        <f t="shared" si="15"/>
        <v>0</v>
      </c>
      <c r="W29" s="35">
        <f t="shared" si="15"/>
        <v>2321</v>
      </c>
      <c r="X29" s="35">
        <f t="shared" si="15"/>
        <v>0</v>
      </c>
      <c r="Y29" s="21">
        <f t="shared" si="12"/>
        <v>80.590277777777771</v>
      </c>
      <c r="Z29" s="35">
        <f t="shared" si="15"/>
        <v>0</v>
      </c>
      <c r="AA29" s="35">
        <f t="shared" si="15"/>
        <v>10381</v>
      </c>
      <c r="AB29" s="35">
        <f t="shared" si="15"/>
        <v>0</v>
      </c>
      <c r="AC29" s="35">
        <f t="shared" si="15"/>
        <v>5254</v>
      </c>
      <c r="AD29" s="35">
        <f t="shared" si="15"/>
        <v>0</v>
      </c>
      <c r="AE29" s="35">
        <f t="shared" si="15"/>
        <v>4835</v>
      </c>
      <c r="AF29" s="35">
        <f t="shared" si="15"/>
        <v>0</v>
      </c>
      <c r="AG29" s="35">
        <f t="shared" si="15"/>
        <v>309</v>
      </c>
      <c r="AH29" s="35">
        <f t="shared" si="15"/>
        <v>0</v>
      </c>
      <c r="AI29" s="35">
        <f t="shared" si="15"/>
        <v>594</v>
      </c>
      <c r="AJ29" s="35">
        <f t="shared" si="15"/>
        <v>0</v>
      </c>
      <c r="AK29" s="35">
        <f t="shared" si="15"/>
        <v>165</v>
      </c>
      <c r="AL29" s="35">
        <f t="shared" si="15"/>
        <v>0</v>
      </c>
      <c r="AM29" s="35">
        <f t="shared" si="15"/>
        <v>252</v>
      </c>
      <c r="AN29" s="35">
        <f t="shared" si="15"/>
        <v>0</v>
      </c>
      <c r="AO29" s="35">
        <f t="shared" si="15"/>
        <v>2398</v>
      </c>
      <c r="AP29" s="35">
        <f t="shared" si="15"/>
        <v>0</v>
      </c>
      <c r="AQ29" s="35">
        <f t="shared" si="15"/>
        <v>1956</v>
      </c>
      <c r="AR29" s="35">
        <f t="shared" si="15"/>
        <v>0</v>
      </c>
      <c r="AS29" s="35">
        <f t="shared" si="15"/>
        <v>4354</v>
      </c>
      <c r="AT29" s="35">
        <f t="shared" si="15"/>
        <v>0</v>
      </c>
      <c r="AU29" s="35">
        <f t="shared" si="15"/>
        <v>4354</v>
      </c>
      <c r="AV29" s="35">
        <f t="shared" si="15"/>
        <v>13957</v>
      </c>
      <c r="AW29" s="35">
        <f t="shared" si="15"/>
        <v>0</v>
      </c>
      <c r="AX29" s="35">
        <f t="shared" si="15"/>
        <v>11048</v>
      </c>
      <c r="AY29" s="35">
        <f t="shared" si="15"/>
        <v>0</v>
      </c>
      <c r="AZ29" s="35">
        <f t="shared" si="15"/>
        <v>25005</v>
      </c>
      <c r="BA29" s="35">
        <f t="shared" si="15"/>
        <v>0</v>
      </c>
      <c r="BB29" s="35">
        <f t="shared" si="15"/>
        <v>25005</v>
      </c>
      <c r="BC29" s="35">
        <f t="shared" si="15"/>
        <v>0</v>
      </c>
      <c r="BD29" s="35">
        <f t="shared" si="15"/>
        <v>0</v>
      </c>
      <c r="BE29" s="35">
        <f t="shared" si="15"/>
        <v>0</v>
      </c>
      <c r="BF29" s="35">
        <f t="shared" si="15"/>
        <v>0</v>
      </c>
      <c r="BG29" s="35">
        <f t="shared" si="15"/>
        <v>0</v>
      </c>
      <c r="BH29" s="35">
        <f t="shared" si="15"/>
        <v>0</v>
      </c>
      <c r="BI29" s="35">
        <f t="shared" si="15"/>
        <v>0</v>
      </c>
      <c r="BJ29" s="35">
        <f t="shared" si="15"/>
        <v>0</v>
      </c>
      <c r="BK29" s="35">
        <f t="shared" si="15"/>
        <v>0</v>
      </c>
      <c r="BL29" s="35">
        <f t="shared" si="15"/>
        <v>0</v>
      </c>
      <c r="BM29" s="35">
        <f t="shared" si="15"/>
        <v>0</v>
      </c>
    </row>
    <row r="30" spans="1:65" s="5" customFormat="1" ht="17.100000000000001" customHeight="1">
      <c r="A30" s="22">
        <v>22</v>
      </c>
      <c r="B30" s="29" t="s">
        <v>88</v>
      </c>
      <c r="C30" s="13">
        <v>90000</v>
      </c>
      <c r="D30" s="13">
        <v>35000</v>
      </c>
      <c r="E30" s="34">
        <v>7780</v>
      </c>
      <c r="F30" s="34">
        <v>2745</v>
      </c>
      <c r="G30" s="34">
        <v>7461</v>
      </c>
      <c r="H30" s="15">
        <f t="shared" si="2"/>
        <v>95.899742930591259</v>
      </c>
      <c r="I30" s="34">
        <v>1993</v>
      </c>
      <c r="J30" s="15">
        <f t="shared" si="8"/>
        <v>72.604735883424411</v>
      </c>
      <c r="K30" s="34">
        <f>G30+'Dec25'!K30</f>
        <v>43336</v>
      </c>
      <c r="L30" s="15">
        <f t="shared" si="0"/>
        <v>48.151111111111113</v>
      </c>
      <c r="M30" s="34">
        <f>I30+'Dec25'!M30</f>
        <v>7874</v>
      </c>
      <c r="N30" s="15">
        <v>20.21</v>
      </c>
      <c r="O30" s="34">
        <v>334</v>
      </c>
      <c r="P30" s="34">
        <v>84</v>
      </c>
      <c r="Q30" s="34">
        <f>O30+'Dec25'!Q30</f>
        <v>2008</v>
      </c>
      <c r="R30" s="34">
        <f>P30+'Dec25'!R30</f>
        <v>423</v>
      </c>
      <c r="S30" s="34">
        <v>7276</v>
      </c>
      <c r="T30" s="34">
        <v>2412</v>
      </c>
      <c r="U30" s="34">
        <v>2004</v>
      </c>
      <c r="V30" s="34">
        <v>619</v>
      </c>
      <c r="W30" s="34">
        <v>1220</v>
      </c>
      <c r="X30" s="34">
        <v>341</v>
      </c>
      <c r="Y30" s="15">
        <f t="shared" si="12"/>
        <v>60.878243512974052</v>
      </c>
      <c r="Z30" s="15">
        <f t="shared" si="12"/>
        <v>55.088852988691436</v>
      </c>
      <c r="AA30" s="34">
        <v>8204</v>
      </c>
      <c r="AB30" s="34">
        <v>2217</v>
      </c>
      <c r="AC30" s="34">
        <v>3969</v>
      </c>
      <c r="AD30" s="34">
        <v>1146</v>
      </c>
      <c r="AE30" s="34">
        <v>2929</v>
      </c>
      <c r="AF30" s="34">
        <v>920</v>
      </c>
      <c r="AG30" s="34">
        <v>172</v>
      </c>
      <c r="AH30" s="34">
        <v>98</v>
      </c>
      <c r="AI30" s="34">
        <v>526</v>
      </c>
      <c r="AJ30" s="34">
        <v>147</v>
      </c>
      <c r="AK30" s="34">
        <v>116</v>
      </c>
      <c r="AL30" s="34">
        <v>37</v>
      </c>
      <c r="AM30" s="34">
        <v>312</v>
      </c>
      <c r="AN30" s="34">
        <v>102</v>
      </c>
      <c r="AO30" s="34">
        <v>1949</v>
      </c>
      <c r="AP30" s="34">
        <v>682</v>
      </c>
      <c r="AQ30" s="34">
        <v>1570</v>
      </c>
      <c r="AR30" s="34">
        <v>572</v>
      </c>
      <c r="AS30" s="34">
        <f t="shared" si="3"/>
        <v>3519</v>
      </c>
      <c r="AT30" s="34">
        <f t="shared" si="3"/>
        <v>1254</v>
      </c>
      <c r="AU30" s="34">
        <f t="shared" si="4"/>
        <v>4773</v>
      </c>
      <c r="AV30" s="34">
        <f>AO30+'Dec25'!AV30</f>
        <v>11201</v>
      </c>
      <c r="AW30" s="34">
        <f>AP30+'Dec25'!AW30</f>
        <v>3289</v>
      </c>
      <c r="AX30" s="34">
        <f>AQ30+'Dec25'!AX30</f>
        <v>8898</v>
      </c>
      <c r="AY30" s="34">
        <f>AR30+'Dec25'!AY30</f>
        <v>2709</v>
      </c>
      <c r="AZ30" s="34">
        <f t="shared" si="5"/>
        <v>20099</v>
      </c>
      <c r="BA30" s="34">
        <f t="shared" si="5"/>
        <v>5998</v>
      </c>
      <c r="BB30" s="34">
        <f t="shared" si="6"/>
        <v>26097</v>
      </c>
      <c r="BC30" s="34">
        <v>55</v>
      </c>
      <c r="BD30" s="34">
        <v>275</v>
      </c>
      <c r="BE30" s="34">
        <f>BC30+'Dec25'!BE30</f>
        <v>340</v>
      </c>
      <c r="BF30" s="34">
        <f>BD30+'Dec25'!BF30</f>
        <v>1700</v>
      </c>
      <c r="BG30" s="34">
        <v>4</v>
      </c>
      <c r="BH30" s="34">
        <v>2567</v>
      </c>
      <c r="BI30" s="34"/>
      <c r="BJ30" s="34">
        <f>BH30+BI30</f>
        <v>2567</v>
      </c>
      <c r="BK30" s="34">
        <f>'Dec25'!BK30+BH30</f>
        <v>14952</v>
      </c>
      <c r="BL30" s="34">
        <f>'Dec25'!BL30+BI30</f>
        <v>0</v>
      </c>
      <c r="BM30" s="34">
        <f>SUM(BK30:BL30)</f>
        <v>14952</v>
      </c>
    </row>
    <row r="31" spans="1:65" s="5" customFormat="1" ht="17.100000000000001" customHeight="1">
      <c r="A31" s="12">
        <v>23</v>
      </c>
      <c r="B31" s="13" t="s">
        <v>89</v>
      </c>
      <c r="C31" s="13">
        <v>65500</v>
      </c>
      <c r="D31" s="13">
        <v>0</v>
      </c>
      <c r="E31" s="34">
        <v>5325</v>
      </c>
      <c r="F31" s="34"/>
      <c r="G31" s="34">
        <v>4930</v>
      </c>
      <c r="H31" s="15">
        <f t="shared" si="2"/>
        <v>92.582159624413151</v>
      </c>
      <c r="I31" s="34">
        <v>0</v>
      </c>
      <c r="J31" s="15"/>
      <c r="K31" s="34">
        <f>G31+'Dec25'!K31</f>
        <v>28679</v>
      </c>
      <c r="L31" s="15">
        <f t="shared" si="0"/>
        <v>43.784732824427479</v>
      </c>
      <c r="M31" s="34">
        <f>I31+'Nov25'!M31</f>
        <v>0</v>
      </c>
      <c r="N31" s="15"/>
      <c r="O31" s="34">
        <v>123</v>
      </c>
      <c r="P31" s="34"/>
      <c r="Q31" s="34">
        <f>O31+'Dec25'!Q31</f>
        <v>687</v>
      </c>
      <c r="R31" s="34">
        <f>P31+'Dec25'!R31</f>
        <v>0</v>
      </c>
      <c r="S31" s="34">
        <v>5230</v>
      </c>
      <c r="T31" s="34"/>
      <c r="U31" s="34">
        <v>1448</v>
      </c>
      <c r="V31" s="34"/>
      <c r="W31" s="34">
        <v>793</v>
      </c>
      <c r="X31" s="34"/>
      <c r="Y31" s="15">
        <f t="shared" si="12"/>
        <v>54.765193370165747</v>
      </c>
      <c r="Z31" s="15"/>
      <c r="AA31" s="34">
        <v>4663</v>
      </c>
      <c r="AB31" s="34"/>
      <c r="AC31" s="34">
        <v>2412</v>
      </c>
      <c r="AD31" s="34"/>
      <c r="AE31" s="34">
        <v>1937</v>
      </c>
      <c r="AF31" s="34"/>
      <c r="AG31" s="34">
        <v>84</v>
      </c>
      <c r="AH31" s="34"/>
      <c r="AI31" s="34">
        <v>301</v>
      </c>
      <c r="AJ31" s="34"/>
      <c r="AK31" s="34">
        <v>63</v>
      </c>
      <c r="AL31" s="34"/>
      <c r="AM31" s="34">
        <v>114</v>
      </c>
      <c r="AN31" s="34"/>
      <c r="AO31" s="34">
        <v>1147</v>
      </c>
      <c r="AP31" s="34"/>
      <c r="AQ31" s="34">
        <v>977</v>
      </c>
      <c r="AR31" s="34"/>
      <c r="AS31" s="34">
        <f t="shared" si="3"/>
        <v>2124</v>
      </c>
      <c r="AT31" s="34">
        <f t="shared" si="3"/>
        <v>0</v>
      </c>
      <c r="AU31" s="34">
        <f t="shared" si="4"/>
        <v>2124</v>
      </c>
      <c r="AV31" s="34">
        <f>AO31+'Dec25'!AV31</f>
        <v>6875</v>
      </c>
      <c r="AW31" s="34">
        <f>AP31+'Dec25'!AW31</f>
        <v>0</v>
      </c>
      <c r="AX31" s="34">
        <f>AQ31+'Dec25'!AX31</f>
        <v>5903</v>
      </c>
      <c r="AY31" s="34">
        <f>AR31+'Dec25'!AY31</f>
        <v>0</v>
      </c>
      <c r="AZ31" s="34">
        <f t="shared" si="5"/>
        <v>12778</v>
      </c>
      <c r="BA31" s="34">
        <f t="shared" si="5"/>
        <v>0</v>
      </c>
      <c r="BB31" s="34">
        <f t="shared" si="6"/>
        <v>12778</v>
      </c>
      <c r="BC31" s="34"/>
      <c r="BD31" s="34"/>
      <c r="BE31" s="34"/>
      <c r="BF31" s="34"/>
      <c r="BG31" s="34"/>
      <c r="BH31" s="34"/>
      <c r="BI31" s="34"/>
      <c r="BJ31" s="34"/>
      <c r="BK31" s="40"/>
      <c r="BL31" s="40"/>
      <c r="BM31" s="40"/>
    </row>
    <row r="32" spans="1:65" s="5" customFormat="1" ht="17.100000000000001" customHeight="1">
      <c r="A32" s="16">
        <v>24</v>
      </c>
      <c r="B32" s="17" t="s">
        <v>90</v>
      </c>
      <c r="C32" s="13">
        <v>55500</v>
      </c>
      <c r="D32" s="13">
        <v>0</v>
      </c>
      <c r="E32" s="34">
        <v>4408</v>
      </c>
      <c r="F32" s="34"/>
      <c r="G32" s="34">
        <v>3901</v>
      </c>
      <c r="H32" s="15">
        <f t="shared" si="2"/>
        <v>88.498185117967338</v>
      </c>
      <c r="I32" s="34">
        <v>0</v>
      </c>
      <c r="J32" s="15"/>
      <c r="K32" s="34">
        <f>G32+'Dec25'!K32</f>
        <v>22845</v>
      </c>
      <c r="L32" s="15">
        <f t="shared" si="0"/>
        <v>41.162162162162161</v>
      </c>
      <c r="M32" s="34">
        <f>I32+'Nov25'!M32</f>
        <v>0</v>
      </c>
      <c r="N32" s="15"/>
      <c r="O32" s="34">
        <v>5</v>
      </c>
      <c r="P32" s="34"/>
      <c r="Q32" s="34">
        <f>O32+'Dec25'!Q32</f>
        <v>94</v>
      </c>
      <c r="R32" s="34">
        <f>P32+'Dec25'!R32</f>
        <v>0</v>
      </c>
      <c r="S32" s="34">
        <v>3809</v>
      </c>
      <c r="T32" s="34"/>
      <c r="U32" s="34">
        <v>1345</v>
      </c>
      <c r="V32" s="34"/>
      <c r="W32" s="34">
        <v>831</v>
      </c>
      <c r="X32" s="34"/>
      <c r="Y32" s="15">
        <f t="shared" si="12"/>
        <v>61.784386617100374</v>
      </c>
      <c r="Z32" s="15"/>
      <c r="AA32" s="34">
        <v>3789</v>
      </c>
      <c r="AB32" s="34"/>
      <c r="AC32" s="34">
        <v>2224</v>
      </c>
      <c r="AD32" s="34"/>
      <c r="AE32" s="34">
        <v>1187</v>
      </c>
      <c r="AF32" s="34"/>
      <c r="AG32" s="34">
        <v>101</v>
      </c>
      <c r="AH32" s="34"/>
      <c r="AI32" s="34">
        <v>237</v>
      </c>
      <c r="AJ32" s="34"/>
      <c r="AK32" s="34">
        <v>69</v>
      </c>
      <c r="AL32" s="34"/>
      <c r="AM32" s="34">
        <v>258</v>
      </c>
      <c r="AN32" s="34"/>
      <c r="AO32" s="34">
        <v>1036</v>
      </c>
      <c r="AP32" s="34"/>
      <c r="AQ32" s="34">
        <v>848</v>
      </c>
      <c r="AR32" s="34"/>
      <c r="AS32" s="34">
        <f t="shared" si="3"/>
        <v>1884</v>
      </c>
      <c r="AT32" s="34">
        <f t="shared" si="3"/>
        <v>0</v>
      </c>
      <c r="AU32" s="34">
        <f t="shared" si="4"/>
        <v>1884</v>
      </c>
      <c r="AV32" s="34">
        <f>AO32+'Dec25'!AV32</f>
        <v>5915</v>
      </c>
      <c r="AW32" s="34">
        <f>AP32+'Dec25'!AW32</f>
        <v>0</v>
      </c>
      <c r="AX32" s="34">
        <f>AQ32+'Dec25'!AX32</f>
        <v>4917</v>
      </c>
      <c r="AY32" s="34">
        <f>AR32+'Dec25'!AY32</f>
        <v>0</v>
      </c>
      <c r="AZ32" s="34">
        <f t="shared" si="5"/>
        <v>10832</v>
      </c>
      <c r="BA32" s="34">
        <f t="shared" si="5"/>
        <v>0</v>
      </c>
      <c r="BB32" s="34">
        <f t="shared" si="6"/>
        <v>10832</v>
      </c>
      <c r="BC32" s="34"/>
      <c r="BD32" s="34"/>
      <c r="BE32" s="34"/>
      <c r="BF32" s="34"/>
      <c r="BG32" s="34"/>
      <c r="BH32" s="34"/>
      <c r="BI32" s="34"/>
      <c r="BJ32" s="34"/>
      <c r="BK32" s="40"/>
      <c r="BL32" s="40"/>
      <c r="BM32" s="40"/>
    </row>
    <row r="33" spans="1:65" s="6" customFormat="1" ht="17.100000000000001" customHeight="1">
      <c r="A33" s="18"/>
      <c r="B33" s="31" t="s">
        <v>74</v>
      </c>
      <c r="C33" s="19">
        <f>SUM(C30:C32)</f>
        <v>211000</v>
      </c>
      <c r="D33" s="19">
        <f t="shared" ref="D33:BM33" si="16">SUM(D30:D32)</f>
        <v>35000</v>
      </c>
      <c r="E33" s="35">
        <f t="shared" si="16"/>
        <v>17513</v>
      </c>
      <c r="F33" s="35">
        <f t="shared" si="16"/>
        <v>2745</v>
      </c>
      <c r="G33" s="35">
        <f t="shared" si="16"/>
        <v>16292</v>
      </c>
      <c r="H33" s="21">
        <f t="shared" si="2"/>
        <v>93.028036315879632</v>
      </c>
      <c r="I33" s="35">
        <f t="shared" si="16"/>
        <v>1993</v>
      </c>
      <c r="J33" s="21">
        <f t="shared" si="8"/>
        <v>72.604735883424411</v>
      </c>
      <c r="K33" s="35">
        <f t="shared" si="16"/>
        <v>94860</v>
      </c>
      <c r="L33" s="21">
        <f t="shared" si="0"/>
        <v>44.957345971563981</v>
      </c>
      <c r="M33" s="35">
        <f t="shared" si="16"/>
        <v>7874</v>
      </c>
      <c r="N33" s="21">
        <f t="shared" si="9"/>
        <v>22.497142857142858</v>
      </c>
      <c r="O33" s="35">
        <f t="shared" si="16"/>
        <v>462</v>
      </c>
      <c r="P33" s="35">
        <f t="shared" si="16"/>
        <v>84</v>
      </c>
      <c r="Q33" s="35">
        <f t="shared" si="16"/>
        <v>2789</v>
      </c>
      <c r="R33" s="35">
        <f t="shared" si="16"/>
        <v>423</v>
      </c>
      <c r="S33" s="35">
        <f t="shared" si="16"/>
        <v>16315</v>
      </c>
      <c r="T33" s="35">
        <f t="shared" si="16"/>
        <v>2412</v>
      </c>
      <c r="U33" s="35">
        <f t="shared" si="16"/>
        <v>4797</v>
      </c>
      <c r="V33" s="35">
        <f t="shared" si="16"/>
        <v>619</v>
      </c>
      <c r="W33" s="35">
        <f t="shared" si="16"/>
        <v>2844</v>
      </c>
      <c r="X33" s="35">
        <f t="shared" si="16"/>
        <v>341</v>
      </c>
      <c r="Y33" s="21">
        <f t="shared" si="12"/>
        <v>59.287054409005627</v>
      </c>
      <c r="Z33" s="21">
        <f t="shared" si="12"/>
        <v>55.088852988691436</v>
      </c>
      <c r="AA33" s="35">
        <f t="shared" si="16"/>
        <v>16656</v>
      </c>
      <c r="AB33" s="35">
        <f t="shared" si="16"/>
        <v>2217</v>
      </c>
      <c r="AC33" s="35">
        <f t="shared" si="16"/>
        <v>8605</v>
      </c>
      <c r="AD33" s="35">
        <f t="shared" si="16"/>
        <v>1146</v>
      </c>
      <c r="AE33" s="35">
        <f t="shared" si="16"/>
        <v>6053</v>
      </c>
      <c r="AF33" s="35">
        <f t="shared" si="16"/>
        <v>920</v>
      </c>
      <c r="AG33" s="35">
        <f t="shared" si="16"/>
        <v>357</v>
      </c>
      <c r="AH33" s="35">
        <f t="shared" si="16"/>
        <v>98</v>
      </c>
      <c r="AI33" s="35">
        <f t="shared" si="16"/>
        <v>1064</v>
      </c>
      <c r="AJ33" s="35">
        <f t="shared" si="16"/>
        <v>147</v>
      </c>
      <c r="AK33" s="35">
        <f t="shared" si="16"/>
        <v>248</v>
      </c>
      <c r="AL33" s="35">
        <f t="shared" si="16"/>
        <v>37</v>
      </c>
      <c r="AM33" s="35">
        <f t="shared" si="16"/>
        <v>684</v>
      </c>
      <c r="AN33" s="35">
        <f t="shared" si="16"/>
        <v>102</v>
      </c>
      <c r="AO33" s="35">
        <f t="shared" si="16"/>
        <v>4132</v>
      </c>
      <c r="AP33" s="35">
        <f t="shared" si="16"/>
        <v>682</v>
      </c>
      <c r="AQ33" s="35">
        <f t="shared" si="16"/>
        <v>3395</v>
      </c>
      <c r="AR33" s="35">
        <f t="shared" si="16"/>
        <v>572</v>
      </c>
      <c r="AS33" s="35">
        <f t="shared" si="16"/>
        <v>7527</v>
      </c>
      <c r="AT33" s="35">
        <f t="shared" si="16"/>
        <v>1254</v>
      </c>
      <c r="AU33" s="35">
        <f t="shared" si="16"/>
        <v>8781</v>
      </c>
      <c r="AV33" s="35">
        <f t="shared" si="16"/>
        <v>23991</v>
      </c>
      <c r="AW33" s="35">
        <f t="shared" si="16"/>
        <v>3289</v>
      </c>
      <c r="AX33" s="35">
        <f t="shared" si="16"/>
        <v>19718</v>
      </c>
      <c r="AY33" s="35">
        <f t="shared" si="16"/>
        <v>2709</v>
      </c>
      <c r="AZ33" s="35">
        <f t="shared" si="16"/>
        <v>43709</v>
      </c>
      <c r="BA33" s="35">
        <f t="shared" si="16"/>
        <v>5998</v>
      </c>
      <c r="BB33" s="35">
        <f t="shared" si="16"/>
        <v>49707</v>
      </c>
      <c r="BC33" s="35">
        <f t="shared" si="16"/>
        <v>55</v>
      </c>
      <c r="BD33" s="35">
        <f t="shared" si="16"/>
        <v>275</v>
      </c>
      <c r="BE33" s="35">
        <f t="shared" si="16"/>
        <v>340</v>
      </c>
      <c r="BF33" s="35">
        <f t="shared" si="16"/>
        <v>1700</v>
      </c>
      <c r="BG33" s="35">
        <f t="shared" si="16"/>
        <v>4</v>
      </c>
      <c r="BH33" s="35">
        <f t="shared" si="16"/>
        <v>2567</v>
      </c>
      <c r="BI33" s="35">
        <f t="shared" si="16"/>
        <v>0</v>
      </c>
      <c r="BJ33" s="35">
        <f t="shared" si="16"/>
        <v>2567</v>
      </c>
      <c r="BK33" s="35">
        <f t="shared" si="16"/>
        <v>14952</v>
      </c>
      <c r="BL33" s="35">
        <f t="shared" si="16"/>
        <v>0</v>
      </c>
      <c r="BM33" s="35">
        <f t="shared" si="16"/>
        <v>14952</v>
      </c>
    </row>
    <row r="34" spans="1:65" s="5" customFormat="1" ht="17.100000000000001" customHeight="1">
      <c r="A34" s="22">
        <v>25</v>
      </c>
      <c r="B34" s="29" t="s">
        <v>91</v>
      </c>
      <c r="C34" s="13">
        <v>38000</v>
      </c>
      <c r="D34" s="13">
        <v>4000</v>
      </c>
      <c r="E34" s="34">
        <v>3165</v>
      </c>
      <c r="F34" s="34"/>
      <c r="G34" s="34">
        <v>2933</v>
      </c>
      <c r="H34" s="15">
        <f t="shared" si="2"/>
        <v>92.669826224328588</v>
      </c>
      <c r="I34" s="34">
        <v>0</v>
      </c>
      <c r="J34" s="15"/>
      <c r="K34" s="34">
        <f>G34+'Dec25'!K34</f>
        <v>15932</v>
      </c>
      <c r="L34" s="15">
        <f t="shared" si="0"/>
        <v>41.926315789473684</v>
      </c>
      <c r="M34" s="34">
        <f>I34+'Dec25'!M34</f>
        <v>20</v>
      </c>
      <c r="N34" s="15">
        <v>13.55</v>
      </c>
      <c r="O34" s="34">
        <v>97</v>
      </c>
      <c r="P34" s="34"/>
      <c r="Q34" s="34">
        <f>O34+'Dec25'!Q34</f>
        <v>432</v>
      </c>
      <c r="R34" s="34">
        <f>P34+'Dec25'!R34</f>
        <v>0</v>
      </c>
      <c r="S34" s="34">
        <v>2418</v>
      </c>
      <c r="T34" s="34"/>
      <c r="U34" s="34">
        <v>731</v>
      </c>
      <c r="V34" s="34"/>
      <c r="W34" s="34">
        <v>429</v>
      </c>
      <c r="X34" s="34"/>
      <c r="Y34" s="15">
        <f t="shared" si="12"/>
        <v>58.686730506155953</v>
      </c>
      <c r="Z34" s="15"/>
      <c r="AA34" s="34">
        <v>2754</v>
      </c>
      <c r="AB34" s="34">
        <v>280</v>
      </c>
      <c r="AC34" s="34">
        <v>1516</v>
      </c>
      <c r="AD34" s="34">
        <v>154</v>
      </c>
      <c r="AE34" s="34">
        <v>1238</v>
      </c>
      <c r="AF34" s="34">
        <v>126</v>
      </c>
      <c r="AG34" s="34">
        <v>37</v>
      </c>
      <c r="AH34" s="34">
        <v>2</v>
      </c>
      <c r="AI34" s="34">
        <v>234</v>
      </c>
      <c r="AJ34" s="34">
        <v>18</v>
      </c>
      <c r="AK34" s="34">
        <v>34</v>
      </c>
      <c r="AL34" s="34">
        <v>1</v>
      </c>
      <c r="AM34" s="34">
        <v>205</v>
      </c>
      <c r="AN34" s="34">
        <v>16</v>
      </c>
      <c r="AO34" s="34">
        <v>550</v>
      </c>
      <c r="AP34" s="34">
        <v>69</v>
      </c>
      <c r="AQ34" s="34">
        <v>456</v>
      </c>
      <c r="AR34" s="34">
        <v>48</v>
      </c>
      <c r="AS34" s="34">
        <f t="shared" si="3"/>
        <v>1006</v>
      </c>
      <c r="AT34" s="34">
        <f t="shared" si="3"/>
        <v>117</v>
      </c>
      <c r="AU34" s="34">
        <f t="shared" si="4"/>
        <v>1123</v>
      </c>
      <c r="AV34" s="34">
        <f>AO34+'Dec25'!AV34</f>
        <v>3478</v>
      </c>
      <c r="AW34" s="34">
        <f>AP34+'Dec25'!AW34</f>
        <v>250</v>
      </c>
      <c r="AX34" s="34">
        <f>AQ34+'Dec25'!AX34</f>
        <v>2810</v>
      </c>
      <c r="AY34" s="34">
        <f>AR34+'Dec25'!AY34</f>
        <v>170</v>
      </c>
      <c r="AZ34" s="34">
        <f t="shared" si="5"/>
        <v>6288</v>
      </c>
      <c r="BA34" s="34">
        <f t="shared" si="5"/>
        <v>420</v>
      </c>
      <c r="BB34" s="34">
        <f t="shared" si="6"/>
        <v>6708</v>
      </c>
      <c r="BC34" s="34"/>
      <c r="BD34" s="34"/>
      <c r="BE34" s="34"/>
      <c r="BF34" s="34"/>
      <c r="BG34" s="34"/>
      <c r="BH34" s="34"/>
      <c r="BI34" s="34"/>
      <c r="BJ34" s="34"/>
      <c r="BK34" s="34">
        <f>'Dec25'!BK34+BH34</f>
        <v>0</v>
      </c>
      <c r="BL34" s="34">
        <f>'Dec25'!BL34+BI34</f>
        <v>0</v>
      </c>
      <c r="BM34" s="34">
        <f>SUM(BK34:BL34)</f>
        <v>0</v>
      </c>
    </row>
    <row r="35" spans="1:65" s="5" customFormat="1" ht="17.100000000000001" customHeight="1">
      <c r="A35" s="12">
        <v>26</v>
      </c>
      <c r="B35" s="13" t="s">
        <v>92</v>
      </c>
      <c r="C35" s="13">
        <v>12000</v>
      </c>
      <c r="D35" s="13">
        <v>10000</v>
      </c>
      <c r="E35" s="34">
        <v>1010</v>
      </c>
      <c r="F35" s="34"/>
      <c r="G35" s="34">
        <v>1731</v>
      </c>
      <c r="H35" s="15">
        <f t="shared" si="2"/>
        <v>171.38613861386139</v>
      </c>
      <c r="I35" s="34">
        <v>0</v>
      </c>
      <c r="J35" s="15"/>
      <c r="K35" s="34">
        <f>G35+'Dec25'!K35</f>
        <v>6534</v>
      </c>
      <c r="L35" s="15">
        <f t="shared" si="0"/>
        <v>54.45</v>
      </c>
      <c r="M35" s="34">
        <f>I35+'Dec25'!M35</f>
        <v>3</v>
      </c>
      <c r="N35" s="15">
        <v>11.71</v>
      </c>
      <c r="O35" s="34">
        <v>105</v>
      </c>
      <c r="P35" s="34"/>
      <c r="Q35" s="34">
        <f>O35+'Dec25'!Q35</f>
        <v>248</v>
      </c>
      <c r="R35" s="34">
        <f>P35+'Dec25'!R35</f>
        <v>0</v>
      </c>
      <c r="S35" s="34">
        <v>659</v>
      </c>
      <c r="T35" s="34"/>
      <c r="U35" s="34">
        <v>222</v>
      </c>
      <c r="V35" s="34"/>
      <c r="W35" s="34">
        <v>114</v>
      </c>
      <c r="X35" s="34"/>
      <c r="Y35" s="15">
        <f t="shared" si="12"/>
        <v>51.351351351351354</v>
      </c>
      <c r="Z35" s="15"/>
      <c r="AA35" s="34">
        <v>853</v>
      </c>
      <c r="AB35" s="34">
        <v>996</v>
      </c>
      <c r="AC35" s="34">
        <v>456</v>
      </c>
      <c r="AD35" s="34">
        <v>556</v>
      </c>
      <c r="AE35" s="34">
        <v>397</v>
      </c>
      <c r="AF35" s="34">
        <v>440</v>
      </c>
      <c r="AG35" s="34">
        <v>21</v>
      </c>
      <c r="AH35" s="34">
        <v>19</v>
      </c>
      <c r="AI35" s="34">
        <v>48</v>
      </c>
      <c r="AJ35" s="34">
        <v>64</v>
      </c>
      <c r="AK35" s="34">
        <v>7</v>
      </c>
      <c r="AL35" s="34">
        <v>15</v>
      </c>
      <c r="AM35" s="34">
        <v>0</v>
      </c>
      <c r="AN35" s="34">
        <v>32</v>
      </c>
      <c r="AO35" s="34">
        <v>199</v>
      </c>
      <c r="AP35" s="34">
        <v>213</v>
      </c>
      <c r="AQ35" s="34">
        <v>181</v>
      </c>
      <c r="AR35" s="34">
        <v>213</v>
      </c>
      <c r="AS35" s="34">
        <f t="shared" si="3"/>
        <v>380</v>
      </c>
      <c r="AT35" s="34">
        <f t="shared" si="3"/>
        <v>426</v>
      </c>
      <c r="AU35" s="34">
        <f t="shared" si="4"/>
        <v>806</v>
      </c>
      <c r="AV35" s="34">
        <f>AO35+'Dec25'!AV35</f>
        <v>957</v>
      </c>
      <c r="AW35" s="34">
        <f>AP35+'Dec25'!AW35</f>
        <v>1006</v>
      </c>
      <c r="AX35" s="34">
        <f>AQ35+'Dec25'!AX35</f>
        <v>920</v>
      </c>
      <c r="AY35" s="34">
        <f>AR35+'Dec25'!AY35</f>
        <v>1024</v>
      </c>
      <c r="AZ35" s="34">
        <f t="shared" si="5"/>
        <v>1877</v>
      </c>
      <c r="BA35" s="34">
        <f t="shared" si="5"/>
        <v>2030</v>
      </c>
      <c r="BB35" s="34">
        <f t="shared" si="6"/>
        <v>3907</v>
      </c>
      <c r="BC35" s="34"/>
      <c r="BD35" s="34"/>
      <c r="BE35" s="34"/>
      <c r="BF35" s="34"/>
      <c r="BG35" s="34"/>
      <c r="BH35" s="34"/>
      <c r="BI35" s="34"/>
      <c r="BJ35" s="34"/>
      <c r="BK35" s="40"/>
      <c r="BL35" s="40"/>
      <c r="BM35" s="40"/>
    </row>
    <row r="36" spans="1:65" s="5" customFormat="1" ht="17.100000000000001" customHeight="1">
      <c r="A36" s="16">
        <v>27</v>
      </c>
      <c r="B36" s="17" t="s">
        <v>93</v>
      </c>
      <c r="C36" s="13">
        <v>29000</v>
      </c>
      <c r="D36" s="13">
        <v>0</v>
      </c>
      <c r="E36" s="34">
        <v>2410</v>
      </c>
      <c r="F36" s="34"/>
      <c r="G36" s="34">
        <v>2363</v>
      </c>
      <c r="H36" s="15">
        <f t="shared" si="2"/>
        <v>98.049792531120332</v>
      </c>
      <c r="I36" s="34">
        <v>0</v>
      </c>
      <c r="J36" s="15"/>
      <c r="K36" s="34">
        <f>G36+'Dec25'!K36</f>
        <v>11965</v>
      </c>
      <c r="L36" s="15">
        <f t="shared" si="0"/>
        <v>41.258620689655174</v>
      </c>
      <c r="M36" s="34">
        <f>I36+'Nov25'!M36</f>
        <v>0</v>
      </c>
      <c r="N36" s="15"/>
      <c r="O36" s="34">
        <v>118</v>
      </c>
      <c r="P36" s="34"/>
      <c r="Q36" s="34">
        <f>O36+'Dec25'!Q36</f>
        <v>564</v>
      </c>
      <c r="R36" s="34">
        <f>P36+'Dec25'!R36</f>
        <v>0</v>
      </c>
      <c r="S36" s="34">
        <v>1924</v>
      </c>
      <c r="T36" s="34"/>
      <c r="U36" s="34">
        <v>520</v>
      </c>
      <c r="V36" s="34"/>
      <c r="W36" s="34">
        <v>306</v>
      </c>
      <c r="X36" s="34"/>
      <c r="Y36" s="15">
        <f t="shared" ref="Y36:Z51" si="17">W36*100/U36</f>
        <v>58.846153846153847</v>
      </c>
      <c r="Z36" s="15"/>
      <c r="AA36" s="34">
        <v>2051</v>
      </c>
      <c r="AB36" s="34"/>
      <c r="AC36" s="34">
        <v>1094</v>
      </c>
      <c r="AD36" s="34"/>
      <c r="AE36" s="34">
        <v>957</v>
      </c>
      <c r="AF36" s="34"/>
      <c r="AG36" s="34">
        <v>20</v>
      </c>
      <c r="AH36" s="34"/>
      <c r="AI36" s="34">
        <v>129</v>
      </c>
      <c r="AJ36" s="34"/>
      <c r="AK36" s="34">
        <v>15</v>
      </c>
      <c r="AL36" s="34"/>
      <c r="AM36" s="34">
        <v>24</v>
      </c>
      <c r="AN36" s="34"/>
      <c r="AO36" s="34">
        <v>515</v>
      </c>
      <c r="AP36" s="34"/>
      <c r="AQ36" s="34">
        <v>391</v>
      </c>
      <c r="AR36" s="34"/>
      <c r="AS36" s="34">
        <f t="shared" si="3"/>
        <v>906</v>
      </c>
      <c r="AT36" s="34">
        <f t="shared" si="3"/>
        <v>0</v>
      </c>
      <c r="AU36" s="34">
        <f t="shared" si="4"/>
        <v>906</v>
      </c>
      <c r="AV36" s="34">
        <f>AO36+'Dec25'!AV36</f>
        <v>2850</v>
      </c>
      <c r="AW36" s="34">
        <f>AP36+'Dec25'!AW36</f>
        <v>0</v>
      </c>
      <c r="AX36" s="34">
        <f>AQ36+'Dec25'!AX36</f>
        <v>2190</v>
      </c>
      <c r="AY36" s="34">
        <f>AR36+'Dec25'!AY36</f>
        <v>0</v>
      </c>
      <c r="AZ36" s="34">
        <f t="shared" si="5"/>
        <v>5040</v>
      </c>
      <c r="BA36" s="34">
        <f t="shared" si="5"/>
        <v>0</v>
      </c>
      <c r="BB36" s="34">
        <f t="shared" si="6"/>
        <v>5040</v>
      </c>
      <c r="BC36" s="34"/>
      <c r="BD36" s="34"/>
      <c r="BE36" s="34"/>
      <c r="BF36" s="34"/>
      <c r="BG36" s="34"/>
      <c r="BH36" s="34"/>
      <c r="BI36" s="34"/>
      <c r="BJ36" s="34"/>
      <c r="BK36" s="40"/>
      <c r="BL36" s="40"/>
      <c r="BM36" s="40"/>
    </row>
    <row r="37" spans="1:65" s="6" customFormat="1" ht="17.100000000000001" customHeight="1">
      <c r="A37" s="18"/>
      <c r="B37" s="19" t="s">
        <v>74</v>
      </c>
      <c r="C37" s="19">
        <f>SUM(C34:C36)</f>
        <v>79000</v>
      </c>
      <c r="D37" s="19">
        <f t="shared" ref="D37:BM37" si="18">SUM(D34:D36)</f>
        <v>14000</v>
      </c>
      <c r="E37" s="35">
        <f t="shared" si="18"/>
        <v>6585</v>
      </c>
      <c r="F37" s="35">
        <f t="shared" si="18"/>
        <v>0</v>
      </c>
      <c r="G37" s="35">
        <f t="shared" si="18"/>
        <v>7027</v>
      </c>
      <c r="H37" s="21">
        <f t="shared" si="2"/>
        <v>106.71222475322703</v>
      </c>
      <c r="I37" s="35">
        <f t="shared" si="18"/>
        <v>0</v>
      </c>
      <c r="J37" s="21" t="e">
        <f t="shared" si="8"/>
        <v>#DIV/0!</v>
      </c>
      <c r="K37" s="35">
        <f t="shared" si="18"/>
        <v>34431</v>
      </c>
      <c r="L37" s="21">
        <f t="shared" si="0"/>
        <v>43.583544303797467</v>
      </c>
      <c r="M37" s="35">
        <f t="shared" si="18"/>
        <v>23</v>
      </c>
      <c r="N37" s="21">
        <f t="shared" si="9"/>
        <v>0.16428571428571428</v>
      </c>
      <c r="O37" s="35">
        <f t="shared" si="18"/>
        <v>320</v>
      </c>
      <c r="P37" s="35">
        <f t="shared" si="18"/>
        <v>0</v>
      </c>
      <c r="Q37" s="35">
        <f t="shared" si="18"/>
        <v>1244</v>
      </c>
      <c r="R37" s="35">
        <f t="shared" si="18"/>
        <v>0</v>
      </c>
      <c r="S37" s="35">
        <f t="shared" si="18"/>
        <v>5001</v>
      </c>
      <c r="T37" s="35">
        <f t="shared" si="18"/>
        <v>0</v>
      </c>
      <c r="U37" s="35">
        <f t="shared" si="18"/>
        <v>1473</v>
      </c>
      <c r="V37" s="35">
        <f t="shared" si="18"/>
        <v>0</v>
      </c>
      <c r="W37" s="35">
        <f t="shared" si="18"/>
        <v>849</v>
      </c>
      <c r="X37" s="35">
        <f t="shared" si="18"/>
        <v>0</v>
      </c>
      <c r="Y37" s="21">
        <f t="shared" si="17"/>
        <v>57.63747454175153</v>
      </c>
      <c r="Z37" s="21"/>
      <c r="AA37" s="35">
        <f t="shared" si="18"/>
        <v>5658</v>
      </c>
      <c r="AB37" s="35">
        <f t="shared" si="18"/>
        <v>1276</v>
      </c>
      <c r="AC37" s="35">
        <f t="shared" si="18"/>
        <v>3066</v>
      </c>
      <c r="AD37" s="35">
        <f t="shared" si="18"/>
        <v>710</v>
      </c>
      <c r="AE37" s="35">
        <f t="shared" si="18"/>
        <v>2592</v>
      </c>
      <c r="AF37" s="35">
        <f t="shared" si="18"/>
        <v>566</v>
      </c>
      <c r="AG37" s="35">
        <f t="shared" si="18"/>
        <v>78</v>
      </c>
      <c r="AH37" s="35">
        <f t="shared" si="18"/>
        <v>21</v>
      </c>
      <c r="AI37" s="35">
        <f t="shared" si="18"/>
        <v>411</v>
      </c>
      <c r="AJ37" s="35">
        <f t="shared" si="18"/>
        <v>82</v>
      </c>
      <c r="AK37" s="35">
        <f t="shared" si="18"/>
        <v>56</v>
      </c>
      <c r="AL37" s="35">
        <f t="shared" si="18"/>
        <v>16</v>
      </c>
      <c r="AM37" s="35">
        <f t="shared" si="18"/>
        <v>229</v>
      </c>
      <c r="AN37" s="35">
        <f t="shared" si="18"/>
        <v>48</v>
      </c>
      <c r="AO37" s="35">
        <f t="shared" si="18"/>
        <v>1264</v>
      </c>
      <c r="AP37" s="35">
        <f t="shared" si="18"/>
        <v>282</v>
      </c>
      <c r="AQ37" s="35">
        <f t="shared" si="18"/>
        <v>1028</v>
      </c>
      <c r="AR37" s="35">
        <f t="shared" si="18"/>
        <v>261</v>
      </c>
      <c r="AS37" s="35">
        <f t="shared" si="18"/>
        <v>2292</v>
      </c>
      <c r="AT37" s="35">
        <f t="shared" si="18"/>
        <v>543</v>
      </c>
      <c r="AU37" s="35">
        <f t="shared" si="18"/>
        <v>2835</v>
      </c>
      <c r="AV37" s="35">
        <f t="shared" si="18"/>
        <v>7285</v>
      </c>
      <c r="AW37" s="35">
        <f t="shared" si="18"/>
        <v>1256</v>
      </c>
      <c r="AX37" s="35">
        <f t="shared" si="18"/>
        <v>5920</v>
      </c>
      <c r="AY37" s="35">
        <f t="shared" si="18"/>
        <v>1194</v>
      </c>
      <c r="AZ37" s="35">
        <f t="shared" si="18"/>
        <v>13205</v>
      </c>
      <c r="BA37" s="35">
        <f t="shared" si="18"/>
        <v>2450</v>
      </c>
      <c r="BB37" s="35">
        <f t="shared" si="18"/>
        <v>15655</v>
      </c>
      <c r="BC37" s="35">
        <f t="shared" si="18"/>
        <v>0</v>
      </c>
      <c r="BD37" s="35">
        <f t="shared" si="18"/>
        <v>0</v>
      </c>
      <c r="BE37" s="35">
        <f t="shared" si="18"/>
        <v>0</v>
      </c>
      <c r="BF37" s="35">
        <f t="shared" si="18"/>
        <v>0</v>
      </c>
      <c r="BG37" s="35">
        <f t="shared" si="18"/>
        <v>0</v>
      </c>
      <c r="BH37" s="35">
        <f t="shared" si="18"/>
        <v>0</v>
      </c>
      <c r="BI37" s="35">
        <f t="shared" si="18"/>
        <v>0</v>
      </c>
      <c r="BJ37" s="35">
        <f t="shared" si="18"/>
        <v>0</v>
      </c>
      <c r="BK37" s="35">
        <f t="shared" si="18"/>
        <v>0</v>
      </c>
      <c r="BL37" s="35">
        <f t="shared" si="18"/>
        <v>0</v>
      </c>
      <c r="BM37" s="35">
        <f t="shared" si="18"/>
        <v>0</v>
      </c>
    </row>
    <row r="38" spans="1:65" s="6" customFormat="1" ht="17.100000000000001" customHeight="1">
      <c r="A38" s="24">
        <v>28</v>
      </c>
      <c r="B38" s="25" t="s">
        <v>94</v>
      </c>
      <c r="C38" s="26">
        <v>14000</v>
      </c>
      <c r="D38" s="26">
        <v>0</v>
      </c>
      <c r="E38" s="38">
        <v>1167</v>
      </c>
      <c r="F38" s="38"/>
      <c r="G38" s="38">
        <v>868</v>
      </c>
      <c r="H38" s="15">
        <f t="shared" si="2"/>
        <v>74.378748928877457</v>
      </c>
      <c r="I38" s="38">
        <v>0</v>
      </c>
      <c r="J38" s="15"/>
      <c r="K38" s="34">
        <f>G38+'Dec25'!K38</f>
        <v>4786</v>
      </c>
      <c r="L38" s="15">
        <f t="shared" si="0"/>
        <v>34.185714285714283</v>
      </c>
      <c r="M38" s="34">
        <f>I38+'Nov25'!M38</f>
        <v>0</v>
      </c>
      <c r="N38" s="28"/>
      <c r="O38" s="38">
        <v>34</v>
      </c>
      <c r="P38" s="38"/>
      <c r="Q38" s="34">
        <f>O38+'Dec25'!Q38</f>
        <v>156</v>
      </c>
      <c r="R38" s="34">
        <f>P38+'Dec25'!R38</f>
        <v>0</v>
      </c>
      <c r="S38" s="38">
        <v>806</v>
      </c>
      <c r="T38" s="38"/>
      <c r="U38" s="38">
        <v>434</v>
      </c>
      <c r="V38" s="38"/>
      <c r="W38" s="38">
        <v>197</v>
      </c>
      <c r="X38" s="38"/>
      <c r="Y38" s="15">
        <f t="shared" si="17"/>
        <v>45.391705069124427</v>
      </c>
      <c r="Z38" s="15"/>
      <c r="AA38" s="38">
        <v>872</v>
      </c>
      <c r="AB38" s="38"/>
      <c r="AC38" s="38">
        <v>271</v>
      </c>
      <c r="AD38" s="38"/>
      <c r="AE38" s="38">
        <v>218</v>
      </c>
      <c r="AF38" s="38"/>
      <c r="AG38" s="38">
        <v>74</v>
      </c>
      <c r="AH38" s="38"/>
      <c r="AI38" s="38">
        <v>177</v>
      </c>
      <c r="AJ38" s="38"/>
      <c r="AK38" s="38">
        <v>0</v>
      </c>
      <c r="AL38" s="38"/>
      <c r="AM38" s="38">
        <v>80</v>
      </c>
      <c r="AN38" s="38"/>
      <c r="AO38" s="38">
        <v>255</v>
      </c>
      <c r="AP38" s="38"/>
      <c r="AQ38" s="38">
        <v>203</v>
      </c>
      <c r="AR38" s="38"/>
      <c r="AS38" s="34">
        <f t="shared" si="3"/>
        <v>458</v>
      </c>
      <c r="AT38" s="34">
        <f t="shared" si="3"/>
        <v>0</v>
      </c>
      <c r="AU38" s="34">
        <f t="shared" si="4"/>
        <v>458</v>
      </c>
      <c r="AV38" s="34">
        <f>AO38+'Dec25'!AV38</f>
        <v>1509</v>
      </c>
      <c r="AW38" s="34">
        <f>AP38+'Dec25'!AW38</f>
        <v>0</v>
      </c>
      <c r="AX38" s="34">
        <f>AQ38+'Dec25'!AX38</f>
        <v>1218</v>
      </c>
      <c r="AY38" s="34">
        <f>AR38+'Dec25'!AY38</f>
        <v>0</v>
      </c>
      <c r="AZ38" s="34">
        <f t="shared" si="5"/>
        <v>2727</v>
      </c>
      <c r="BA38" s="34">
        <f t="shared" si="5"/>
        <v>0</v>
      </c>
      <c r="BB38" s="34">
        <f t="shared" si="6"/>
        <v>2727</v>
      </c>
      <c r="BC38" s="38"/>
      <c r="BD38" s="38"/>
      <c r="BE38" s="38"/>
      <c r="BF38" s="38"/>
      <c r="BG38" s="38"/>
      <c r="BH38" s="38"/>
      <c r="BI38" s="38"/>
      <c r="BJ38" s="38"/>
      <c r="BK38" s="41"/>
      <c r="BL38" s="41"/>
      <c r="BM38" s="41"/>
    </row>
    <row r="39" spans="1:65" s="6" customFormat="1" ht="17.100000000000001" customHeight="1">
      <c r="A39" s="32">
        <v>29</v>
      </c>
      <c r="B39" s="26" t="s">
        <v>95</v>
      </c>
      <c r="C39" s="26">
        <v>6500</v>
      </c>
      <c r="D39" s="26">
        <v>0</v>
      </c>
      <c r="E39" s="38">
        <v>549</v>
      </c>
      <c r="F39" s="38"/>
      <c r="G39" s="38">
        <v>565</v>
      </c>
      <c r="H39" s="15">
        <f t="shared" si="2"/>
        <v>102.9143897996357</v>
      </c>
      <c r="I39" s="38"/>
      <c r="J39" s="15"/>
      <c r="K39" s="34">
        <f>G39+'Dec25'!K39</f>
        <v>2670</v>
      </c>
      <c r="L39" s="15">
        <f t="shared" si="0"/>
        <v>41.07692307692308</v>
      </c>
      <c r="M39" s="34">
        <f>I39+'Nov25'!M39</f>
        <v>0</v>
      </c>
      <c r="N39" s="28"/>
      <c r="O39" s="38">
        <v>1</v>
      </c>
      <c r="P39" s="38"/>
      <c r="Q39" s="34">
        <f>O39+'Dec25'!Q39</f>
        <v>5</v>
      </c>
      <c r="R39" s="34">
        <f>P39+'Dec25'!R39</f>
        <v>0</v>
      </c>
      <c r="S39" s="38">
        <v>384</v>
      </c>
      <c r="T39" s="38"/>
      <c r="U39" s="38">
        <v>162</v>
      </c>
      <c r="V39" s="38"/>
      <c r="W39" s="38">
        <v>109</v>
      </c>
      <c r="X39" s="38"/>
      <c r="Y39" s="15">
        <f t="shared" si="17"/>
        <v>67.283950617283949</v>
      </c>
      <c r="Z39" s="15"/>
      <c r="AA39" s="38">
        <v>449</v>
      </c>
      <c r="AB39" s="38"/>
      <c r="AC39" s="38">
        <v>190</v>
      </c>
      <c r="AD39" s="38"/>
      <c r="AE39" s="38">
        <v>71</v>
      </c>
      <c r="AF39" s="38"/>
      <c r="AG39" s="38">
        <v>4</v>
      </c>
      <c r="AH39" s="38"/>
      <c r="AI39" s="38">
        <v>20</v>
      </c>
      <c r="AJ39" s="38"/>
      <c r="AK39" s="38">
        <v>0</v>
      </c>
      <c r="AL39" s="38"/>
      <c r="AM39" s="38">
        <v>8</v>
      </c>
      <c r="AN39" s="38"/>
      <c r="AO39" s="38">
        <v>110</v>
      </c>
      <c r="AP39" s="38"/>
      <c r="AQ39" s="38">
        <v>84</v>
      </c>
      <c r="AR39" s="38"/>
      <c r="AS39" s="34">
        <f t="shared" si="3"/>
        <v>194</v>
      </c>
      <c r="AT39" s="34">
        <f t="shared" si="3"/>
        <v>0</v>
      </c>
      <c r="AU39" s="34">
        <f t="shared" si="4"/>
        <v>194</v>
      </c>
      <c r="AV39" s="34">
        <f>AO39+'Dec25'!AV39</f>
        <v>646</v>
      </c>
      <c r="AW39" s="34">
        <f>AP39+'Dec25'!AW39</f>
        <v>0</v>
      </c>
      <c r="AX39" s="34">
        <f>AQ39+'Dec25'!AX39</f>
        <v>528</v>
      </c>
      <c r="AY39" s="34">
        <f>AR39+'Dec25'!AY39</f>
        <v>0</v>
      </c>
      <c r="AZ39" s="34">
        <f t="shared" si="5"/>
        <v>1174</v>
      </c>
      <c r="BA39" s="34">
        <f t="shared" si="5"/>
        <v>0</v>
      </c>
      <c r="BB39" s="34">
        <f t="shared" si="6"/>
        <v>1174</v>
      </c>
      <c r="BC39" s="38"/>
      <c r="BD39" s="38"/>
      <c r="BE39" s="34">
        <f>BC39+'Dec25'!BE39</f>
        <v>0</v>
      </c>
      <c r="BF39" s="34">
        <f>BD39+'Dec25'!BF39</f>
        <v>0</v>
      </c>
      <c r="BG39" s="38"/>
      <c r="BH39" s="38"/>
      <c r="BI39" s="38"/>
      <c r="BJ39" s="38"/>
      <c r="BK39" s="34">
        <f>'Dec25'!BK39+BH39</f>
        <v>0</v>
      </c>
      <c r="BL39" s="34">
        <f>'Dec25'!BL39+BI39</f>
        <v>0</v>
      </c>
      <c r="BM39" s="42">
        <v>0</v>
      </c>
    </row>
    <row r="40" spans="1:65" s="6" customFormat="1" ht="17.100000000000001" customHeight="1">
      <c r="A40" s="32">
        <v>30</v>
      </c>
      <c r="B40" s="26" t="s">
        <v>96</v>
      </c>
      <c r="C40" s="26">
        <v>10000</v>
      </c>
      <c r="D40" s="26">
        <v>0</v>
      </c>
      <c r="E40" s="38">
        <v>839</v>
      </c>
      <c r="F40" s="38"/>
      <c r="G40" s="38">
        <v>827</v>
      </c>
      <c r="H40" s="15">
        <f t="shared" si="2"/>
        <v>98.569725864123953</v>
      </c>
      <c r="I40" s="38"/>
      <c r="J40" s="15"/>
      <c r="K40" s="34">
        <f>G40+'Dec25'!K40</f>
        <v>4834</v>
      </c>
      <c r="L40" s="15">
        <f t="shared" si="0"/>
        <v>48.34</v>
      </c>
      <c r="M40" s="34">
        <f>I40+'Nov25'!M40</f>
        <v>0</v>
      </c>
      <c r="N40" s="28"/>
      <c r="O40" s="38"/>
      <c r="P40" s="38"/>
      <c r="Q40" s="34">
        <f>O40+'Dec25'!Q40</f>
        <v>44</v>
      </c>
      <c r="R40" s="34">
        <f>P40+'Dec25'!R40</f>
        <v>0</v>
      </c>
      <c r="S40" s="38">
        <v>849</v>
      </c>
      <c r="T40" s="38"/>
      <c r="U40" s="38">
        <v>317</v>
      </c>
      <c r="V40" s="38"/>
      <c r="W40" s="38">
        <v>184</v>
      </c>
      <c r="X40" s="38"/>
      <c r="Y40" s="15">
        <f t="shared" si="17"/>
        <v>58.044164037854891</v>
      </c>
      <c r="Z40" s="15"/>
      <c r="AA40" s="38">
        <v>737</v>
      </c>
      <c r="AB40" s="38"/>
      <c r="AC40" s="38">
        <v>391</v>
      </c>
      <c r="AD40" s="38"/>
      <c r="AE40" s="38">
        <v>346</v>
      </c>
      <c r="AF40" s="38"/>
      <c r="AG40" s="38">
        <v>0</v>
      </c>
      <c r="AH40" s="38"/>
      <c r="AI40" s="38">
        <v>125</v>
      </c>
      <c r="AJ40" s="38"/>
      <c r="AK40" s="38">
        <v>0</v>
      </c>
      <c r="AL40" s="38"/>
      <c r="AM40" s="38">
        <v>0</v>
      </c>
      <c r="AN40" s="38"/>
      <c r="AO40" s="38">
        <v>158</v>
      </c>
      <c r="AP40" s="38"/>
      <c r="AQ40" s="38">
        <v>108</v>
      </c>
      <c r="AR40" s="38"/>
      <c r="AS40" s="34">
        <f t="shared" si="3"/>
        <v>266</v>
      </c>
      <c r="AT40" s="34">
        <f t="shared" si="3"/>
        <v>0</v>
      </c>
      <c r="AU40" s="34">
        <f t="shared" si="4"/>
        <v>266</v>
      </c>
      <c r="AV40" s="34">
        <f>AO40+'Dec25'!AV40</f>
        <v>1211</v>
      </c>
      <c r="AW40" s="34">
        <f>AP40+'Dec25'!AW40</f>
        <v>0</v>
      </c>
      <c r="AX40" s="34">
        <f>AQ40+'Dec25'!AX40</f>
        <v>823</v>
      </c>
      <c r="AY40" s="34">
        <f>AR40+'Dec25'!AY40</f>
        <v>0</v>
      </c>
      <c r="AZ40" s="34">
        <f t="shared" si="5"/>
        <v>2034</v>
      </c>
      <c r="BA40" s="34">
        <f t="shared" si="5"/>
        <v>0</v>
      </c>
      <c r="BB40" s="34">
        <f t="shared" si="6"/>
        <v>2034</v>
      </c>
      <c r="BC40" s="38"/>
      <c r="BD40" s="38"/>
      <c r="BE40" s="34">
        <f>BC40+'Dec25'!BE40</f>
        <v>0</v>
      </c>
      <c r="BF40" s="34">
        <f>BD40+'Dec25'!BF40</f>
        <v>0</v>
      </c>
      <c r="BG40" s="38"/>
      <c r="BH40" s="38"/>
      <c r="BI40" s="38"/>
      <c r="BJ40" s="38"/>
      <c r="BK40" s="34">
        <f>'Dec25'!BK40+BH40</f>
        <v>0</v>
      </c>
      <c r="BL40" s="34">
        <f>'Dec25'!BL40+BI40</f>
        <v>0</v>
      </c>
      <c r="BM40" s="42">
        <v>0</v>
      </c>
    </row>
    <row r="41" spans="1:65" s="5" customFormat="1" ht="17.100000000000001" customHeight="1">
      <c r="A41" s="12">
        <v>31</v>
      </c>
      <c r="B41" s="13" t="s">
        <v>97</v>
      </c>
      <c r="C41" s="13">
        <v>24000</v>
      </c>
      <c r="D41" s="13">
        <v>0</v>
      </c>
      <c r="E41" s="34">
        <v>2470</v>
      </c>
      <c r="F41" s="34"/>
      <c r="G41" s="34">
        <v>2513</v>
      </c>
      <c r="H41" s="15">
        <f t="shared" si="2"/>
        <v>101.74089068825911</v>
      </c>
      <c r="I41" s="34"/>
      <c r="J41" s="15"/>
      <c r="K41" s="34">
        <f>G41+'Dec25'!K41</f>
        <v>11610</v>
      </c>
      <c r="L41" s="15">
        <f t="shared" si="0"/>
        <v>48.375</v>
      </c>
      <c r="M41" s="34">
        <f>I41+'Nov25'!M41</f>
        <v>0</v>
      </c>
      <c r="N41" s="15"/>
      <c r="O41" s="34">
        <v>158</v>
      </c>
      <c r="P41" s="34"/>
      <c r="Q41" s="34">
        <f>O41+'Dec25'!Q41</f>
        <v>806</v>
      </c>
      <c r="R41" s="34">
        <f>P41+'Dec25'!R41</f>
        <v>0</v>
      </c>
      <c r="S41" s="34">
        <v>1494</v>
      </c>
      <c r="T41" s="34"/>
      <c r="U41" s="34">
        <v>715</v>
      </c>
      <c r="V41" s="34"/>
      <c r="W41" s="34">
        <v>414</v>
      </c>
      <c r="X41" s="34"/>
      <c r="Y41" s="15">
        <f t="shared" si="17"/>
        <v>57.9020979020979</v>
      </c>
      <c r="Z41" s="15"/>
      <c r="AA41" s="34">
        <v>2445</v>
      </c>
      <c r="AB41" s="34"/>
      <c r="AC41" s="34">
        <v>1372</v>
      </c>
      <c r="AD41" s="34"/>
      <c r="AE41" s="34">
        <v>999</v>
      </c>
      <c r="AF41" s="34"/>
      <c r="AG41" s="34">
        <v>16</v>
      </c>
      <c r="AH41" s="34"/>
      <c r="AI41" s="34">
        <v>22</v>
      </c>
      <c r="AJ41" s="34"/>
      <c r="AK41" s="34">
        <v>29</v>
      </c>
      <c r="AL41" s="34"/>
      <c r="AM41" s="34">
        <v>128</v>
      </c>
      <c r="AN41" s="34"/>
      <c r="AO41" s="34">
        <v>486</v>
      </c>
      <c r="AP41" s="34"/>
      <c r="AQ41" s="34">
        <v>431</v>
      </c>
      <c r="AR41" s="34"/>
      <c r="AS41" s="34">
        <f t="shared" si="3"/>
        <v>917</v>
      </c>
      <c r="AT41" s="34">
        <f t="shared" si="3"/>
        <v>0</v>
      </c>
      <c r="AU41" s="34">
        <f t="shared" si="4"/>
        <v>917</v>
      </c>
      <c r="AV41" s="34">
        <f>AO41+'Dec25'!AV41</f>
        <v>2884</v>
      </c>
      <c r="AW41" s="34">
        <f>AP41+'Dec25'!AW41</f>
        <v>0</v>
      </c>
      <c r="AX41" s="34">
        <f>AQ41+'Dec25'!AX41</f>
        <v>2421</v>
      </c>
      <c r="AY41" s="34">
        <f>AR41+'Dec25'!AY41</f>
        <v>0</v>
      </c>
      <c r="AZ41" s="34">
        <f t="shared" si="5"/>
        <v>5305</v>
      </c>
      <c r="BA41" s="34">
        <f t="shared" si="5"/>
        <v>0</v>
      </c>
      <c r="BB41" s="34">
        <f t="shared" si="6"/>
        <v>5305</v>
      </c>
      <c r="BC41" s="34">
        <v>50</v>
      </c>
      <c r="BD41" s="34">
        <v>250</v>
      </c>
      <c r="BE41" s="34">
        <f>BC41+'Dec25'!BE41</f>
        <v>305</v>
      </c>
      <c r="BF41" s="34">
        <f>BD41+'Dec25'!BF41</f>
        <v>1525</v>
      </c>
      <c r="BG41" s="34"/>
      <c r="BH41" s="34"/>
      <c r="BI41" s="34"/>
      <c r="BJ41" s="34"/>
      <c r="BK41" s="40"/>
      <c r="BL41" s="40"/>
      <c r="BM41" s="40"/>
    </row>
    <row r="42" spans="1:65" s="5" customFormat="1" ht="17.100000000000001" customHeight="1">
      <c r="A42" s="12">
        <v>32</v>
      </c>
      <c r="B42" s="13" t="s">
        <v>98</v>
      </c>
      <c r="C42" s="13">
        <v>22000</v>
      </c>
      <c r="D42" s="13">
        <v>0</v>
      </c>
      <c r="E42" s="34">
        <v>2116</v>
      </c>
      <c r="F42" s="34"/>
      <c r="G42" s="34">
        <v>1342</v>
      </c>
      <c r="H42" s="15">
        <f t="shared" si="2"/>
        <v>63.421550094517961</v>
      </c>
      <c r="I42" s="34"/>
      <c r="J42" s="15"/>
      <c r="K42" s="34">
        <f>G42+'Dec25'!K42</f>
        <v>8323</v>
      </c>
      <c r="L42" s="15">
        <f t="shared" si="0"/>
        <v>37.831818181818178</v>
      </c>
      <c r="M42" s="34">
        <f>I42+'Nov25'!M42</f>
        <v>0</v>
      </c>
      <c r="N42" s="15"/>
      <c r="O42" s="34">
        <v>157</v>
      </c>
      <c r="P42" s="34"/>
      <c r="Q42" s="34">
        <f>O42+'Dec25'!Q42</f>
        <v>845</v>
      </c>
      <c r="R42" s="34">
        <f>P42+'Dec25'!R42</f>
        <v>0</v>
      </c>
      <c r="S42" s="34">
        <v>1018</v>
      </c>
      <c r="T42" s="34"/>
      <c r="U42" s="34">
        <v>822</v>
      </c>
      <c r="V42" s="34"/>
      <c r="W42" s="34">
        <v>568</v>
      </c>
      <c r="X42" s="34"/>
      <c r="Y42" s="15">
        <f t="shared" si="17"/>
        <v>69.099756690997566</v>
      </c>
      <c r="Z42" s="15"/>
      <c r="AA42" s="34">
        <v>1373</v>
      </c>
      <c r="AB42" s="34"/>
      <c r="AC42" s="34">
        <v>832</v>
      </c>
      <c r="AD42" s="34"/>
      <c r="AE42" s="34">
        <v>515</v>
      </c>
      <c r="AF42" s="34"/>
      <c r="AG42" s="34">
        <v>12</v>
      </c>
      <c r="AH42" s="34"/>
      <c r="AI42" s="34">
        <v>24</v>
      </c>
      <c r="AJ42" s="34"/>
      <c r="AK42" s="34">
        <v>36</v>
      </c>
      <c r="AL42" s="34"/>
      <c r="AM42" s="34">
        <v>139</v>
      </c>
      <c r="AN42" s="34"/>
      <c r="AO42" s="34">
        <v>432</v>
      </c>
      <c r="AP42" s="34"/>
      <c r="AQ42" s="34">
        <v>331</v>
      </c>
      <c r="AR42" s="34"/>
      <c r="AS42" s="34">
        <f t="shared" si="3"/>
        <v>763</v>
      </c>
      <c r="AT42" s="34">
        <f t="shared" si="3"/>
        <v>0</v>
      </c>
      <c r="AU42" s="34">
        <f t="shared" si="4"/>
        <v>763</v>
      </c>
      <c r="AV42" s="34">
        <f>AO42+'Dec25'!AV42</f>
        <v>2519</v>
      </c>
      <c r="AW42" s="34">
        <f>AP42+'Dec25'!AW42</f>
        <v>0</v>
      </c>
      <c r="AX42" s="34">
        <f>AQ42+'Dec25'!AX42</f>
        <v>1826</v>
      </c>
      <c r="AY42" s="34">
        <f>AR42+'Dec25'!AY42</f>
        <v>0</v>
      </c>
      <c r="AZ42" s="34">
        <f t="shared" si="5"/>
        <v>4345</v>
      </c>
      <c r="BA42" s="34">
        <f t="shared" si="5"/>
        <v>0</v>
      </c>
      <c r="BB42" s="34">
        <f t="shared" si="6"/>
        <v>4345</v>
      </c>
      <c r="BC42" s="34"/>
      <c r="BD42" s="34"/>
      <c r="BE42" s="34">
        <f>BC42+'Dec25'!BE42</f>
        <v>0</v>
      </c>
      <c r="BF42" s="34">
        <f>BD42+'Dec25'!BF42</f>
        <v>0</v>
      </c>
      <c r="BG42" s="34"/>
      <c r="BH42" s="34"/>
      <c r="BI42" s="34"/>
      <c r="BJ42" s="34"/>
      <c r="BK42" s="40"/>
      <c r="BL42" s="40"/>
      <c r="BM42" s="40"/>
    </row>
    <row r="43" spans="1:65" s="5" customFormat="1" ht="17.100000000000001" customHeight="1">
      <c r="A43" s="12">
        <v>33</v>
      </c>
      <c r="B43" s="13" t="s">
        <v>99</v>
      </c>
      <c r="C43" s="13">
        <v>25000</v>
      </c>
      <c r="D43" s="13">
        <v>0</v>
      </c>
      <c r="E43" s="34">
        <v>2375</v>
      </c>
      <c r="F43" s="34"/>
      <c r="G43" s="34">
        <v>1968</v>
      </c>
      <c r="H43" s="15">
        <f t="shared" si="2"/>
        <v>82.863157894736844</v>
      </c>
      <c r="I43" s="34"/>
      <c r="J43" s="15"/>
      <c r="K43" s="34">
        <f>G43+'Dec25'!K43</f>
        <v>10140</v>
      </c>
      <c r="L43" s="15">
        <f t="shared" si="0"/>
        <v>40.56</v>
      </c>
      <c r="M43" s="34">
        <f>I43+'Nov25'!M43</f>
        <v>0</v>
      </c>
      <c r="N43" s="15"/>
      <c r="O43" s="34">
        <v>115</v>
      </c>
      <c r="P43" s="34"/>
      <c r="Q43" s="34">
        <f>O43+'Dec25'!Q43</f>
        <v>697</v>
      </c>
      <c r="R43" s="34">
        <f>P43+'Dec25'!R43</f>
        <v>0</v>
      </c>
      <c r="S43" s="34">
        <v>1496</v>
      </c>
      <c r="T43" s="34"/>
      <c r="U43" s="34">
        <v>548</v>
      </c>
      <c r="V43" s="34"/>
      <c r="W43" s="34">
        <v>314</v>
      </c>
      <c r="X43" s="34"/>
      <c r="Y43" s="15">
        <f t="shared" si="17"/>
        <v>57.299270072992698</v>
      </c>
      <c r="Z43" s="15"/>
      <c r="AA43" s="34">
        <v>1793</v>
      </c>
      <c r="AB43" s="34"/>
      <c r="AC43" s="34">
        <v>973</v>
      </c>
      <c r="AD43" s="34"/>
      <c r="AE43" s="34">
        <v>817</v>
      </c>
      <c r="AF43" s="34"/>
      <c r="AG43" s="34">
        <v>12</v>
      </c>
      <c r="AH43" s="34"/>
      <c r="AI43" s="34">
        <v>18</v>
      </c>
      <c r="AJ43" s="34"/>
      <c r="AK43" s="34">
        <v>31</v>
      </c>
      <c r="AL43" s="34"/>
      <c r="AM43" s="34">
        <v>212</v>
      </c>
      <c r="AN43" s="34"/>
      <c r="AO43" s="34">
        <v>446</v>
      </c>
      <c r="AP43" s="34"/>
      <c r="AQ43" s="34">
        <v>371</v>
      </c>
      <c r="AR43" s="34"/>
      <c r="AS43" s="34">
        <f t="shared" si="3"/>
        <v>817</v>
      </c>
      <c r="AT43" s="34">
        <f t="shared" si="3"/>
        <v>0</v>
      </c>
      <c r="AU43" s="34">
        <f t="shared" si="4"/>
        <v>817</v>
      </c>
      <c r="AV43" s="34">
        <f>AO43+'Dec25'!AV43</f>
        <v>2529</v>
      </c>
      <c r="AW43" s="34">
        <f>AP43+'Dec25'!AW43</f>
        <v>0</v>
      </c>
      <c r="AX43" s="34">
        <f>AQ43+'Dec25'!AX43</f>
        <v>2023</v>
      </c>
      <c r="AY43" s="34">
        <f>AR43+'Dec25'!AY43</f>
        <v>0</v>
      </c>
      <c r="AZ43" s="34">
        <f t="shared" si="5"/>
        <v>4552</v>
      </c>
      <c r="BA43" s="34">
        <f t="shared" si="5"/>
        <v>0</v>
      </c>
      <c r="BB43" s="34">
        <f t="shared" si="6"/>
        <v>4552</v>
      </c>
      <c r="BC43" s="34"/>
      <c r="BD43" s="34"/>
      <c r="BE43" s="34">
        <f>BC43+'Dec25'!BE43</f>
        <v>0</v>
      </c>
      <c r="BF43" s="34">
        <f>BD43+'Dec25'!BF43</f>
        <v>0</v>
      </c>
      <c r="BG43" s="34"/>
      <c r="BH43" s="34"/>
      <c r="BI43" s="34"/>
      <c r="BJ43" s="34"/>
      <c r="BK43" s="40"/>
      <c r="BL43" s="40"/>
      <c r="BM43" s="40"/>
    </row>
    <row r="44" spans="1:65" s="5" customFormat="1" ht="17.100000000000001" customHeight="1">
      <c r="A44" s="16">
        <v>34</v>
      </c>
      <c r="B44" s="17" t="s">
        <v>100</v>
      </c>
      <c r="C44" s="13">
        <v>14000</v>
      </c>
      <c r="D44" s="13">
        <v>0</v>
      </c>
      <c r="E44" s="34">
        <v>1336</v>
      </c>
      <c r="F44" s="34"/>
      <c r="G44" s="34">
        <v>1191</v>
      </c>
      <c r="H44" s="15">
        <f t="shared" si="2"/>
        <v>89.14670658682634</v>
      </c>
      <c r="I44" s="34"/>
      <c r="J44" s="15"/>
      <c r="K44" s="34">
        <f>G44+'Dec25'!K44</f>
        <v>6804</v>
      </c>
      <c r="L44" s="15">
        <f t="shared" si="0"/>
        <v>48.6</v>
      </c>
      <c r="M44" s="34">
        <f>I44+'Nov25'!M44</f>
        <v>0</v>
      </c>
      <c r="N44" s="15"/>
      <c r="O44" s="34">
        <v>135</v>
      </c>
      <c r="P44" s="34"/>
      <c r="Q44" s="34">
        <f>O44+'Dec25'!Q44</f>
        <v>732</v>
      </c>
      <c r="R44" s="34">
        <f>P44+'Dec25'!R44</f>
        <v>0</v>
      </c>
      <c r="S44" s="34">
        <v>907</v>
      </c>
      <c r="T44" s="34"/>
      <c r="U44" s="34">
        <v>406</v>
      </c>
      <c r="V44" s="34"/>
      <c r="W44" s="34">
        <v>232</v>
      </c>
      <c r="X44" s="34"/>
      <c r="Y44" s="15">
        <f t="shared" si="17"/>
        <v>57.142857142857146</v>
      </c>
      <c r="Z44" s="15"/>
      <c r="AA44" s="34">
        <v>957</v>
      </c>
      <c r="AB44" s="34"/>
      <c r="AC44" s="34">
        <v>539</v>
      </c>
      <c r="AD44" s="34"/>
      <c r="AE44" s="34">
        <v>418</v>
      </c>
      <c r="AF44" s="34"/>
      <c r="AG44" s="34">
        <v>8</v>
      </c>
      <c r="AH44" s="34"/>
      <c r="AI44" s="34">
        <v>14</v>
      </c>
      <c r="AJ44" s="34"/>
      <c r="AK44" s="34">
        <v>26</v>
      </c>
      <c r="AL44" s="34"/>
      <c r="AM44" s="34">
        <v>72</v>
      </c>
      <c r="AN44" s="34"/>
      <c r="AO44" s="34">
        <v>265</v>
      </c>
      <c r="AP44" s="34"/>
      <c r="AQ44" s="34">
        <v>256</v>
      </c>
      <c r="AR44" s="34"/>
      <c r="AS44" s="34">
        <f t="shared" si="3"/>
        <v>521</v>
      </c>
      <c r="AT44" s="34">
        <f t="shared" si="3"/>
        <v>0</v>
      </c>
      <c r="AU44" s="34">
        <f t="shared" si="4"/>
        <v>521</v>
      </c>
      <c r="AV44" s="34">
        <f>AO44+'Dec25'!AV44</f>
        <v>1520</v>
      </c>
      <c r="AW44" s="34">
        <f>AP44+'Dec25'!AW44</f>
        <v>0</v>
      </c>
      <c r="AX44" s="34">
        <f>AQ44+'Dec25'!AX44</f>
        <v>1405</v>
      </c>
      <c r="AY44" s="34">
        <f>AR44+'Dec25'!AY44</f>
        <v>0</v>
      </c>
      <c r="AZ44" s="34">
        <f t="shared" si="5"/>
        <v>2925</v>
      </c>
      <c r="BA44" s="34">
        <f t="shared" si="5"/>
        <v>0</v>
      </c>
      <c r="BB44" s="34">
        <f t="shared" si="6"/>
        <v>2925</v>
      </c>
      <c r="BC44" s="34"/>
      <c r="BD44" s="34"/>
      <c r="BE44" s="34">
        <f>BC44+'Dec25'!BE44</f>
        <v>0</v>
      </c>
      <c r="BF44" s="34">
        <f>BD44+'Dec25'!BF44</f>
        <v>0</v>
      </c>
      <c r="BG44" s="34"/>
      <c r="BH44" s="34"/>
      <c r="BI44" s="34"/>
      <c r="BJ44" s="34"/>
      <c r="BK44" s="40"/>
      <c r="BL44" s="40"/>
      <c r="BM44" s="40"/>
    </row>
    <row r="45" spans="1:65" s="6" customFormat="1" ht="17.100000000000001" customHeight="1">
      <c r="A45" s="18"/>
      <c r="B45" s="19" t="s">
        <v>74</v>
      </c>
      <c r="C45" s="19">
        <f>SUM(C41:C44)</f>
        <v>85000</v>
      </c>
      <c r="D45" s="19">
        <f t="shared" ref="D45:BM45" si="19">SUM(D41:D44)</f>
        <v>0</v>
      </c>
      <c r="E45" s="35">
        <f t="shared" si="19"/>
        <v>8297</v>
      </c>
      <c r="F45" s="35">
        <f t="shared" si="19"/>
        <v>0</v>
      </c>
      <c r="G45" s="35">
        <f t="shared" si="19"/>
        <v>7014</v>
      </c>
      <c r="H45" s="21">
        <f t="shared" si="2"/>
        <v>84.536579486561408</v>
      </c>
      <c r="I45" s="35">
        <f t="shared" si="19"/>
        <v>0</v>
      </c>
      <c r="J45" s="35">
        <f t="shared" si="19"/>
        <v>0</v>
      </c>
      <c r="K45" s="35">
        <f t="shared" si="19"/>
        <v>36877</v>
      </c>
      <c r="L45" s="21">
        <f t="shared" si="0"/>
        <v>43.384705882352939</v>
      </c>
      <c r="M45" s="35">
        <f t="shared" si="19"/>
        <v>0</v>
      </c>
      <c r="N45" s="35">
        <f t="shared" si="19"/>
        <v>0</v>
      </c>
      <c r="O45" s="35">
        <f t="shared" si="19"/>
        <v>565</v>
      </c>
      <c r="P45" s="35">
        <f t="shared" si="19"/>
        <v>0</v>
      </c>
      <c r="Q45" s="35">
        <f t="shared" si="19"/>
        <v>3080</v>
      </c>
      <c r="R45" s="35">
        <f t="shared" si="19"/>
        <v>0</v>
      </c>
      <c r="S45" s="35">
        <f t="shared" si="19"/>
        <v>4915</v>
      </c>
      <c r="T45" s="35">
        <f t="shared" si="19"/>
        <v>0</v>
      </c>
      <c r="U45" s="35">
        <f t="shared" si="19"/>
        <v>2491</v>
      </c>
      <c r="V45" s="35">
        <f t="shared" si="19"/>
        <v>0</v>
      </c>
      <c r="W45" s="35">
        <f t="shared" si="19"/>
        <v>1528</v>
      </c>
      <c r="X45" s="35">
        <f t="shared" si="19"/>
        <v>0</v>
      </c>
      <c r="Y45" s="21">
        <f t="shared" si="17"/>
        <v>61.340826977117622</v>
      </c>
      <c r="Z45" s="35">
        <f t="shared" si="19"/>
        <v>0</v>
      </c>
      <c r="AA45" s="35">
        <f t="shared" si="19"/>
        <v>6568</v>
      </c>
      <c r="AB45" s="35">
        <f t="shared" si="19"/>
        <v>0</v>
      </c>
      <c r="AC45" s="35">
        <f t="shared" si="19"/>
        <v>3716</v>
      </c>
      <c r="AD45" s="35">
        <f t="shared" si="19"/>
        <v>0</v>
      </c>
      <c r="AE45" s="35">
        <f t="shared" si="19"/>
        <v>2749</v>
      </c>
      <c r="AF45" s="35">
        <f t="shared" si="19"/>
        <v>0</v>
      </c>
      <c r="AG45" s="35">
        <f t="shared" si="19"/>
        <v>48</v>
      </c>
      <c r="AH45" s="35">
        <f t="shared" si="19"/>
        <v>0</v>
      </c>
      <c r="AI45" s="35">
        <f t="shared" si="19"/>
        <v>78</v>
      </c>
      <c r="AJ45" s="35">
        <f t="shared" si="19"/>
        <v>0</v>
      </c>
      <c r="AK45" s="35">
        <f t="shared" si="19"/>
        <v>122</v>
      </c>
      <c r="AL45" s="35">
        <f t="shared" si="19"/>
        <v>0</v>
      </c>
      <c r="AM45" s="35">
        <f t="shared" si="19"/>
        <v>551</v>
      </c>
      <c r="AN45" s="35">
        <f t="shared" si="19"/>
        <v>0</v>
      </c>
      <c r="AO45" s="35">
        <f t="shared" si="19"/>
        <v>1629</v>
      </c>
      <c r="AP45" s="35">
        <f t="shared" si="19"/>
        <v>0</v>
      </c>
      <c r="AQ45" s="35">
        <f t="shared" si="19"/>
        <v>1389</v>
      </c>
      <c r="AR45" s="35">
        <f t="shared" si="19"/>
        <v>0</v>
      </c>
      <c r="AS45" s="35">
        <f t="shared" si="19"/>
        <v>3018</v>
      </c>
      <c r="AT45" s="35">
        <f t="shared" si="19"/>
        <v>0</v>
      </c>
      <c r="AU45" s="35">
        <f t="shared" si="19"/>
        <v>3018</v>
      </c>
      <c r="AV45" s="35">
        <f t="shared" si="19"/>
        <v>9452</v>
      </c>
      <c r="AW45" s="35">
        <f t="shared" si="19"/>
        <v>0</v>
      </c>
      <c r="AX45" s="35">
        <f t="shared" si="19"/>
        <v>7675</v>
      </c>
      <c r="AY45" s="35">
        <f t="shared" si="19"/>
        <v>0</v>
      </c>
      <c r="AZ45" s="35">
        <f t="shared" si="19"/>
        <v>17127</v>
      </c>
      <c r="BA45" s="35">
        <f t="shared" si="19"/>
        <v>0</v>
      </c>
      <c r="BB45" s="35">
        <f t="shared" si="19"/>
        <v>17127</v>
      </c>
      <c r="BC45" s="35">
        <f t="shared" si="19"/>
        <v>50</v>
      </c>
      <c r="BD45" s="35">
        <f t="shared" si="19"/>
        <v>250</v>
      </c>
      <c r="BE45" s="35">
        <f t="shared" si="19"/>
        <v>305</v>
      </c>
      <c r="BF45" s="35">
        <f t="shared" si="19"/>
        <v>1525</v>
      </c>
      <c r="BG45" s="35">
        <f t="shared" si="19"/>
        <v>0</v>
      </c>
      <c r="BH45" s="35">
        <f t="shared" si="19"/>
        <v>0</v>
      </c>
      <c r="BI45" s="35">
        <f t="shared" si="19"/>
        <v>0</v>
      </c>
      <c r="BJ45" s="35">
        <f t="shared" si="19"/>
        <v>0</v>
      </c>
      <c r="BK45" s="35">
        <f t="shared" si="19"/>
        <v>0</v>
      </c>
      <c r="BL45" s="35">
        <f t="shared" si="19"/>
        <v>0</v>
      </c>
      <c r="BM45" s="35">
        <f t="shared" si="19"/>
        <v>0</v>
      </c>
    </row>
    <row r="46" spans="1:65" s="5" customFormat="1" ht="17.100000000000001" customHeight="1">
      <c r="A46" s="22">
        <v>35</v>
      </c>
      <c r="B46" s="29" t="s">
        <v>101</v>
      </c>
      <c r="C46" s="13">
        <v>62000</v>
      </c>
      <c r="D46" s="13">
        <v>18000</v>
      </c>
      <c r="E46" s="34">
        <v>5167</v>
      </c>
      <c r="F46" s="34">
        <v>1500</v>
      </c>
      <c r="G46" s="34">
        <v>4807</v>
      </c>
      <c r="H46" s="15">
        <f t="shared" si="2"/>
        <v>93.032707567253723</v>
      </c>
      <c r="I46" s="34">
        <v>1796</v>
      </c>
      <c r="J46" s="15">
        <f t="shared" si="8"/>
        <v>119.73333333333333</v>
      </c>
      <c r="K46" s="34">
        <f>G46+'Dec25'!K46</f>
        <v>28940</v>
      </c>
      <c r="L46" s="15">
        <f t="shared" si="0"/>
        <v>46.677419354838712</v>
      </c>
      <c r="M46" s="34">
        <f>I46+'Dec25'!M46</f>
        <v>11421</v>
      </c>
      <c r="N46" s="15">
        <f t="shared" ref="N46" si="20">M46*100/D46</f>
        <v>63.45</v>
      </c>
      <c r="O46" s="34">
        <v>185</v>
      </c>
      <c r="P46" s="34">
        <v>105</v>
      </c>
      <c r="Q46" s="34">
        <f>O46+'Dec25'!Q46</f>
        <v>1005</v>
      </c>
      <c r="R46" s="34">
        <f>P46+'Dec25'!R46</f>
        <v>428</v>
      </c>
      <c r="S46" s="34">
        <v>5037</v>
      </c>
      <c r="T46" s="34">
        <v>1984</v>
      </c>
      <c r="U46" s="34">
        <v>1373</v>
      </c>
      <c r="V46" s="34">
        <v>557</v>
      </c>
      <c r="W46" s="34">
        <v>698</v>
      </c>
      <c r="X46" s="34">
        <v>284</v>
      </c>
      <c r="Y46" s="15">
        <f t="shared" si="17"/>
        <v>50.837581937363439</v>
      </c>
      <c r="Z46" s="15">
        <f t="shared" si="17"/>
        <v>50.987432675044886</v>
      </c>
      <c r="AA46" s="34">
        <v>4910</v>
      </c>
      <c r="AB46" s="34">
        <v>1857</v>
      </c>
      <c r="AC46" s="34">
        <v>2402</v>
      </c>
      <c r="AD46" s="34">
        <v>882</v>
      </c>
      <c r="AE46" s="34">
        <v>2206</v>
      </c>
      <c r="AF46" s="34">
        <v>865</v>
      </c>
      <c r="AG46" s="34">
        <v>92</v>
      </c>
      <c r="AH46" s="34">
        <v>37</v>
      </c>
      <c r="AI46" s="34">
        <v>445</v>
      </c>
      <c r="AJ46" s="34">
        <v>99</v>
      </c>
      <c r="AK46" s="34">
        <v>215</v>
      </c>
      <c r="AL46" s="34">
        <v>31</v>
      </c>
      <c r="AM46" s="34">
        <v>161</v>
      </c>
      <c r="AN46" s="34">
        <v>67</v>
      </c>
      <c r="AO46" s="34">
        <v>1164</v>
      </c>
      <c r="AP46" s="34">
        <v>382</v>
      </c>
      <c r="AQ46" s="34">
        <v>1060</v>
      </c>
      <c r="AR46" s="34">
        <v>323</v>
      </c>
      <c r="AS46" s="34">
        <f t="shared" si="3"/>
        <v>2224</v>
      </c>
      <c r="AT46" s="34">
        <f t="shared" si="3"/>
        <v>705</v>
      </c>
      <c r="AU46" s="34">
        <f t="shared" si="4"/>
        <v>2929</v>
      </c>
      <c r="AV46" s="34">
        <f>AO46+'Dec25'!AV46</f>
        <v>6938</v>
      </c>
      <c r="AW46" s="34">
        <f>AP46+'Dec25'!AW46</f>
        <v>1945</v>
      </c>
      <c r="AX46" s="34">
        <f>AQ46+'Dec25'!AX46</f>
        <v>6385</v>
      </c>
      <c r="AY46" s="34">
        <f>AR46+'Dec25'!AY46</f>
        <v>1581</v>
      </c>
      <c r="AZ46" s="34">
        <f t="shared" si="5"/>
        <v>13323</v>
      </c>
      <c r="BA46" s="34">
        <f t="shared" si="5"/>
        <v>3526</v>
      </c>
      <c r="BB46" s="34">
        <f t="shared" si="6"/>
        <v>16849</v>
      </c>
      <c r="BC46" s="34"/>
      <c r="BD46" s="34"/>
      <c r="BE46" s="34"/>
      <c r="BF46" s="34"/>
      <c r="BG46" s="34">
        <v>4</v>
      </c>
      <c r="BH46" s="34">
        <v>4264</v>
      </c>
      <c r="BI46" s="34"/>
      <c r="BJ46" s="34">
        <f>BH46+BI46</f>
        <v>4264</v>
      </c>
      <c r="BK46" s="34">
        <f>'Dec25'!BK46+BH46</f>
        <v>26402</v>
      </c>
      <c r="BL46" s="34">
        <f>'Dec25'!BL46+BI46</f>
        <v>0</v>
      </c>
      <c r="BM46" s="34">
        <f t="shared" ref="BM46:BM47" si="21">SUM(BK46:BL46)</f>
        <v>26402</v>
      </c>
    </row>
    <row r="47" spans="1:65" s="5" customFormat="1" ht="17.100000000000001" customHeight="1">
      <c r="A47" s="12">
        <v>36</v>
      </c>
      <c r="B47" s="13" t="s">
        <v>102</v>
      </c>
      <c r="C47" s="13"/>
      <c r="D47" s="13"/>
      <c r="E47" s="34"/>
      <c r="F47" s="34"/>
      <c r="G47" s="34"/>
      <c r="H47" s="15"/>
      <c r="I47" s="34"/>
      <c r="J47" s="15"/>
      <c r="K47" s="34">
        <f>G47+'Dec25'!K47</f>
        <v>0</v>
      </c>
      <c r="L47" s="15"/>
      <c r="M47" s="34">
        <f>I47+'Dec25'!M47</f>
        <v>0</v>
      </c>
      <c r="N47" s="15"/>
      <c r="O47" s="34"/>
      <c r="P47" s="34"/>
      <c r="Q47" s="34">
        <f>O47+'Dec25'!Q47</f>
        <v>0</v>
      </c>
      <c r="R47" s="34">
        <f>P47+'Dec25'!R47</f>
        <v>0</v>
      </c>
      <c r="S47" s="34"/>
      <c r="T47" s="34"/>
      <c r="U47" s="34"/>
      <c r="V47" s="34"/>
      <c r="W47" s="34"/>
      <c r="X47" s="34"/>
      <c r="Y47" s="15"/>
      <c r="Z47" s="15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>
        <f t="shared" si="3"/>
        <v>0</v>
      </c>
      <c r="AT47" s="34">
        <f t="shared" si="3"/>
        <v>0</v>
      </c>
      <c r="AU47" s="34">
        <f t="shared" si="4"/>
        <v>0</v>
      </c>
      <c r="AV47" s="34">
        <f>AO47+'Dec25'!AV47</f>
        <v>0</v>
      </c>
      <c r="AW47" s="34">
        <f>AP47+'Dec25'!AW47</f>
        <v>0</v>
      </c>
      <c r="AX47" s="34">
        <f>AQ47+'Dec25'!AX47</f>
        <v>0</v>
      </c>
      <c r="AY47" s="34">
        <f>AR47+'Dec25'!AY47</f>
        <v>0</v>
      </c>
      <c r="AZ47" s="34">
        <f t="shared" si="5"/>
        <v>0</v>
      </c>
      <c r="BA47" s="34">
        <f t="shared" si="5"/>
        <v>0</v>
      </c>
      <c r="BB47" s="34">
        <f t="shared" si="6"/>
        <v>0</v>
      </c>
      <c r="BC47" s="34">
        <v>0</v>
      </c>
      <c r="BD47" s="34">
        <v>0</v>
      </c>
      <c r="BE47" s="34">
        <f>BC47+'Dec25'!BE47</f>
        <v>0</v>
      </c>
      <c r="BF47" s="34">
        <f>BD47+'Dec25'!BF47</f>
        <v>0</v>
      </c>
      <c r="BG47" s="34">
        <v>37</v>
      </c>
      <c r="BH47" s="34"/>
      <c r="BI47" s="34">
        <v>53310</v>
      </c>
      <c r="BJ47" s="34">
        <f>BH47+BI47</f>
        <v>53310</v>
      </c>
      <c r="BK47" s="34">
        <f>'Dec25'!BK47+BH47</f>
        <v>0</v>
      </c>
      <c r="BL47" s="34">
        <f>'Dec25'!BL47+BI47</f>
        <v>337365</v>
      </c>
      <c r="BM47" s="34">
        <f t="shared" si="21"/>
        <v>337365</v>
      </c>
    </row>
    <row r="48" spans="1:65" s="5" customFormat="1" ht="17.100000000000001" customHeight="1">
      <c r="A48" s="12">
        <v>37</v>
      </c>
      <c r="B48" s="13" t="s">
        <v>103</v>
      </c>
      <c r="C48" s="13">
        <v>59000</v>
      </c>
      <c r="D48" s="13">
        <v>2000</v>
      </c>
      <c r="E48" s="34">
        <v>4916</v>
      </c>
      <c r="F48" s="34">
        <v>168</v>
      </c>
      <c r="G48" s="34">
        <v>4676</v>
      </c>
      <c r="H48" s="15">
        <f t="shared" si="2"/>
        <v>95.117982099267692</v>
      </c>
      <c r="I48" s="34">
        <v>1278</v>
      </c>
      <c r="J48" s="15">
        <f t="shared" si="8"/>
        <v>760.71428571428567</v>
      </c>
      <c r="K48" s="34">
        <f>G48+'Dec25'!K48</f>
        <v>26934</v>
      </c>
      <c r="L48" s="15">
        <f t="shared" si="0"/>
        <v>45.650847457627115</v>
      </c>
      <c r="M48" s="34">
        <f>I48+'Dec25'!M48</f>
        <v>7885</v>
      </c>
      <c r="N48" s="15">
        <f t="shared" ref="N48:N50" si="22">M48*100/D48</f>
        <v>394.25</v>
      </c>
      <c r="O48" s="34">
        <v>76</v>
      </c>
      <c r="P48" s="34">
        <v>48</v>
      </c>
      <c r="Q48" s="34">
        <f>O48+'Dec25'!Q48</f>
        <v>494</v>
      </c>
      <c r="R48" s="34">
        <f>P48+'Dec25'!R48</f>
        <v>258</v>
      </c>
      <c r="S48" s="34">
        <v>4417</v>
      </c>
      <c r="T48" s="34">
        <v>1295</v>
      </c>
      <c r="U48" s="34">
        <v>1281</v>
      </c>
      <c r="V48" s="34">
        <v>364</v>
      </c>
      <c r="W48" s="34">
        <v>654</v>
      </c>
      <c r="X48" s="34">
        <v>176</v>
      </c>
      <c r="Y48" s="15">
        <f t="shared" si="17"/>
        <v>51.053864168618269</v>
      </c>
      <c r="Z48" s="15">
        <f t="shared" si="17"/>
        <v>48.35164835164835</v>
      </c>
      <c r="AA48" s="34">
        <v>4867</v>
      </c>
      <c r="AB48" s="34">
        <v>1125</v>
      </c>
      <c r="AC48" s="34">
        <v>2009</v>
      </c>
      <c r="AD48" s="34">
        <v>482</v>
      </c>
      <c r="AE48" s="34">
        <v>1989</v>
      </c>
      <c r="AF48" s="34">
        <v>285</v>
      </c>
      <c r="AG48" s="34">
        <v>81</v>
      </c>
      <c r="AH48" s="34">
        <v>20</v>
      </c>
      <c r="AI48" s="34">
        <v>471</v>
      </c>
      <c r="AJ48" s="34">
        <v>143</v>
      </c>
      <c r="AK48" s="34">
        <v>59</v>
      </c>
      <c r="AL48" s="34">
        <v>30</v>
      </c>
      <c r="AM48" s="34">
        <v>112</v>
      </c>
      <c r="AN48" s="34">
        <v>87</v>
      </c>
      <c r="AO48" s="34">
        <v>1068</v>
      </c>
      <c r="AP48" s="34">
        <v>213</v>
      </c>
      <c r="AQ48" s="34">
        <v>845</v>
      </c>
      <c r="AR48" s="34">
        <v>156</v>
      </c>
      <c r="AS48" s="34">
        <f t="shared" si="3"/>
        <v>1913</v>
      </c>
      <c r="AT48" s="34">
        <f t="shared" si="3"/>
        <v>369</v>
      </c>
      <c r="AU48" s="34">
        <f t="shared" si="4"/>
        <v>2282</v>
      </c>
      <c r="AV48" s="34">
        <f>AO48+'Dec25'!AV48</f>
        <v>6113</v>
      </c>
      <c r="AW48" s="34">
        <f>AP48+'Dec25'!AW48</f>
        <v>1116</v>
      </c>
      <c r="AX48" s="34">
        <f>AQ48+'Dec25'!AX48</f>
        <v>5023</v>
      </c>
      <c r="AY48" s="34">
        <f>AR48+'Dec25'!AY48</f>
        <v>863</v>
      </c>
      <c r="AZ48" s="34">
        <f t="shared" si="5"/>
        <v>11136</v>
      </c>
      <c r="BA48" s="34">
        <f t="shared" si="5"/>
        <v>1979</v>
      </c>
      <c r="BB48" s="34">
        <f t="shared" si="6"/>
        <v>13115</v>
      </c>
      <c r="BC48" s="34"/>
      <c r="BD48" s="34"/>
      <c r="BE48" s="34"/>
      <c r="BF48" s="34"/>
      <c r="BG48" s="34"/>
      <c r="BH48" s="34"/>
      <c r="BI48" s="34"/>
      <c r="BJ48" s="34"/>
      <c r="BK48" s="40"/>
      <c r="BL48" s="40"/>
      <c r="BM48" s="40"/>
    </row>
    <row r="49" spans="1:65" s="5" customFormat="1" ht="17.100000000000001" customHeight="1">
      <c r="A49" s="12">
        <v>38</v>
      </c>
      <c r="B49" s="13" t="s">
        <v>104</v>
      </c>
      <c r="C49" s="13">
        <v>42000</v>
      </c>
      <c r="D49" s="13">
        <v>500</v>
      </c>
      <c r="E49" s="34">
        <v>2777</v>
      </c>
      <c r="F49" s="34">
        <v>42</v>
      </c>
      <c r="G49" s="34">
        <v>3312</v>
      </c>
      <c r="H49" s="15">
        <f t="shared" si="2"/>
        <v>119.26539431040692</v>
      </c>
      <c r="I49" s="34">
        <v>45</v>
      </c>
      <c r="J49" s="15">
        <f t="shared" si="8"/>
        <v>107.14285714285714</v>
      </c>
      <c r="K49" s="34">
        <f>G49+'Dec25'!K49</f>
        <v>19118</v>
      </c>
      <c r="L49" s="15">
        <f t="shared" si="0"/>
        <v>45.519047619047619</v>
      </c>
      <c r="M49" s="34">
        <f>I49+'Dec25'!M49</f>
        <v>344</v>
      </c>
      <c r="N49" s="15">
        <f t="shared" si="22"/>
        <v>68.8</v>
      </c>
      <c r="O49" s="34">
        <v>293</v>
      </c>
      <c r="P49" s="34">
        <v>5</v>
      </c>
      <c r="Q49" s="34">
        <f>O49+'Dec25'!Q49</f>
        <v>1008</v>
      </c>
      <c r="R49" s="34">
        <f>P49+'Dec25'!R49</f>
        <v>65</v>
      </c>
      <c r="S49" s="34">
        <v>3468</v>
      </c>
      <c r="T49" s="34">
        <v>930</v>
      </c>
      <c r="U49" s="34">
        <v>856</v>
      </c>
      <c r="V49" s="34">
        <v>359</v>
      </c>
      <c r="W49" s="34">
        <v>459</v>
      </c>
      <c r="X49" s="34">
        <v>184</v>
      </c>
      <c r="Y49" s="15">
        <f t="shared" si="17"/>
        <v>53.621495327102807</v>
      </c>
      <c r="Z49" s="15">
        <f t="shared" si="17"/>
        <v>51.253481894150418</v>
      </c>
      <c r="AA49" s="34">
        <v>4021</v>
      </c>
      <c r="AB49" s="34">
        <v>104</v>
      </c>
      <c r="AC49" s="34">
        <v>1767</v>
      </c>
      <c r="AD49" s="34">
        <v>40</v>
      </c>
      <c r="AE49" s="34">
        <v>1358</v>
      </c>
      <c r="AF49" s="34">
        <v>20</v>
      </c>
      <c r="AG49" s="34">
        <v>63</v>
      </c>
      <c r="AH49" s="34">
        <v>2</v>
      </c>
      <c r="AI49" s="34">
        <v>442</v>
      </c>
      <c r="AJ49" s="34">
        <v>5</v>
      </c>
      <c r="AK49" s="34">
        <v>57</v>
      </c>
      <c r="AL49" s="34">
        <v>1</v>
      </c>
      <c r="AM49" s="34">
        <v>135</v>
      </c>
      <c r="AN49" s="34">
        <v>3</v>
      </c>
      <c r="AO49" s="34">
        <v>754</v>
      </c>
      <c r="AP49" s="34">
        <v>25</v>
      </c>
      <c r="AQ49" s="34">
        <v>677</v>
      </c>
      <c r="AR49" s="34">
        <v>15</v>
      </c>
      <c r="AS49" s="34">
        <f t="shared" si="3"/>
        <v>1431</v>
      </c>
      <c r="AT49" s="34">
        <f t="shared" si="3"/>
        <v>40</v>
      </c>
      <c r="AU49" s="34">
        <f t="shared" si="4"/>
        <v>1471</v>
      </c>
      <c r="AV49" s="34">
        <f>AO49+'Dec25'!AV49</f>
        <v>4524</v>
      </c>
      <c r="AW49" s="34">
        <f>AP49+'Dec25'!AW49</f>
        <v>101</v>
      </c>
      <c r="AX49" s="34">
        <f>AQ49+'Dec25'!AX49</f>
        <v>3935</v>
      </c>
      <c r="AY49" s="34">
        <f>AR49+'Dec25'!AY49</f>
        <v>81</v>
      </c>
      <c r="AZ49" s="34">
        <f t="shared" si="5"/>
        <v>8459</v>
      </c>
      <c r="BA49" s="34">
        <f t="shared" si="5"/>
        <v>182</v>
      </c>
      <c r="BB49" s="34">
        <f t="shared" si="6"/>
        <v>8641</v>
      </c>
      <c r="BC49" s="34"/>
      <c r="BD49" s="34"/>
      <c r="BE49" s="34"/>
      <c r="BF49" s="34"/>
      <c r="BG49" s="34"/>
      <c r="BH49" s="34"/>
      <c r="BI49" s="34"/>
      <c r="BJ49" s="34"/>
      <c r="BK49" s="40"/>
      <c r="BL49" s="40"/>
      <c r="BM49" s="40"/>
    </row>
    <row r="50" spans="1:65" s="5" customFormat="1" ht="17.100000000000001" customHeight="1">
      <c r="A50" s="16">
        <v>39</v>
      </c>
      <c r="B50" s="17" t="s">
        <v>105</v>
      </c>
      <c r="C50" s="13">
        <v>95000</v>
      </c>
      <c r="D50" s="13">
        <v>8000</v>
      </c>
      <c r="E50" s="34">
        <v>7857</v>
      </c>
      <c r="F50" s="34">
        <v>720</v>
      </c>
      <c r="G50" s="34">
        <v>7405</v>
      </c>
      <c r="H50" s="15">
        <f t="shared" si="2"/>
        <v>94.247168130329641</v>
      </c>
      <c r="I50" s="34">
        <v>913</v>
      </c>
      <c r="J50" s="15">
        <f t="shared" si="8"/>
        <v>126.80555555555556</v>
      </c>
      <c r="K50" s="34">
        <f>G50+'Dec25'!K50</f>
        <v>42712</v>
      </c>
      <c r="L50" s="15">
        <f t="shared" si="0"/>
        <v>44.96</v>
      </c>
      <c r="M50" s="34">
        <f>I50+'Dec25'!M50</f>
        <v>5474</v>
      </c>
      <c r="N50" s="15">
        <f t="shared" si="22"/>
        <v>68.424999999999997</v>
      </c>
      <c r="O50" s="34">
        <v>327</v>
      </c>
      <c r="P50" s="34">
        <v>14</v>
      </c>
      <c r="Q50" s="34">
        <f>O50+'Dec25'!Q50</f>
        <v>1052</v>
      </c>
      <c r="R50" s="34">
        <f>P50+'Dec25'!R50</f>
        <v>153</v>
      </c>
      <c r="S50" s="34">
        <v>6926</v>
      </c>
      <c r="T50" s="34">
        <v>6926</v>
      </c>
      <c r="U50" s="34">
        <v>2112</v>
      </c>
      <c r="V50" s="34">
        <v>2112</v>
      </c>
      <c r="W50" s="34">
        <v>1171</v>
      </c>
      <c r="X50" s="34">
        <v>1171</v>
      </c>
      <c r="Y50" s="15">
        <f t="shared" si="17"/>
        <v>55.445075757575758</v>
      </c>
      <c r="Z50" s="15">
        <f t="shared" si="17"/>
        <v>55.445075757575758</v>
      </c>
      <c r="AA50" s="34">
        <v>7238</v>
      </c>
      <c r="AB50" s="34">
        <v>816</v>
      </c>
      <c r="AC50" s="34">
        <v>3404</v>
      </c>
      <c r="AD50" s="34">
        <v>439</v>
      </c>
      <c r="AE50" s="34">
        <v>2267</v>
      </c>
      <c r="AF50" s="34">
        <v>260</v>
      </c>
      <c r="AG50" s="34">
        <v>140</v>
      </c>
      <c r="AH50" s="34">
        <v>32</v>
      </c>
      <c r="AI50" s="34">
        <v>811</v>
      </c>
      <c r="AJ50" s="34">
        <v>59</v>
      </c>
      <c r="AK50" s="34">
        <v>92</v>
      </c>
      <c r="AL50" s="34">
        <v>14</v>
      </c>
      <c r="AM50" s="34">
        <v>304</v>
      </c>
      <c r="AN50" s="34">
        <v>39</v>
      </c>
      <c r="AO50" s="34">
        <v>1671</v>
      </c>
      <c r="AP50" s="34">
        <v>189</v>
      </c>
      <c r="AQ50" s="34">
        <v>1456</v>
      </c>
      <c r="AR50" s="34">
        <v>152</v>
      </c>
      <c r="AS50" s="34">
        <f t="shared" si="3"/>
        <v>3127</v>
      </c>
      <c r="AT50" s="34">
        <f t="shared" si="3"/>
        <v>341</v>
      </c>
      <c r="AU50" s="34">
        <f t="shared" si="4"/>
        <v>3468</v>
      </c>
      <c r="AV50" s="34">
        <f>AO50+'Dec25'!AV50</f>
        <v>10338</v>
      </c>
      <c r="AW50" s="34">
        <f>AP50+'Dec25'!AW50</f>
        <v>989</v>
      </c>
      <c r="AX50" s="34">
        <f>AQ50+'Dec25'!AX50</f>
        <v>8972</v>
      </c>
      <c r="AY50" s="34">
        <f>AR50+'Dec25'!AY50</f>
        <v>734</v>
      </c>
      <c r="AZ50" s="34">
        <f t="shared" si="5"/>
        <v>19310</v>
      </c>
      <c r="BA50" s="34">
        <f t="shared" si="5"/>
        <v>1723</v>
      </c>
      <c r="BB50" s="34">
        <f t="shared" si="6"/>
        <v>21033</v>
      </c>
      <c r="BC50" s="34"/>
      <c r="BD50" s="34"/>
      <c r="BE50" s="34"/>
      <c r="BF50" s="34"/>
      <c r="BG50" s="34"/>
      <c r="BH50" s="34"/>
      <c r="BI50" s="34"/>
      <c r="BJ50" s="34"/>
      <c r="BK50" s="40"/>
      <c r="BL50" s="40"/>
      <c r="BM50" s="40"/>
    </row>
    <row r="51" spans="1:65" s="6" customFormat="1" ht="17.100000000000001" customHeight="1">
      <c r="A51" s="18"/>
      <c r="B51" s="19" t="s">
        <v>74</v>
      </c>
      <c r="C51" s="19">
        <f>SUM(C46:C50)</f>
        <v>258000</v>
      </c>
      <c r="D51" s="19">
        <f t="shared" ref="D51:BM51" si="23">SUM(D46:D50)</f>
        <v>28500</v>
      </c>
      <c r="E51" s="35">
        <f t="shared" si="23"/>
        <v>20717</v>
      </c>
      <c r="F51" s="35">
        <f t="shared" si="23"/>
        <v>2430</v>
      </c>
      <c r="G51" s="35">
        <f t="shared" si="23"/>
        <v>20200</v>
      </c>
      <c r="H51" s="21">
        <f t="shared" si="2"/>
        <v>97.504464932181307</v>
      </c>
      <c r="I51" s="35">
        <f t="shared" si="23"/>
        <v>4032</v>
      </c>
      <c r="J51" s="21">
        <f t="shared" si="8"/>
        <v>165.92592592592592</v>
      </c>
      <c r="K51" s="35">
        <f t="shared" si="23"/>
        <v>117704</v>
      </c>
      <c r="L51" s="21">
        <f t="shared" si="0"/>
        <v>45.621705426356591</v>
      </c>
      <c r="M51" s="35">
        <f t="shared" si="23"/>
        <v>25124</v>
      </c>
      <c r="N51" s="21">
        <f t="shared" si="9"/>
        <v>88.154385964912279</v>
      </c>
      <c r="O51" s="35">
        <f t="shared" si="23"/>
        <v>881</v>
      </c>
      <c r="P51" s="35">
        <f t="shared" si="23"/>
        <v>172</v>
      </c>
      <c r="Q51" s="35">
        <f t="shared" si="23"/>
        <v>3559</v>
      </c>
      <c r="R51" s="35">
        <f t="shared" si="23"/>
        <v>904</v>
      </c>
      <c r="S51" s="35">
        <f t="shared" si="23"/>
        <v>19848</v>
      </c>
      <c r="T51" s="35">
        <f t="shared" si="23"/>
        <v>11135</v>
      </c>
      <c r="U51" s="35">
        <f t="shared" si="23"/>
        <v>5622</v>
      </c>
      <c r="V51" s="35">
        <f t="shared" si="23"/>
        <v>3392</v>
      </c>
      <c r="W51" s="35">
        <f t="shared" si="23"/>
        <v>2982</v>
      </c>
      <c r="X51" s="35">
        <f t="shared" si="23"/>
        <v>1815</v>
      </c>
      <c r="Y51" s="21">
        <f t="shared" si="17"/>
        <v>53.04162219850587</v>
      </c>
      <c r="Z51" s="21">
        <f t="shared" si="17"/>
        <v>53.508254716981135</v>
      </c>
      <c r="AA51" s="35">
        <f t="shared" si="23"/>
        <v>21036</v>
      </c>
      <c r="AB51" s="35">
        <f t="shared" si="23"/>
        <v>3902</v>
      </c>
      <c r="AC51" s="35">
        <f t="shared" si="23"/>
        <v>9582</v>
      </c>
      <c r="AD51" s="35">
        <f t="shared" si="23"/>
        <v>1843</v>
      </c>
      <c r="AE51" s="35">
        <f t="shared" si="23"/>
        <v>7820</v>
      </c>
      <c r="AF51" s="35">
        <f t="shared" si="23"/>
        <v>1430</v>
      </c>
      <c r="AG51" s="35">
        <f t="shared" si="23"/>
        <v>376</v>
      </c>
      <c r="AH51" s="35">
        <f t="shared" si="23"/>
        <v>91</v>
      </c>
      <c r="AI51" s="35">
        <f t="shared" si="23"/>
        <v>2169</v>
      </c>
      <c r="AJ51" s="35">
        <f t="shared" si="23"/>
        <v>306</v>
      </c>
      <c r="AK51" s="35">
        <f t="shared" si="23"/>
        <v>423</v>
      </c>
      <c r="AL51" s="35">
        <f t="shared" si="23"/>
        <v>76</v>
      </c>
      <c r="AM51" s="35">
        <f t="shared" si="23"/>
        <v>712</v>
      </c>
      <c r="AN51" s="35">
        <f t="shared" si="23"/>
        <v>196</v>
      </c>
      <c r="AO51" s="35">
        <f t="shared" si="23"/>
        <v>4657</v>
      </c>
      <c r="AP51" s="35">
        <f t="shared" si="23"/>
        <v>809</v>
      </c>
      <c r="AQ51" s="35">
        <f t="shared" si="23"/>
        <v>4038</v>
      </c>
      <c r="AR51" s="35">
        <f t="shared" si="23"/>
        <v>646</v>
      </c>
      <c r="AS51" s="35">
        <f t="shared" si="23"/>
        <v>8695</v>
      </c>
      <c r="AT51" s="35">
        <f t="shared" si="23"/>
        <v>1455</v>
      </c>
      <c r="AU51" s="35">
        <f t="shared" si="23"/>
        <v>10150</v>
      </c>
      <c r="AV51" s="35">
        <f t="shared" si="23"/>
        <v>27913</v>
      </c>
      <c r="AW51" s="35">
        <f t="shared" si="23"/>
        <v>4151</v>
      </c>
      <c r="AX51" s="35">
        <f t="shared" si="23"/>
        <v>24315</v>
      </c>
      <c r="AY51" s="37">
        <f t="shared" si="23"/>
        <v>3259</v>
      </c>
      <c r="AZ51" s="35">
        <f t="shared" si="23"/>
        <v>52228</v>
      </c>
      <c r="BA51" s="35">
        <f t="shared" si="23"/>
        <v>7410</v>
      </c>
      <c r="BB51" s="35">
        <f t="shared" si="23"/>
        <v>59638</v>
      </c>
      <c r="BC51" s="35">
        <f t="shared" si="23"/>
        <v>0</v>
      </c>
      <c r="BD51" s="35">
        <f t="shared" si="23"/>
        <v>0</v>
      </c>
      <c r="BE51" s="35">
        <f t="shared" si="23"/>
        <v>0</v>
      </c>
      <c r="BF51" s="35">
        <f t="shared" si="23"/>
        <v>0</v>
      </c>
      <c r="BG51" s="35">
        <f t="shared" si="23"/>
        <v>41</v>
      </c>
      <c r="BH51" s="35">
        <f t="shared" si="23"/>
        <v>4264</v>
      </c>
      <c r="BI51" s="35">
        <f t="shared" si="23"/>
        <v>53310</v>
      </c>
      <c r="BJ51" s="35">
        <f t="shared" si="23"/>
        <v>57574</v>
      </c>
      <c r="BK51" s="35">
        <f t="shared" si="23"/>
        <v>26402</v>
      </c>
      <c r="BL51" s="35">
        <f t="shared" si="23"/>
        <v>337365</v>
      </c>
      <c r="BM51" s="35">
        <f t="shared" si="23"/>
        <v>363767</v>
      </c>
    </row>
    <row r="52" spans="1:65" s="5" customFormat="1" ht="17.100000000000001" customHeight="1">
      <c r="A52" s="22">
        <v>40</v>
      </c>
      <c r="B52" s="29" t="s">
        <v>106</v>
      </c>
      <c r="C52" s="13">
        <v>146000</v>
      </c>
      <c r="D52" s="13">
        <v>47000</v>
      </c>
      <c r="E52" s="34">
        <v>12275</v>
      </c>
      <c r="F52" s="34">
        <v>3910</v>
      </c>
      <c r="G52" s="34">
        <v>11200</v>
      </c>
      <c r="H52" s="15">
        <f t="shared" si="2"/>
        <v>91.242362525458248</v>
      </c>
      <c r="I52" s="34">
        <v>4908</v>
      </c>
      <c r="J52" s="15">
        <f t="shared" si="8"/>
        <v>125.52429667519182</v>
      </c>
      <c r="K52" s="34">
        <f>G52+'Dec25'!K52</f>
        <v>68845</v>
      </c>
      <c r="L52" s="15">
        <f t="shared" si="0"/>
        <v>47.154109589041099</v>
      </c>
      <c r="M52" s="34">
        <f>I52+'Dec25'!M52</f>
        <v>30113</v>
      </c>
      <c r="N52" s="15">
        <f t="shared" si="9"/>
        <v>64.07021276595745</v>
      </c>
      <c r="O52" s="34">
        <v>7</v>
      </c>
      <c r="P52" s="34">
        <v>32</v>
      </c>
      <c r="Q52" s="34">
        <f>O52+'Dec25'!Q52</f>
        <v>120</v>
      </c>
      <c r="R52" s="34">
        <f>P52+'Dec25'!R52</f>
        <v>189</v>
      </c>
      <c r="S52" s="34">
        <v>11925</v>
      </c>
      <c r="T52" s="34">
        <v>5083</v>
      </c>
      <c r="U52" s="34">
        <v>4179</v>
      </c>
      <c r="V52" s="34">
        <v>2342</v>
      </c>
      <c r="W52" s="34">
        <v>2225</v>
      </c>
      <c r="X52" s="34">
        <v>1217</v>
      </c>
      <c r="Y52" s="15">
        <f t="shared" ref="Y52:Z89" si="24">W52*100/U52</f>
        <v>53.242402488633644</v>
      </c>
      <c r="Z52" s="15">
        <f t="shared" si="24"/>
        <v>51.96413321947054</v>
      </c>
      <c r="AA52" s="34">
        <v>12313</v>
      </c>
      <c r="AB52" s="34">
        <v>5304</v>
      </c>
      <c r="AC52" s="34">
        <v>4737</v>
      </c>
      <c r="AD52" s="34">
        <v>2012</v>
      </c>
      <c r="AE52" s="34">
        <v>4257</v>
      </c>
      <c r="AF52" s="34">
        <v>1928</v>
      </c>
      <c r="AG52" s="34">
        <v>121</v>
      </c>
      <c r="AH52" s="34">
        <v>78</v>
      </c>
      <c r="AI52" s="34">
        <v>579</v>
      </c>
      <c r="AJ52" s="34">
        <v>568</v>
      </c>
      <c r="AK52" s="34">
        <v>89</v>
      </c>
      <c r="AL52" s="34">
        <v>39</v>
      </c>
      <c r="AM52" s="34">
        <v>187</v>
      </c>
      <c r="AN52" s="34">
        <v>147</v>
      </c>
      <c r="AO52" s="34">
        <v>2581</v>
      </c>
      <c r="AP52" s="34">
        <v>1066</v>
      </c>
      <c r="AQ52" s="34">
        <v>1983</v>
      </c>
      <c r="AR52" s="34">
        <v>839</v>
      </c>
      <c r="AS52" s="34">
        <f t="shared" si="3"/>
        <v>4564</v>
      </c>
      <c r="AT52" s="34">
        <f t="shared" si="3"/>
        <v>1905</v>
      </c>
      <c r="AU52" s="34">
        <f t="shared" si="4"/>
        <v>6469</v>
      </c>
      <c r="AV52" s="34">
        <f>AO52+'Dec25'!AV52</f>
        <v>16147</v>
      </c>
      <c r="AW52" s="34">
        <f>AP52+'Dec25'!AW52</f>
        <v>6317</v>
      </c>
      <c r="AX52" s="34">
        <f>AQ52+'Dec25'!AX52</f>
        <v>11866</v>
      </c>
      <c r="AY52" s="34">
        <f>AR52+'Dec25'!AY52</f>
        <v>4801</v>
      </c>
      <c r="AZ52" s="34">
        <f t="shared" si="5"/>
        <v>28013</v>
      </c>
      <c r="BA52" s="34">
        <f t="shared" si="5"/>
        <v>11118</v>
      </c>
      <c r="BB52" s="34">
        <f t="shared" si="6"/>
        <v>39131</v>
      </c>
      <c r="BC52" s="34"/>
      <c r="BD52" s="34"/>
      <c r="BE52" s="34"/>
      <c r="BF52" s="34"/>
      <c r="BG52" s="34">
        <v>3</v>
      </c>
      <c r="BH52" s="34">
        <v>5762</v>
      </c>
      <c r="BI52" s="34"/>
      <c r="BJ52" s="34">
        <f>BH52+BI52</f>
        <v>5762</v>
      </c>
      <c r="BK52" s="34">
        <f>'Dec25'!BK52+BH52</f>
        <v>34501</v>
      </c>
      <c r="BL52" s="34">
        <f>'Dec25'!BL52+BI52</f>
        <v>0</v>
      </c>
      <c r="BM52" s="34">
        <f>SUM(BK52:BL52)</f>
        <v>34501</v>
      </c>
    </row>
    <row r="53" spans="1:65" s="5" customFormat="1" ht="17.100000000000001" customHeight="1">
      <c r="A53" s="16">
        <v>41</v>
      </c>
      <c r="B53" s="17" t="s">
        <v>107</v>
      </c>
      <c r="C53" s="13">
        <v>45000</v>
      </c>
      <c r="D53" s="13">
        <v>8000</v>
      </c>
      <c r="E53" s="34">
        <v>3800</v>
      </c>
      <c r="F53" s="34">
        <v>665</v>
      </c>
      <c r="G53" s="34">
        <v>3783</v>
      </c>
      <c r="H53" s="15">
        <f t="shared" si="2"/>
        <v>99.55263157894737</v>
      </c>
      <c r="I53" s="34">
        <v>745</v>
      </c>
      <c r="J53" s="15">
        <f t="shared" si="8"/>
        <v>112.03007518796993</v>
      </c>
      <c r="K53" s="34">
        <f>G53+'Dec25'!K53</f>
        <v>22713</v>
      </c>
      <c r="L53" s="15">
        <f t="shared" si="0"/>
        <v>50.473333333333336</v>
      </c>
      <c r="M53" s="34">
        <f>I53+'Dec25'!M53</f>
        <v>4069</v>
      </c>
      <c r="N53" s="15">
        <f t="shared" si="9"/>
        <v>50.862499999999997</v>
      </c>
      <c r="O53" s="34">
        <v>12</v>
      </c>
      <c r="P53" s="34">
        <v>5</v>
      </c>
      <c r="Q53" s="34">
        <f>O53+'Dec25'!Q53</f>
        <v>42</v>
      </c>
      <c r="R53" s="34">
        <f>P53+'Dec25'!R53</f>
        <v>17</v>
      </c>
      <c r="S53" s="34">
        <v>3830</v>
      </c>
      <c r="T53" s="34">
        <v>717</v>
      </c>
      <c r="U53" s="34">
        <v>1199</v>
      </c>
      <c r="V53" s="34">
        <v>205</v>
      </c>
      <c r="W53" s="34">
        <v>647</v>
      </c>
      <c r="X53" s="34">
        <v>101</v>
      </c>
      <c r="Y53" s="15">
        <f t="shared" si="24"/>
        <v>53.961634695579647</v>
      </c>
      <c r="Z53" s="15">
        <f t="shared" si="24"/>
        <v>49.268292682926827</v>
      </c>
      <c r="AA53" s="34">
        <v>4520</v>
      </c>
      <c r="AB53" s="34">
        <v>559</v>
      </c>
      <c r="AC53" s="34">
        <v>999</v>
      </c>
      <c r="AD53" s="34">
        <v>76</v>
      </c>
      <c r="AE53" s="34">
        <v>740</v>
      </c>
      <c r="AF53" s="34">
        <v>50</v>
      </c>
      <c r="AG53" s="34">
        <v>37</v>
      </c>
      <c r="AH53" s="34">
        <v>8</v>
      </c>
      <c r="AI53" s="34">
        <v>51</v>
      </c>
      <c r="AJ53" s="34">
        <v>7</v>
      </c>
      <c r="AK53" s="34">
        <v>35</v>
      </c>
      <c r="AL53" s="34">
        <v>2</v>
      </c>
      <c r="AM53" s="34">
        <v>18</v>
      </c>
      <c r="AN53" s="34">
        <v>1</v>
      </c>
      <c r="AO53" s="34">
        <v>878</v>
      </c>
      <c r="AP53" s="34">
        <v>102</v>
      </c>
      <c r="AQ53" s="34">
        <v>709</v>
      </c>
      <c r="AR53" s="34">
        <v>97</v>
      </c>
      <c r="AS53" s="34">
        <f t="shared" si="3"/>
        <v>1587</v>
      </c>
      <c r="AT53" s="34">
        <f t="shared" si="3"/>
        <v>199</v>
      </c>
      <c r="AU53" s="34">
        <f t="shared" si="4"/>
        <v>1786</v>
      </c>
      <c r="AV53" s="34">
        <f>AO53+'Dec25'!AV53</f>
        <v>5163</v>
      </c>
      <c r="AW53" s="34">
        <f>AP53+'Dec25'!AW53</f>
        <v>698</v>
      </c>
      <c r="AX53" s="34">
        <f>AQ53+'Dec25'!AX53</f>
        <v>4217</v>
      </c>
      <c r="AY53" s="34">
        <f>AR53+'Dec25'!AY53</f>
        <v>649</v>
      </c>
      <c r="AZ53" s="34">
        <f t="shared" si="5"/>
        <v>9380</v>
      </c>
      <c r="BA53" s="34">
        <f t="shared" si="5"/>
        <v>1347</v>
      </c>
      <c r="BB53" s="34">
        <f t="shared" si="6"/>
        <v>10727</v>
      </c>
      <c r="BC53" s="34"/>
      <c r="BD53" s="34"/>
      <c r="BE53" s="34"/>
      <c r="BF53" s="34"/>
      <c r="BG53" s="34"/>
      <c r="BH53" s="34"/>
      <c r="BI53" s="34"/>
      <c r="BJ53" s="34"/>
      <c r="BK53" s="40"/>
      <c r="BL53" s="40"/>
      <c r="BM53" s="40"/>
    </row>
    <row r="54" spans="1:65" s="6" customFormat="1" ht="17.100000000000001" customHeight="1">
      <c r="A54" s="18"/>
      <c r="B54" s="19" t="s">
        <v>74</v>
      </c>
      <c r="C54" s="19">
        <f>SUM(C52:C53)</f>
        <v>191000</v>
      </c>
      <c r="D54" s="19">
        <f t="shared" ref="D54:BM54" si="25">SUM(D52:D53)</f>
        <v>55000</v>
      </c>
      <c r="E54" s="35">
        <f t="shared" si="25"/>
        <v>16075</v>
      </c>
      <c r="F54" s="35">
        <f t="shared" si="25"/>
        <v>4575</v>
      </c>
      <c r="G54" s="35">
        <f t="shared" si="25"/>
        <v>14983</v>
      </c>
      <c r="H54" s="21">
        <f t="shared" si="2"/>
        <v>93.20684292379471</v>
      </c>
      <c r="I54" s="35">
        <f t="shared" si="25"/>
        <v>5653</v>
      </c>
      <c r="J54" s="21">
        <f t="shared" si="8"/>
        <v>123.56284153005464</v>
      </c>
      <c r="K54" s="35">
        <f t="shared" si="25"/>
        <v>91558</v>
      </c>
      <c r="L54" s="21">
        <f t="shared" si="0"/>
        <v>47.936125654450265</v>
      </c>
      <c r="M54" s="35">
        <f t="shared" si="25"/>
        <v>34182</v>
      </c>
      <c r="N54" s="21">
        <f t="shared" si="9"/>
        <v>62.149090909090908</v>
      </c>
      <c r="O54" s="35">
        <f t="shared" si="25"/>
        <v>19</v>
      </c>
      <c r="P54" s="35">
        <f t="shared" si="25"/>
        <v>37</v>
      </c>
      <c r="Q54" s="35">
        <f t="shared" si="25"/>
        <v>162</v>
      </c>
      <c r="R54" s="35">
        <f t="shared" si="25"/>
        <v>206</v>
      </c>
      <c r="S54" s="35">
        <f t="shared" si="25"/>
        <v>15755</v>
      </c>
      <c r="T54" s="35">
        <f t="shared" si="25"/>
        <v>5800</v>
      </c>
      <c r="U54" s="35">
        <f t="shared" si="25"/>
        <v>5378</v>
      </c>
      <c r="V54" s="35">
        <f t="shared" si="25"/>
        <v>2547</v>
      </c>
      <c r="W54" s="35">
        <f t="shared" si="25"/>
        <v>2872</v>
      </c>
      <c r="X54" s="35">
        <f t="shared" si="25"/>
        <v>1318</v>
      </c>
      <c r="Y54" s="21">
        <f t="shared" si="24"/>
        <v>53.40275195239866</v>
      </c>
      <c r="Z54" s="21">
        <f t="shared" si="24"/>
        <v>51.747153513937967</v>
      </c>
      <c r="AA54" s="35">
        <f t="shared" si="25"/>
        <v>16833</v>
      </c>
      <c r="AB54" s="35">
        <f t="shared" si="25"/>
        <v>5863</v>
      </c>
      <c r="AC54" s="35">
        <f t="shared" si="25"/>
        <v>5736</v>
      </c>
      <c r="AD54" s="35">
        <f t="shared" si="25"/>
        <v>2088</v>
      </c>
      <c r="AE54" s="35">
        <f t="shared" si="25"/>
        <v>4997</v>
      </c>
      <c r="AF54" s="35">
        <f t="shared" si="25"/>
        <v>1978</v>
      </c>
      <c r="AG54" s="35">
        <f t="shared" si="25"/>
        <v>158</v>
      </c>
      <c r="AH54" s="35">
        <f t="shared" si="25"/>
        <v>86</v>
      </c>
      <c r="AI54" s="35">
        <f t="shared" si="25"/>
        <v>630</v>
      </c>
      <c r="AJ54" s="35">
        <f t="shared" si="25"/>
        <v>575</v>
      </c>
      <c r="AK54" s="35">
        <f t="shared" si="25"/>
        <v>124</v>
      </c>
      <c r="AL54" s="35">
        <f t="shared" si="25"/>
        <v>41</v>
      </c>
      <c r="AM54" s="35">
        <f t="shared" si="25"/>
        <v>205</v>
      </c>
      <c r="AN54" s="35">
        <f t="shared" si="25"/>
        <v>148</v>
      </c>
      <c r="AO54" s="35">
        <f t="shared" si="25"/>
        <v>3459</v>
      </c>
      <c r="AP54" s="35">
        <f t="shared" si="25"/>
        <v>1168</v>
      </c>
      <c r="AQ54" s="35">
        <f t="shared" si="25"/>
        <v>2692</v>
      </c>
      <c r="AR54" s="35">
        <f t="shared" si="25"/>
        <v>936</v>
      </c>
      <c r="AS54" s="35">
        <f t="shared" si="25"/>
        <v>6151</v>
      </c>
      <c r="AT54" s="35">
        <f t="shared" si="25"/>
        <v>2104</v>
      </c>
      <c r="AU54" s="35">
        <f t="shared" si="25"/>
        <v>8255</v>
      </c>
      <c r="AV54" s="35">
        <f t="shared" si="25"/>
        <v>21310</v>
      </c>
      <c r="AW54" s="37">
        <f t="shared" si="25"/>
        <v>7015</v>
      </c>
      <c r="AX54" s="35">
        <f t="shared" si="25"/>
        <v>16083</v>
      </c>
      <c r="AY54" s="37">
        <f t="shared" si="25"/>
        <v>5450</v>
      </c>
      <c r="AZ54" s="35">
        <f t="shared" si="25"/>
        <v>37393</v>
      </c>
      <c r="BA54" s="35">
        <f t="shared" si="25"/>
        <v>12465</v>
      </c>
      <c r="BB54" s="35">
        <f t="shared" si="25"/>
        <v>49858</v>
      </c>
      <c r="BC54" s="35">
        <f t="shared" si="25"/>
        <v>0</v>
      </c>
      <c r="BD54" s="35">
        <f t="shared" si="25"/>
        <v>0</v>
      </c>
      <c r="BE54" s="35">
        <f t="shared" si="25"/>
        <v>0</v>
      </c>
      <c r="BF54" s="35">
        <f t="shared" si="25"/>
        <v>0</v>
      </c>
      <c r="BG54" s="35">
        <f t="shared" si="25"/>
        <v>3</v>
      </c>
      <c r="BH54" s="35">
        <f t="shared" si="25"/>
        <v>5762</v>
      </c>
      <c r="BI54" s="35">
        <f t="shared" si="25"/>
        <v>0</v>
      </c>
      <c r="BJ54" s="35">
        <f t="shared" si="25"/>
        <v>5762</v>
      </c>
      <c r="BK54" s="35">
        <f t="shared" si="25"/>
        <v>34501</v>
      </c>
      <c r="BL54" s="35">
        <f t="shared" si="25"/>
        <v>0</v>
      </c>
      <c r="BM54" s="35">
        <f t="shared" si="25"/>
        <v>34501</v>
      </c>
    </row>
    <row r="55" spans="1:65" s="5" customFormat="1" ht="17.100000000000001" customHeight="1">
      <c r="A55" s="22">
        <v>42</v>
      </c>
      <c r="B55" s="29" t="s">
        <v>108</v>
      </c>
      <c r="C55" s="13">
        <v>115000</v>
      </c>
      <c r="D55" s="13">
        <v>0</v>
      </c>
      <c r="E55" s="34">
        <v>9585</v>
      </c>
      <c r="F55" s="34"/>
      <c r="G55" s="34">
        <v>7437</v>
      </c>
      <c r="H55" s="15">
        <f t="shared" si="2"/>
        <v>77.589984350547738</v>
      </c>
      <c r="I55" s="34"/>
      <c r="J55" s="15"/>
      <c r="K55" s="34">
        <f>G55+'Dec25'!K55</f>
        <v>45322</v>
      </c>
      <c r="L55" s="15">
        <f t="shared" si="0"/>
        <v>39.410434782608696</v>
      </c>
      <c r="M55" s="34">
        <f>I55+'Nov25'!M55</f>
        <v>0</v>
      </c>
      <c r="N55" s="15">
        <v>0</v>
      </c>
      <c r="O55" s="34"/>
      <c r="P55" s="34"/>
      <c r="Q55" s="34">
        <f>O55+'Dec25'!Q55</f>
        <v>4</v>
      </c>
      <c r="R55" s="34">
        <f>P55+'Dec25'!R55</f>
        <v>0</v>
      </c>
      <c r="S55" s="34">
        <v>7965</v>
      </c>
      <c r="T55" s="34"/>
      <c r="U55" s="34">
        <v>2500</v>
      </c>
      <c r="V55" s="34"/>
      <c r="W55" s="34">
        <v>1278</v>
      </c>
      <c r="X55" s="34"/>
      <c r="Y55" s="15">
        <f t="shared" si="24"/>
        <v>51.12</v>
      </c>
      <c r="Z55" s="15"/>
      <c r="AA55" s="34">
        <v>7887</v>
      </c>
      <c r="AB55" s="34"/>
      <c r="AC55" s="34">
        <v>4085</v>
      </c>
      <c r="AD55" s="34"/>
      <c r="AE55" s="34">
        <v>3453</v>
      </c>
      <c r="AF55" s="34"/>
      <c r="AG55" s="34">
        <v>46</v>
      </c>
      <c r="AH55" s="34"/>
      <c r="AI55" s="34">
        <v>300</v>
      </c>
      <c r="AJ55" s="34"/>
      <c r="AK55" s="34">
        <v>27</v>
      </c>
      <c r="AL55" s="34"/>
      <c r="AM55" s="34">
        <v>38</v>
      </c>
      <c r="AN55" s="34"/>
      <c r="AO55" s="34">
        <v>1935</v>
      </c>
      <c r="AP55" s="34"/>
      <c r="AQ55" s="34">
        <v>1673</v>
      </c>
      <c r="AR55" s="34"/>
      <c r="AS55" s="34">
        <f t="shared" si="3"/>
        <v>3608</v>
      </c>
      <c r="AT55" s="34">
        <f t="shared" si="3"/>
        <v>0</v>
      </c>
      <c r="AU55" s="34">
        <f t="shared" si="4"/>
        <v>3608</v>
      </c>
      <c r="AV55" s="34">
        <f>AO55+'Dec25'!AV55</f>
        <v>12000</v>
      </c>
      <c r="AW55" s="34">
        <f>AP55+'Dec25'!AW55</f>
        <v>0</v>
      </c>
      <c r="AX55" s="34">
        <f>AQ55+'Dec25'!AX55</f>
        <v>10243</v>
      </c>
      <c r="AY55" s="34">
        <f>AR55+'Dec25'!AY55</f>
        <v>0</v>
      </c>
      <c r="AZ55" s="34">
        <f t="shared" si="5"/>
        <v>22243</v>
      </c>
      <c r="BA55" s="34">
        <f t="shared" si="5"/>
        <v>0</v>
      </c>
      <c r="BB55" s="34">
        <f t="shared" si="6"/>
        <v>22243</v>
      </c>
      <c r="BC55" s="34"/>
      <c r="BD55" s="34"/>
      <c r="BE55" s="34">
        <f>BC55+'Dec25'!BE55</f>
        <v>0</v>
      </c>
      <c r="BF55" s="34">
        <f>BD55+'Dec25'!BF55</f>
        <v>0</v>
      </c>
      <c r="BG55" s="34"/>
      <c r="BH55" s="34"/>
      <c r="BI55" s="34"/>
      <c r="BJ55" s="34"/>
      <c r="BK55" s="40"/>
      <c r="BL55" s="40"/>
      <c r="BM55" s="40"/>
    </row>
    <row r="56" spans="1:65" s="5" customFormat="1" ht="17.100000000000001" customHeight="1">
      <c r="A56" s="16">
        <v>43</v>
      </c>
      <c r="B56" s="17" t="s">
        <v>109</v>
      </c>
      <c r="C56" s="13">
        <v>120000</v>
      </c>
      <c r="D56" s="13">
        <v>0</v>
      </c>
      <c r="E56" s="34">
        <v>10000</v>
      </c>
      <c r="F56" s="34"/>
      <c r="G56" s="34">
        <v>7556</v>
      </c>
      <c r="H56" s="15">
        <f t="shared" si="2"/>
        <v>75.56</v>
      </c>
      <c r="I56" s="34"/>
      <c r="J56" s="15"/>
      <c r="K56" s="34">
        <f>G56+'Dec25'!K56</f>
        <v>49005</v>
      </c>
      <c r="L56" s="15">
        <f t="shared" si="0"/>
        <v>40.837499999999999</v>
      </c>
      <c r="M56" s="34">
        <f>I56+'Nov25'!M56</f>
        <v>0</v>
      </c>
      <c r="N56" s="15">
        <v>0</v>
      </c>
      <c r="O56" s="34">
        <v>5</v>
      </c>
      <c r="P56" s="34"/>
      <c r="Q56" s="34">
        <f>O56+'Dec25'!Q56</f>
        <v>29</v>
      </c>
      <c r="R56" s="34">
        <f>P56+'Dec25'!R56</f>
        <v>0</v>
      </c>
      <c r="S56" s="34">
        <v>8779</v>
      </c>
      <c r="T56" s="34"/>
      <c r="U56" s="34">
        <v>2812</v>
      </c>
      <c r="V56" s="34"/>
      <c r="W56" s="34">
        <v>1455</v>
      </c>
      <c r="X56" s="34"/>
      <c r="Y56" s="15">
        <f t="shared" si="24"/>
        <v>51.742532005689903</v>
      </c>
      <c r="Z56" s="15"/>
      <c r="AA56" s="34">
        <v>9244</v>
      </c>
      <c r="AB56" s="34"/>
      <c r="AC56" s="34">
        <v>4776</v>
      </c>
      <c r="AD56" s="34"/>
      <c r="AE56" s="34">
        <v>4570</v>
      </c>
      <c r="AF56" s="34"/>
      <c r="AG56" s="34">
        <v>100</v>
      </c>
      <c r="AH56" s="34"/>
      <c r="AI56" s="34">
        <v>219</v>
      </c>
      <c r="AJ56" s="34"/>
      <c r="AK56" s="34">
        <v>84</v>
      </c>
      <c r="AL56" s="34"/>
      <c r="AM56" s="34">
        <v>87</v>
      </c>
      <c r="AN56" s="34"/>
      <c r="AO56" s="34">
        <v>2210</v>
      </c>
      <c r="AP56" s="34"/>
      <c r="AQ56" s="34">
        <v>1772</v>
      </c>
      <c r="AR56" s="34"/>
      <c r="AS56" s="34">
        <f t="shared" si="3"/>
        <v>3982</v>
      </c>
      <c r="AT56" s="34">
        <f t="shared" si="3"/>
        <v>0</v>
      </c>
      <c r="AU56" s="34">
        <f t="shared" si="4"/>
        <v>3982</v>
      </c>
      <c r="AV56" s="34">
        <f>AO56+'Dec25'!AV56</f>
        <v>13035</v>
      </c>
      <c r="AW56" s="34">
        <f>AP56+'Dec25'!AW56</f>
        <v>0</v>
      </c>
      <c r="AX56" s="34">
        <f>AQ56+'Dec25'!AX56</f>
        <v>10657</v>
      </c>
      <c r="AY56" s="34">
        <f>AR56+'Dec25'!AY56</f>
        <v>0</v>
      </c>
      <c r="AZ56" s="34">
        <f t="shared" si="5"/>
        <v>23692</v>
      </c>
      <c r="BA56" s="34">
        <f t="shared" si="5"/>
        <v>0</v>
      </c>
      <c r="BB56" s="34">
        <f t="shared" si="6"/>
        <v>23692</v>
      </c>
      <c r="BC56" s="34"/>
      <c r="BD56" s="34"/>
      <c r="BE56" s="34">
        <f>BC56+'Dec25'!BE56</f>
        <v>0</v>
      </c>
      <c r="BF56" s="34">
        <f>BD56+'Dec25'!BF56</f>
        <v>0</v>
      </c>
      <c r="BG56" s="34"/>
      <c r="BH56" s="34"/>
      <c r="BI56" s="34"/>
      <c r="BJ56" s="34"/>
      <c r="BK56" s="40"/>
      <c r="BL56" s="40"/>
      <c r="BM56" s="40"/>
    </row>
    <row r="57" spans="1:65" s="6" customFormat="1" ht="17.100000000000001" customHeight="1">
      <c r="A57" s="18"/>
      <c r="B57" s="19" t="s">
        <v>74</v>
      </c>
      <c r="C57" s="19">
        <f>SUM(C55:C56)</f>
        <v>235000</v>
      </c>
      <c r="D57" s="19">
        <f t="shared" ref="D57:BM57" si="26">SUM(D55:D56)</f>
        <v>0</v>
      </c>
      <c r="E57" s="35">
        <f t="shared" si="26"/>
        <v>19585</v>
      </c>
      <c r="F57" s="35">
        <f t="shared" si="26"/>
        <v>0</v>
      </c>
      <c r="G57" s="35">
        <f t="shared" si="26"/>
        <v>14993</v>
      </c>
      <c r="H57" s="21">
        <f t="shared" si="2"/>
        <v>76.553484809803422</v>
      </c>
      <c r="I57" s="35">
        <f t="shared" si="26"/>
        <v>0</v>
      </c>
      <c r="J57" s="35">
        <f t="shared" si="26"/>
        <v>0</v>
      </c>
      <c r="K57" s="35">
        <f t="shared" si="26"/>
        <v>94327</v>
      </c>
      <c r="L57" s="21">
        <f t="shared" si="0"/>
        <v>40.139148936170216</v>
      </c>
      <c r="M57" s="35">
        <f t="shared" si="26"/>
        <v>0</v>
      </c>
      <c r="N57" s="35">
        <f t="shared" si="26"/>
        <v>0</v>
      </c>
      <c r="O57" s="35">
        <f t="shared" si="26"/>
        <v>5</v>
      </c>
      <c r="P57" s="35">
        <f t="shared" si="26"/>
        <v>0</v>
      </c>
      <c r="Q57" s="35">
        <f t="shared" si="26"/>
        <v>33</v>
      </c>
      <c r="R57" s="35">
        <f t="shared" si="26"/>
        <v>0</v>
      </c>
      <c r="S57" s="35">
        <f t="shared" si="26"/>
        <v>16744</v>
      </c>
      <c r="T57" s="35">
        <f t="shared" si="26"/>
        <v>0</v>
      </c>
      <c r="U57" s="35">
        <f t="shared" si="26"/>
        <v>5312</v>
      </c>
      <c r="V57" s="35">
        <f t="shared" si="26"/>
        <v>0</v>
      </c>
      <c r="W57" s="35">
        <f t="shared" si="26"/>
        <v>2733</v>
      </c>
      <c r="X57" s="35">
        <f t="shared" si="26"/>
        <v>0</v>
      </c>
      <c r="Y57" s="30">
        <f t="shared" si="24"/>
        <v>51.449548192771083</v>
      </c>
      <c r="Z57" s="35">
        <f t="shared" si="26"/>
        <v>0</v>
      </c>
      <c r="AA57" s="35">
        <f t="shared" si="26"/>
        <v>17131</v>
      </c>
      <c r="AB57" s="35">
        <f t="shared" si="26"/>
        <v>0</v>
      </c>
      <c r="AC57" s="35">
        <f t="shared" si="26"/>
        <v>8861</v>
      </c>
      <c r="AD57" s="35">
        <f t="shared" si="26"/>
        <v>0</v>
      </c>
      <c r="AE57" s="35">
        <f t="shared" si="26"/>
        <v>8023</v>
      </c>
      <c r="AF57" s="35">
        <f t="shared" si="26"/>
        <v>0</v>
      </c>
      <c r="AG57" s="35">
        <f t="shared" si="26"/>
        <v>146</v>
      </c>
      <c r="AH57" s="35">
        <f t="shared" si="26"/>
        <v>0</v>
      </c>
      <c r="AI57" s="35">
        <f t="shared" si="26"/>
        <v>519</v>
      </c>
      <c r="AJ57" s="35">
        <f t="shared" si="26"/>
        <v>0</v>
      </c>
      <c r="AK57" s="35">
        <f t="shared" si="26"/>
        <v>111</v>
      </c>
      <c r="AL57" s="35">
        <f t="shared" si="26"/>
        <v>0</v>
      </c>
      <c r="AM57" s="35">
        <f t="shared" si="26"/>
        <v>125</v>
      </c>
      <c r="AN57" s="35">
        <f t="shared" si="26"/>
        <v>0</v>
      </c>
      <c r="AO57" s="35">
        <f t="shared" si="26"/>
        <v>4145</v>
      </c>
      <c r="AP57" s="35">
        <f t="shared" si="26"/>
        <v>0</v>
      </c>
      <c r="AQ57" s="35">
        <f t="shared" si="26"/>
        <v>3445</v>
      </c>
      <c r="AR57" s="35">
        <f t="shared" si="26"/>
        <v>0</v>
      </c>
      <c r="AS57" s="35">
        <f t="shared" si="26"/>
        <v>7590</v>
      </c>
      <c r="AT57" s="35">
        <f t="shared" si="26"/>
        <v>0</v>
      </c>
      <c r="AU57" s="35">
        <f t="shared" si="26"/>
        <v>7590</v>
      </c>
      <c r="AV57" s="35">
        <f t="shared" si="26"/>
        <v>25035</v>
      </c>
      <c r="AW57" s="35">
        <f t="shared" si="26"/>
        <v>0</v>
      </c>
      <c r="AX57" s="35">
        <f t="shared" si="26"/>
        <v>20900</v>
      </c>
      <c r="AY57" s="35">
        <f t="shared" si="26"/>
        <v>0</v>
      </c>
      <c r="AZ57" s="35">
        <f t="shared" si="26"/>
        <v>45935</v>
      </c>
      <c r="BA57" s="35">
        <f t="shared" si="26"/>
        <v>0</v>
      </c>
      <c r="BB57" s="35">
        <f t="shared" si="26"/>
        <v>45935</v>
      </c>
      <c r="BC57" s="35">
        <f t="shared" si="26"/>
        <v>0</v>
      </c>
      <c r="BD57" s="35">
        <f t="shared" si="26"/>
        <v>0</v>
      </c>
      <c r="BE57" s="35">
        <f t="shared" si="26"/>
        <v>0</v>
      </c>
      <c r="BF57" s="35">
        <f t="shared" si="26"/>
        <v>0</v>
      </c>
      <c r="BG57" s="35">
        <f t="shared" si="26"/>
        <v>0</v>
      </c>
      <c r="BH57" s="35">
        <f t="shared" si="26"/>
        <v>0</v>
      </c>
      <c r="BI57" s="35">
        <f t="shared" si="26"/>
        <v>0</v>
      </c>
      <c r="BJ57" s="35">
        <f t="shared" si="26"/>
        <v>0</v>
      </c>
      <c r="BK57" s="35">
        <f t="shared" si="26"/>
        <v>0</v>
      </c>
      <c r="BL57" s="35">
        <f t="shared" si="26"/>
        <v>0</v>
      </c>
      <c r="BM57" s="35">
        <f t="shared" si="26"/>
        <v>0</v>
      </c>
    </row>
    <row r="58" spans="1:65" s="5" customFormat="1" ht="17.100000000000001" customHeight="1">
      <c r="A58" s="22">
        <v>44</v>
      </c>
      <c r="B58" s="29" t="s">
        <v>110</v>
      </c>
      <c r="C58" s="13">
        <v>88000</v>
      </c>
      <c r="D58" s="13">
        <v>40000</v>
      </c>
      <c r="E58" s="34">
        <v>7310</v>
      </c>
      <c r="F58" s="34">
        <v>3010</v>
      </c>
      <c r="G58" s="34">
        <v>7823</v>
      </c>
      <c r="H58" s="15">
        <f t="shared" si="2"/>
        <v>107.01778385772914</v>
      </c>
      <c r="I58" s="34">
        <v>3737</v>
      </c>
      <c r="J58" s="15">
        <f t="shared" si="8"/>
        <v>124.15282392026577</v>
      </c>
      <c r="K58" s="34">
        <f>G58+'Dec25'!K58</f>
        <v>47753</v>
      </c>
      <c r="L58" s="15">
        <f t="shared" si="0"/>
        <v>54.264772727272728</v>
      </c>
      <c r="M58" s="34">
        <f>I58+'Dec25'!M58</f>
        <v>19491</v>
      </c>
      <c r="N58" s="15">
        <f t="shared" ref="N58:N62" si="27">M58*100/D58</f>
        <v>48.727499999999999</v>
      </c>
      <c r="O58" s="34">
        <v>220</v>
      </c>
      <c r="P58" s="34">
        <v>83</v>
      </c>
      <c r="Q58" s="34">
        <f>O58+'Dec25'!Q58</f>
        <v>1249</v>
      </c>
      <c r="R58" s="34">
        <f>P58+'Dec25'!R58</f>
        <v>415</v>
      </c>
      <c r="S58" s="34">
        <v>7874</v>
      </c>
      <c r="T58" s="34">
        <v>3946</v>
      </c>
      <c r="U58" s="34">
        <v>2007</v>
      </c>
      <c r="V58" s="34">
        <v>1421</v>
      </c>
      <c r="W58" s="34">
        <v>1122</v>
      </c>
      <c r="X58" s="34">
        <v>765</v>
      </c>
      <c r="Y58" s="15">
        <f t="shared" si="24"/>
        <v>55.904334828101646</v>
      </c>
      <c r="Z58" s="15">
        <f t="shared" si="24"/>
        <v>53.83532723434201</v>
      </c>
      <c r="AA58" s="34">
        <v>6955</v>
      </c>
      <c r="AB58" s="34">
        <v>3626</v>
      </c>
      <c r="AC58" s="34">
        <v>3651</v>
      </c>
      <c r="AD58" s="34">
        <v>1784</v>
      </c>
      <c r="AE58" s="34">
        <v>3304</v>
      </c>
      <c r="AF58" s="34">
        <v>1842</v>
      </c>
      <c r="AG58" s="34">
        <v>113</v>
      </c>
      <c r="AH58" s="34">
        <v>115</v>
      </c>
      <c r="AI58" s="34">
        <v>422</v>
      </c>
      <c r="AJ58" s="34">
        <v>172</v>
      </c>
      <c r="AK58" s="34">
        <v>95</v>
      </c>
      <c r="AL58" s="34">
        <v>87</v>
      </c>
      <c r="AM58" s="34">
        <v>349</v>
      </c>
      <c r="AN58" s="34">
        <v>215</v>
      </c>
      <c r="AO58" s="34">
        <v>1533</v>
      </c>
      <c r="AP58" s="34">
        <v>860</v>
      </c>
      <c r="AQ58" s="34">
        <v>1262</v>
      </c>
      <c r="AR58" s="34">
        <v>590</v>
      </c>
      <c r="AS58" s="34">
        <f t="shared" si="3"/>
        <v>2795</v>
      </c>
      <c r="AT58" s="34">
        <f t="shared" si="3"/>
        <v>1450</v>
      </c>
      <c r="AU58" s="34">
        <f t="shared" si="4"/>
        <v>4245</v>
      </c>
      <c r="AV58" s="34">
        <f>AO58+'Dec25'!AV58</f>
        <v>8997</v>
      </c>
      <c r="AW58" s="34">
        <f>AP58+'Dec25'!AW58</f>
        <v>4321</v>
      </c>
      <c r="AX58" s="34">
        <f>AQ58+'Dec25'!AX58</f>
        <v>7448</v>
      </c>
      <c r="AY58" s="34">
        <f>AR58+'Dec25'!AY58</f>
        <v>3160</v>
      </c>
      <c r="AZ58" s="34">
        <f t="shared" si="5"/>
        <v>16445</v>
      </c>
      <c r="BA58" s="34">
        <f t="shared" si="5"/>
        <v>7481</v>
      </c>
      <c r="BB58" s="34">
        <f t="shared" si="6"/>
        <v>23926</v>
      </c>
      <c r="BC58" s="34">
        <v>22</v>
      </c>
      <c r="BD58" s="34">
        <v>110</v>
      </c>
      <c r="BE58" s="34">
        <f>BC58+'Dec25'!BE58</f>
        <v>122</v>
      </c>
      <c r="BF58" s="34">
        <f>BD58+'Dec25'!BF58</f>
        <v>610</v>
      </c>
      <c r="BG58" s="34">
        <v>4</v>
      </c>
      <c r="BH58" s="34">
        <v>7857</v>
      </c>
      <c r="BI58" s="34"/>
      <c r="BJ58" s="34">
        <f>SUM(BH58:BI58)</f>
        <v>7857</v>
      </c>
      <c r="BK58" s="34">
        <f>'Dec25'!BK58+BH58</f>
        <v>47353</v>
      </c>
      <c r="BL58" s="34">
        <f>'Dec25'!BL58+BI58</f>
        <v>0</v>
      </c>
      <c r="BM58" s="34">
        <f>SUM(BK58:BL58)</f>
        <v>47353</v>
      </c>
    </row>
    <row r="59" spans="1:65" s="5" customFormat="1" ht="17.100000000000001" customHeight="1">
      <c r="A59" s="12">
        <v>45</v>
      </c>
      <c r="B59" s="13" t="s">
        <v>111</v>
      </c>
      <c r="C59" s="13">
        <v>44000</v>
      </c>
      <c r="D59" s="13">
        <v>4000</v>
      </c>
      <c r="E59" s="34">
        <v>3720</v>
      </c>
      <c r="F59" s="34">
        <v>690</v>
      </c>
      <c r="G59" s="34">
        <v>3582</v>
      </c>
      <c r="H59" s="15">
        <f t="shared" si="2"/>
        <v>96.290322580645167</v>
      </c>
      <c r="I59" s="34">
        <v>784</v>
      </c>
      <c r="J59" s="15">
        <f t="shared" si="8"/>
        <v>113.62318840579709</v>
      </c>
      <c r="K59" s="34">
        <f>G59+'Dec25'!K59</f>
        <v>20555</v>
      </c>
      <c r="L59" s="15">
        <f t="shared" si="0"/>
        <v>46.715909090909093</v>
      </c>
      <c r="M59" s="34">
        <f>I59+'Dec25'!M59</f>
        <v>3848</v>
      </c>
      <c r="N59" s="15">
        <f t="shared" si="27"/>
        <v>96.2</v>
      </c>
      <c r="O59" s="34">
        <v>138</v>
      </c>
      <c r="P59" s="34">
        <v>48</v>
      </c>
      <c r="Q59" s="34">
        <f>O59+'Dec25'!Q59</f>
        <v>676</v>
      </c>
      <c r="R59" s="34">
        <f>P59+'Dec25'!R59</f>
        <v>208</v>
      </c>
      <c r="S59" s="34">
        <v>3682</v>
      </c>
      <c r="T59" s="34">
        <v>850</v>
      </c>
      <c r="U59" s="34">
        <v>1672</v>
      </c>
      <c r="V59" s="34">
        <v>303</v>
      </c>
      <c r="W59" s="34">
        <v>885</v>
      </c>
      <c r="X59" s="34">
        <v>170</v>
      </c>
      <c r="Y59" s="15">
        <f t="shared" si="24"/>
        <v>52.930622009569376</v>
      </c>
      <c r="Z59" s="15">
        <f t="shared" si="24"/>
        <v>56.105610561056103</v>
      </c>
      <c r="AA59" s="34">
        <v>4386</v>
      </c>
      <c r="AB59" s="34">
        <v>864</v>
      </c>
      <c r="AC59" s="34">
        <v>1421</v>
      </c>
      <c r="AD59" s="34">
        <v>237</v>
      </c>
      <c r="AE59" s="34">
        <v>2965</v>
      </c>
      <c r="AF59" s="34">
        <v>627</v>
      </c>
      <c r="AG59" s="34">
        <v>166</v>
      </c>
      <c r="AH59" s="34">
        <v>85</v>
      </c>
      <c r="AI59" s="34">
        <v>595</v>
      </c>
      <c r="AJ59" s="34">
        <v>239</v>
      </c>
      <c r="AK59" s="34">
        <v>93</v>
      </c>
      <c r="AL59" s="34">
        <v>70</v>
      </c>
      <c r="AM59" s="34">
        <v>398</v>
      </c>
      <c r="AN59" s="34">
        <v>41</v>
      </c>
      <c r="AO59" s="34">
        <v>861</v>
      </c>
      <c r="AP59" s="34">
        <v>158</v>
      </c>
      <c r="AQ59" s="34">
        <v>665</v>
      </c>
      <c r="AR59" s="34">
        <v>118</v>
      </c>
      <c r="AS59" s="34">
        <f t="shared" si="3"/>
        <v>1526</v>
      </c>
      <c r="AT59" s="34">
        <f t="shared" si="3"/>
        <v>276</v>
      </c>
      <c r="AU59" s="34">
        <f t="shared" si="4"/>
        <v>1802</v>
      </c>
      <c r="AV59" s="34">
        <f>AO59+'Dec25'!AV59</f>
        <v>4821</v>
      </c>
      <c r="AW59" s="34">
        <f>AP59+'Dec25'!AW59</f>
        <v>593</v>
      </c>
      <c r="AX59" s="34">
        <f>AQ59+'Dec25'!AX59</f>
        <v>3807</v>
      </c>
      <c r="AY59" s="34">
        <f>AR59+'Dec25'!AY59</f>
        <v>458</v>
      </c>
      <c r="AZ59" s="34">
        <f t="shared" si="5"/>
        <v>8628</v>
      </c>
      <c r="BA59" s="34">
        <f t="shared" si="5"/>
        <v>1051</v>
      </c>
      <c r="BB59" s="34">
        <f t="shared" si="6"/>
        <v>9679</v>
      </c>
      <c r="BC59" s="34"/>
      <c r="BD59" s="34"/>
      <c r="BE59" s="34"/>
      <c r="BF59" s="34"/>
      <c r="BG59" s="34"/>
      <c r="BH59" s="34"/>
      <c r="BI59" s="34"/>
      <c r="BJ59" s="34"/>
      <c r="BK59" s="40"/>
      <c r="BL59" s="40"/>
      <c r="BM59" s="40"/>
    </row>
    <row r="60" spans="1:65" s="5" customFormat="1" ht="17.100000000000001" customHeight="1">
      <c r="A60" s="12">
        <v>46</v>
      </c>
      <c r="B60" s="13" t="s">
        <v>112</v>
      </c>
      <c r="C60" s="13">
        <v>22000</v>
      </c>
      <c r="D60" s="13">
        <v>20000</v>
      </c>
      <c r="E60" s="34">
        <v>1860</v>
      </c>
      <c r="F60" s="34">
        <v>1800</v>
      </c>
      <c r="G60" s="34">
        <v>1901</v>
      </c>
      <c r="H60" s="15">
        <f t="shared" si="2"/>
        <v>102.20430107526882</v>
      </c>
      <c r="I60" s="34">
        <v>2157</v>
      </c>
      <c r="J60" s="15">
        <f t="shared" si="8"/>
        <v>119.83333333333333</v>
      </c>
      <c r="K60" s="34">
        <f>G60+'Dec25'!K60</f>
        <v>10724</v>
      </c>
      <c r="L60" s="15">
        <f t="shared" si="0"/>
        <v>48.745454545454542</v>
      </c>
      <c r="M60" s="34">
        <f>I60+'Dec25'!M60</f>
        <v>11269</v>
      </c>
      <c r="N60" s="15">
        <f t="shared" si="27"/>
        <v>56.344999999999999</v>
      </c>
      <c r="O60" s="34">
        <v>73</v>
      </c>
      <c r="P60" s="34">
        <v>68</v>
      </c>
      <c r="Q60" s="34">
        <f>O60+'Dec25'!Q60</f>
        <v>394</v>
      </c>
      <c r="R60" s="34">
        <f>P60+'Dec25'!R60</f>
        <v>311</v>
      </c>
      <c r="S60" s="34">
        <v>1947</v>
      </c>
      <c r="T60" s="34">
        <v>2274</v>
      </c>
      <c r="U60" s="34">
        <v>840</v>
      </c>
      <c r="V60" s="34">
        <v>1053</v>
      </c>
      <c r="W60" s="34">
        <v>429</v>
      </c>
      <c r="X60" s="34">
        <v>545</v>
      </c>
      <c r="Y60" s="15">
        <f t="shared" si="24"/>
        <v>51.071428571428569</v>
      </c>
      <c r="Z60" s="15">
        <f t="shared" si="24"/>
        <v>51.756885090218425</v>
      </c>
      <c r="AA60" s="34">
        <v>1966</v>
      </c>
      <c r="AB60" s="34">
        <v>2337</v>
      </c>
      <c r="AC60" s="34">
        <v>948</v>
      </c>
      <c r="AD60" s="34">
        <v>1174</v>
      </c>
      <c r="AE60" s="34">
        <v>1018</v>
      </c>
      <c r="AF60" s="34">
        <v>1163</v>
      </c>
      <c r="AG60" s="34">
        <v>20</v>
      </c>
      <c r="AH60" s="34">
        <v>21</v>
      </c>
      <c r="AI60" s="34">
        <v>134</v>
      </c>
      <c r="AJ60" s="34">
        <v>115</v>
      </c>
      <c r="AK60" s="34">
        <v>17</v>
      </c>
      <c r="AL60" s="34">
        <v>21</v>
      </c>
      <c r="AM60" s="34">
        <v>29</v>
      </c>
      <c r="AN60" s="34">
        <v>10</v>
      </c>
      <c r="AO60" s="34">
        <v>440</v>
      </c>
      <c r="AP60" s="34">
        <v>468</v>
      </c>
      <c r="AQ60" s="34">
        <v>375</v>
      </c>
      <c r="AR60" s="34">
        <v>435</v>
      </c>
      <c r="AS60" s="34">
        <f t="shared" si="3"/>
        <v>815</v>
      </c>
      <c r="AT60" s="34">
        <f t="shared" si="3"/>
        <v>903</v>
      </c>
      <c r="AU60" s="34">
        <f t="shared" si="4"/>
        <v>1718</v>
      </c>
      <c r="AV60" s="34">
        <f>AO60+'Dec25'!AV60</f>
        <v>2432</v>
      </c>
      <c r="AW60" s="34">
        <f>AP60+'Dec25'!AW60</f>
        <v>2277</v>
      </c>
      <c r="AX60" s="34">
        <f>AQ60+'Dec25'!AX60</f>
        <v>2016</v>
      </c>
      <c r="AY60" s="34">
        <f>AR60+'Dec25'!AY60</f>
        <v>2121</v>
      </c>
      <c r="AZ60" s="34">
        <f t="shared" si="5"/>
        <v>4448</v>
      </c>
      <c r="BA60" s="34">
        <f t="shared" si="5"/>
        <v>4398</v>
      </c>
      <c r="BB60" s="34">
        <f t="shared" si="6"/>
        <v>8846</v>
      </c>
      <c r="BC60" s="34"/>
      <c r="BD60" s="34"/>
      <c r="BE60" s="34"/>
      <c r="BF60" s="34"/>
      <c r="BG60" s="34"/>
      <c r="BH60" s="34"/>
      <c r="BI60" s="34"/>
      <c r="BJ60" s="34"/>
      <c r="BK60" s="40"/>
      <c r="BL60" s="40"/>
      <c r="BM60" s="40"/>
    </row>
    <row r="61" spans="1:65" s="5" customFormat="1" ht="17.100000000000001" customHeight="1">
      <c r="A61" s="12">
        <v>47</v>
      </c>
      <c r="B61" s="13" t="s">
        <v>113</v>
      </c>
      <c r="C61" s="13">
        <v>36000</v>
      </c>
      <c r="D61" s="13">
        <v>0</v>
      </c>
      <c r="E61" s="34">
        <v>3090</v>
      </c>
      <c r="F61" s="34"/>
      <c r="G61" s="34">
        <v>2998</v>
      </c>
      <c r="H61" s="15">
        <f t="shared" si="2"/>
        <v>97.022653721682843</v>
      </c>
      <c r="I61" s="34"/>
      <c r="J61" s="15"/>
      <c r="K61" s="34">
        <f>G61+'Dec25'!K61</f>
        <v>18706</v>
      </c>
      <c r="L61" s="15">
        <f t="shared" si="0"/>
        <v>51.961111111111109</v>
      </c>
      <c r="M61" s="34">
        <f>I61+'Dec25'!M61</f>
        <v>0</v>
      </c>
      <c r="N61" s="15"/>
      <c r="O61" s="34">
        <v>12</v>
      </c>
      <c r="P61" s="34"/>
      <c r="Q61" s="34">
        <f>O61+'Dec25'!Q61</f>
        <v>529</v>
      </c>
      <c r="R61" s="34">
        <f>P61+'Dec25'!R61</f>
        <v>0</v>
      </c>
      <c r="S61" s="34">
        <v>3204</v>
      </c>
      <c r="T61" s="34"/>
      <c r="U61" s="34">
        <v>1450</v>
      </c>
      <c r="V61" s="34"/>
      <c r="W61" s="34">
        <v>912</v>
      </c>
      <c r="X61" s="34"/>
      <c r="Y61" s="15">
        <f t="shared" si="24"/>
        <v>62.896551724137929</v>
      </c>
      <c r="Z61" s="15"/>
      <c r="AA61" s="34">
        <v>450</v>
      </c>
      <c r="AB61" s="34"/>
      <c r="AC61" s="34">
        <v>213</v>
      </c>
      <c r="AD61" s="34"/>
      <c r="AE61" s="34">
        <v>237</v>
      </c>
      <c r="AF61" s="34"/>
      <c r="AG61" s="34">
        <v>2</v>
      </c>
      <c r="AH61" s="34"/>
      <c r="AI61" s="34">
        <v>112</v>
      </c>
      <c r="AJ61" s="34"/>
      <c r="AK61" s="34">
        <v>3</v>
      </c>
      <c r="AL61" s="34"/>
      <c r="AM61" s="34">
        <v>120</v>
      </c>
      <c r="AN61" s="34"/>
      <c r="AO61" s="34">
        <v>108</v>
      </c>
      <c r="AP61" s="34"/>
      <c r="AQ61" s="34">
        <v>77</v>
      </c>
      <c r="AR61" s="34"/>
      <c r="AS61" s="34">
        <f t="shared" si="3"/>
        <v>185</v>
      </c>
      <c r="AT61" s="34">
        <f t="shared" si="3"/>
        <v>0</v>
      </c>
      <c r="AU61" s="34">
        <f t="shared" si="4"/>
        <v>185</v>
      </c>
      <c r="AV61" s="34">
        <f>AO61+'Dec25'!AV61</f>
        <v>3461</v>
      </c>
      <c r="AW61" s="34">
        <f>AP61+'Dec25'!AW61</f>
        <v>0</v>
      </c>
      <c r="AX61" s="34">
        <f>AQ61+'Dec25'!AX61</f>
        <v>3042</v>
      </c>
      <c r="AY61" s="34">
        <f>AR61+'Dec25'!AY61</f>
        <v>0</v>
      </c>
      <c r="AZ61" s="34">
        <f t="shared" si="5"/>
        <v>6503</v>
      </c>
      <c r="BA61" s="34">
        <f t="shared" si="5"/>
        <v>0</v>
      </c>
      <c r="BB61" s="34">
        <f t="shared" si="6"/>
        <v>6503</v>
      </c>
      <c r="BC61" s="34"/>
      <c r="BD61" s="34"/>
      <c r="BE61" s="34"/>
      <c r="BF61" s="34"/>
      <c r="BG61" s="34"/>
      <c r="BH61" s="34"/>
      <c r="BI61" s="34"/>
      <c r="BJ61" s="34"/>
      <c r="BK61" s="40"/>
      <c r="BL61" s="40"/>
      <c r="BM61" s="40"/>
    </row>
    <row r="62" spans="1:65" s="5" customFormat="1" ht="17.100000000000001" customHeight="1">
      <c r="A62" s="16">
        <v>48</v>
      </c>
      <c r="B62" s="17" t="s">
        <v>114</v>
      </c>
      <c r="C62" s="13">
        <v>65000</v>
      </c>
      <c r="D62" s="13">
        <v>12000</v>
      </c>
      <c r="E62" s="34">
        <v>5120</v>
      </c>
      <c r="F62" s="34">
        <v>910</v>
      </c>
      <c r="G62" s="34">
        <v>5650</v>
      </c>
      <c r="H62" s="15">
        <f t="shared" si="2"/>
        <v>110.3515625</v>
      </c>
      <c r="I62" s="34">
        <v>1019</v>
      </c>
      <c r="J62" s="15">
        <f t="shared" si="8"/>
        <v>111.97802197802197</v>
      </c>
      <c r="K62" s="34">
        <f>G62+'Dec25'!K62</f>
        <v>32151</v>
      </c>
      <c r="L62" s="15">
        <f t="shared" si="0"/>
        <v>49.463076923076926</v>
      </c>
      <c r="M62" s="34">
        <f>I62+'Dec25'!M62</f>
        <v>5670</v>
      </c>
      <c r="N62" s="15">
        <f t="shared" si="27"/>
        <v>47.25</v>
      </c>
      <c r="O62" s="34">
        <v>55</v>
      </c>
      <c r="P62" s="34">
        <v>25</v>
      </c>
      <c r="Q62" s="34">
        <f>O62+'Dec25'!Q62</f>
        <v>500</v>
      </c>
      <c r="R62" s="34">
        <f>P62+'Dec25'!R62</f>
        <v>98</v>
      </c>
      <c r="S62" s="34">
        <v>5592</v>
      </c>
      <c r="T62" s="34">
        <v>1492</v>
      </c>
      <c r="U62" s="34">
        <v>1700</v>
      </c>
      <c r="V62" s="34">
        <v>429</v>
      </c>
      <c r="W62" s="34">
        <v>886</v>
      </c>
      <c r="X62" s="34">
        <v>230</v>
      </c>
      <c r="Y62" s="15">
        <f t="shared" si="24"/>
        <v>52.117647058823529</v>
      </c>
      <c r="Z62" s="15">
        <f t="shared" si="24"/>
        <v>53.613053613053616</v>
      </c>
      <c r="AA62" s="34">
        <v>5319</v>
      </c>
      <c r="AB62" s="34">
        <v>948</v>
      </c>
      <c r="AC62" s="34">
        <v>2693</v>
      </c>
      <c r="AD62" s="34">
        <v>466</v>
      </c>
      <c r="AE62" s="34">
        <v>2626</v>
      </c>
      <c r="AF62" s="34">
        <v>482</v>
      </c>
      <c r="AG62" s="34">
        <v>84</v>
      </c>
      <c r="AH62" s="34">
        <v>17</v>
      </c>
      <c r="AI62" s="34">
        <v>276</v>
      </c>
      <c r="AJ62" s="34">
        <v>74</v>
      </c>
      <c r="AK62" s="34">
        <v>59</v>
      </c>
      <c r="AL62" s="34">
        <v>10</v>
      </c>
      <c r="AM62" s="34">
        <v>166</v>
      </c>
      <c r="AN62" s="34">
        <v>30</v>
      </c>
      <c r="AO62" s="34">
        <v>1201</v>
      </c>
      <c r="AP62" s="34">
        <v>190</v>
      </c>
      <c r="AQ62" s="34">
        <v>945</v>
      </c>
      <c r="AR62" s="34">
        <v>142</v>
      </c>
      <c r="AS62" s="34">
        <f t="shared" si="3"/>
        <v>2146</v>
      </c>
      <c r="AT62" s="34">
        <f t="shared" si="3"/>
        <v>332</v>
      </c>
      <c r="AU62" s="34">
        <f t="shared" si="4"/>
        <v>2478</v>
      </c>
      <c r="AV62" s="34">
        <f>AO62+'Dec25'!AV62</f>
        <v>7249</v>
      </c>
      <c r="AW62" s="34">
        <f>AP62+'Dec25'!AW62</f>
        <v>986</v>
      </c>
      <c r="AX62" s="34">
        <f>AQ62+'Dec25'!AX62</f>
        <v>5653</v>
      </c>
      <c r="AY62" s="34">
        <f>AR62+'Dec25'!AY62</f>
        <v>786</v>
      </c>
      <c r="AZ62" s="34">
        <f t="shared" si="5"/>
        <v>12902</v>
      </c>
      <c r="BA62" s="34">
        <f t="shared" si="5"/>
        <v>1772</v>
      </c>
      <c r="BB62" s="34">
        <f t="shared" si="6"/>
        <v>14674</v>
      </c>
      <c r="BC62" s="34" t="s">
        <v>115</v>
      </c>
      <c r="BD62" s="34"/>
      <c r="BE62" s="34"/>
      <c r="BF62" s="34"/>
      <c r="BG62" s="34"/>
      <c r="BH62" s="34"/>
      <c r="BI62" s="34"/>
      <c r="BJ62" s="34"/>
      <c r="BK62" s="40"/>
      <c r="BL62" s="40"/>
      <c r="BM62" s="40"/>
    </row>
    <row r="63" spans="1:65" s="4" customFormat="1" ht="17.100000000000001" customHeight="1">
      <c r="A63" s="18"/>
      <c r="B63" s="19" t="s">
        <v>74</v>
      </c>
      <c r="C63" s="19">
        <f>SUM(C58:C62)</f>
        <v>255000</v>
      </c>
      <c r="D63" s="19">
        <f t="shared" ref="D63:BM63" si="28">SUM(D58:D62)</f>
        <v>76000</v>
      </c>
      <c r="E63" s="35">
        <f t="shared" si="28"/>
        <v>21100</v>
      </c>
      <c r="F63" s="35">
        <f t="shared" si="28"/>
        <v>6410</v>
      </c>
      <c r="G63" s="35">
        <f t="shared" si="28"/>
        <v>21954</v>
      </c>
      <c r="H63" s="21">
        <f t="shared" si="2"/>
        <v>104.04739336492891</v>
      </c>
      <c r="I63" s="35">
        <f t="shared" si="28"/>
        <v>7697</v>
      </c>
      <c r="J63" s="21">
        <f t="shared" si="8"/>
        <v>120.07800312012481</v>
      </c>
      <c r="K63" s="35">
        <f t="shared" si="28"/>
        <v>129889</v>
      </c>
      <c r="L63" s="21">
        <f t="shared" si="0"/>
        <v>50.93686274509804</v>
      </c>
      <c r="M63" s="35">
        <f t="shared" si="28"/>
        <v>40278</v>
      </c>
      <c r="N63" s="21">
        <f t="shared" si="9"/>
        <v>52.997368421052634</v>
      </c>
      <c r="O63" s="35">
        <f t="shared" si="28"/>
        <v>498</v>
      </c>
      <c r="P63" s="35">
        <f t="shared" si="28"/>
        <v>224</v>
      </c>
      <c r="Q63" s="35">
        <f t="shared" si="28"/>
        <v>3348</v>
      </c>
      <c r="R63" s="35">
        <f t="shared" si="28"/>
        <v>1032</v>
      </c>
      <c r="S63" s="35">
        <f t="shared" si="28"/>
        <v>22299</v>
      </c>
      <c r="T63" s="35">
        <f t="shared" si="28"/>
        <v>8562</v>
      </c>
      <c r="U63" s="35">
        <f t="shared" si="28"/>
        <v>7669</v>
      </c>
      <c r="V63" s="35">
        <f t="shared" si="28"/>
        <v>3206</v>
      </c>
      <c r="W63" s="35">
        <f t="shared" si="28"/>
        <v>4234</v>
      </c>
      <c r="X63" s="35">
        <f t="shared" si="28"/>
        <v>1710</v>
      </c>
      <c r="Y63" s="21">
        <f t="shared" si="24"/>
        <v>55.209284130916679</v>
      </c>
      <c r="Z63" s="21">
        <f t="shared" si="24"/>
        <v>53.33749220212102</v>
      </c>
      <c r="AA63" s="35">
        <f t="shared" si="28"/>
        <v>19076</v>
      </c>
      <c r="AB63" s="35">
        <f t="shared" si="28"/>
        <v>7775</v>
      </c>
      <c r="AC63" s="35">
        <f t="shared" si="28"/>
        <v>8926</v>
      </c>
      <c r="AD63" s="35">
        <f t="shared" si="28"/>
        <v>3661</v>
      </c>
      <c r="AE63" s="35">
        <f t="shared" si="28"/>
        <v>10150</v>
      </c>
      <c r="AF63" s="35">
        <f t="shared" si="28"/>
        <v>4114</v>
      </c>
      <c r="AG63" s="35">
        <f t="shared" si="28"/>
        <v>385</v>
      </c>
      <c r="AH63" s="35">
        <f t="shared" si="28"/>
        <v>238</v>
      </c>
      <c r="AI63" s="35">
        <f t="shared" si="28"/>
        <v>1539</v>
      </c>
      <c r="AJ63" s="35">
        <f t="shared" si="28"/>
        <v>600</v>
      </c>
      <c r="AK63" s="35">
        <f t="shared" si="28"/>
        <v>267</v>
      </c>
      <c r="AL63" s="35">
        <f t="shared" si="28"/>
        <v>188</v>
      </c>
      <c r="AM63" s="35">
        <f t="shared" si="28"/>
        <v>1062</v>
      </c>
      <c r="AN63" s="35">
        <f t="shared" si="28"/>
        <v>296</v>
      </c>
      <c r="AO63" s="35">
        <f t="shared" si="28"/>
        <v>4143</v>
      </c>
      <c r="AP63" s="35">
        <f t="shared" si="28"/>
        <v>1676</v>
      </c>
      <c r="AQ63" s="35">
        <f t="shared" si="28"/>
        <v>3324</v>
      </c>
      <c r="AR63" s="35">
        <f t="shared" si="28"/>
        <v>1285</v>
      </c>
      <c r="AS63" s="35">
        <f t="shared" si="28"/>
        <v>7467</v>
      </c>
      <c r="AT63" s="35">
        <f t="shared" si="28"/>
        <v>2961</v>
      </c>
      <c r="AU63" s="35">
        <f t="shared" si="28"/>
        <v>10428</v>
      </c>
      <c r="AV63" s="35">
        <f t="shared" si="28"/>
        <v>26960</v>
      </c>
      <c r="AW63" s="35">
        <f t="shared" si="28"/>
        <v>8177</v>
      </c>
      <c r="AX63" s="35">
        <f t="shared" si="28"/>
        <v>21966</v>
      </c>
      <c r="AY63" s="37">
        <f t="shared" si="28"/>
        <v>6525</v>
      </c>
      <c r="AZ63" s="35">
        <f t="shared" si="28"/>
        <v>48926</v>
      </c>
      <c r="BA63" s="35">
        <f t="shared" si="28"/>
        <v>14702</v>
      </c>
      <c r="BB63" s="35">
        <f t="shared" si="28"/>
        <v>63628</v>
      </c>
      <c r="BC63" s="35">
        <f t="shared" si="28"/>
        <v>22</v>
      </c>
      <c r="BD63" s="35">
        <f t="shared" si="28"/>
        <v>110</v>
      </c>
      <c r="BE63" s="35">
        <f t="shared" si="28"/>
        <v>122</v>
      </c>
      <c r="BF63" s="35">
        <f t="shared" si="28"/>
        <v>610</v>
      </c>
      <c r="BG63" s="35">
        <f t="shared" si="28"/>
        <v>4</v>
      </c>
      <c r="BH63" s="35">
        <f t="shared" si="28"/>
        <v>7857</v>
      </c>
      <c r="BI63" s="35">
        <f t="shared" si="28"/>
        <v>0</v>
      </c>
      <c r="BJ63" s="35">
        <f t="shared" si="28"/>
        <v>7857</v>
      </c>
      <c r="BK63" s="35">
        <f t="shared" si="28"/>
        <v>47353</v>
      </c>
      <c r="BL63" s="35">
        <f t="shared" si="28"/>
        <v>0</v>
      </c>
      <c r="BM63" s="35">
        <f t="shared" si="28"/>
        <v>47353</v>
      </c>
    </row>
    <row r="64" spans="1:65" s="3" customFormat="1" ht="17.100000000000001" customHeight="1">
      <c r="A64" s="22">
        <v>49</v>
      </c>
      <c r="B64" s="29" t="s">
        <v>116</v>
      </c>
      <c r="C64" s="13">
        <v>50000</v>
      </c>
      <c r="D64" s="13">
        <v>25000</v>
      </c>
      <c r="E64" s="34">
        <v>4251</v>
      </c>
      <c r="F64" s="34">
        <v>2130</v>
      </c>
      <c r="G64" s="34">
        <v>3926</v>
      </c>
      <c r="H64" s="15">
        <f t="shared" si="2"/>
        <v>92.354740061162076</v>
      </c>
      <c r="I64" s="34">
        <v>2084</v>
      </c>
      <c r="J64" s="15">
        <f t="shared" si="8"/>
        <v>97.840375586854464</v>
      </c>
      <c r="K64" s="34">
        <f>G64+'Dec25'!K64</f>
        <v>22418</v>
      </c>
      <c r="L64" s="15">
        <f t="shared" si="0"/>
        <v>44.835999999999999</v>
      </c>
      <c r="M64" s="34">
        <f>I64+'Dec25'!M64</f>
        <v>12065</v>
      </c>
      <c r="N64" s="15">
        <f t="shared" si="9"/>
        <v>48.26</v>
      </c>
      <c r="O64" s="34">
        <v>58</v>
      </c>
      <c r="P64" s="34">
        <v>15</v>
      </c>
      <c r="Q64" s="34">
        <f>O64+'Dec25'!Q64</f>
        <v>383</v>
      </c>
      <c r="R64" s="34">
        <f>P64+'Dec25'!R64</f>
        <v>94</v>
      </c>
      <c r="S64" s="34">
        <v>4285</v>
      </c>
      <c r="T64" s="34">
        <v>1893</v>
      </c>
      <c r="U64" s="34">
        <v>1346</v>
      </c>
      <c r="V64" s="34">
        <v>585</v>
      </c>
      <c r="W64" s="34">
        <v>783</v>
      </c>
      <c r="X64" s="34">
        <v>309</v>
      </c>
      <c r="Y64" s="15">
        <f t="shared" si="24"/>
        <v>58.172362555720653</v>
      </c>
      <c r="Z64" s="15">
        <f t="shared" si="24"/>
        <v>52.820512820512818</v>
      </c>
      <c r="AA64" s="34">
        <v>3856</v>
      </c>
      <c r="AB64" s="34">
        <v>1948</v>
      </c>
      <c r="AC64" s="34">
        <v>2163</v>
      </c>
      <c r="AD64" s="34">
        <v>1079</v>
      </c>
      <c r="AE64" s="34">
        <v>1693</v>
      </c>
      <c r="AF64" s="34">
        <v>894</v>
      </c>
      <c r="AG64" s="34">
        <v>61</v>
      </c>
      <c r="AH64" s="34">
        <v>45</v>
      </c>
      <c r="AI64" s="34">
        <v>170</v>
      </c>
      <c r="AJ64" s="34">
        <v>95</v>
      </c>
      <c r="AK64" s="34">
        <v>60</v>
      </c>
      <c r="AL64" s="34">
        <v>43</v>
      </c>
      <c r="AM64" s="34">
        <v>78</v>
      </c>
      <c r="AN64" s="34">
        <v>40</v>
      </c>
      <c r="AO64" s="34">
        <v>982</v>
      </c>
      <c r="AP64" s="34">
        <v>453</v>
      </c>
      <c r="AQ64" s="34">
        <v>833</v>
      </c>
      <c r="AR64" s="34">
        <v>423</v>
      </c>
      <c r="AS64" s="34">
        <f t="shared" si="3"/>
        <v>1815</v>
      </c>
      <c r="AT64" s="34">
        <f t="shared" si="3"/>
        <v>876</v>
      </c>
      <c r="AU64" s="34">
        <f t="shared" si="4"/>
        <v>2691</v>
      </c>
      <c r="AV64" s="34">
        <f>AO64+'Dec25'!AV64</f>
        <v>5760</v>
      </c>
      <c r="AW64" s="34">
        <f>AP64+'Dec25'!AW64</f>
        <v>2730</v>
      </c>
      <c r="AX64" s="34">
        <f>AQ64+'Dec25'!AX64</f>
        <v>4935</v>
      </c>
      <c r="AY64" s="34">
        <f>AR64+'Dec25'!AY64</f>
        <v>2552</v>
      </c>
      <c r="AZ64" s="34">
        <f t="shared" si="5"/>
        <v>10695</v>
      </c>
      <c r="BA64" s="34">
        <f t="shared" si="5"/>
        <v>5282</v>
      </c>
      <c r="BB64" s="34">
        <f t="shared" si="6"/>
        <v>15977</v>
      </c>
      <c r="BC64" s="34"/>
      <c r="BD64" s="34"/>
      <c r="BE64" s="34"/>
      <c r="BF64" s="34"/>
      <c r="BG64" s="34">
        <v>4</v>
      </c>
      <c r="BH64" s="34">
        <v>5179</v>
      </c>
      <c r="BI64" s="34"/>
      <c r="BJ64" s="34">
        <f>BH64+BI64</f>
        <v>5179</v>
      </c>
      <c r="BK64" s="34">
        <f>'Dec25'!BK64+BH64</f>
        <v>30361</v>
      </c>
      <c r="BL64" s="34">
        <f>'Dec25'!BL64+BI64</f>
        <v>0</v>
      </c>
      <c r="BM64" s="34">
        <f>SUM(BK64:BL64)</f>
        <v>30361</v>
      </c>
    </row>
    <row r="65" spans="1:65" s="3" customFormat="1" ht="17.100000000000001" customHeight="1">
      <c r="A65" s="12">
        <v>50</v>
      </c>
      <c r="B65" s="13" t="s">
        <v>117</v>
      </c>
      <c r="C65" s="13">
        <v>28000</v>
      </c>
      <c r="D65" s="13">
        <v>10000</v>
      </c>
      <c r="E65" s="34">
        <v>2335</v>
      </c>
      <c r="F65" s="34">
        <v>971</v>
      </c>
      <c r="G65" s="34">
        <v>2479</v>
      </c>
      <c r="H65" s="15">
        <f t="shared" si="2"/>
        <v>106.16702355460386</v>
      </c>
      <c r="I65" s="34">
        <v>1110</v>
      </c>
      <c r="J65" s="15">
        <f t="shared" si="8"/>
        <v>114.31513903192585</v>
      </c>
      <c r="K65" s="34">
        <f>G65+'Dec25'!K65</f>
        <v>13547</v>
      </c>
      <c r="L65" s="15">
        <f t="shared" si="0"/>
        <v>48.38214285714286</v>
      </c>
      <c r="M65" s="34">
        <f>I65+'Dec25'!M65</f>
        <v>4972</v>
      </c>
      <c r="N65" s="15">
        <f t="shared" si="9"/>
        <v>49.72</v>
      </c>
      <c r="O65" s="34">
        <v>120</v>
      </c>
      <c r="P65" s="34">
        <v>80</v>
      </c>
      <c r="Q65" s="34">
        <f>O65+'Dec25'!Q65</f>
        <v>619</v>
      </c>
      <c r="R65" s="34">
        <f>P65+'Dec25'!R65</f>
        <v>256</v>
      </c>
      <c r="S65" s="34">
        <v>2123</v>
      </c>
      <c r="T65" s="34">
        <v>1135</v>
      </c>
      <c r="U65" s="34">
        <v>536</v>
      </c>
      <c r="V65" s="34">
        <v>230</v>
      </c>
      <c r="W65" s="34">
        <v>292</v>
      </c>
      <c r="X65" s="34">
        <v>109</v>
      </c>
      <c r="Y65" s="15">
        <f t="shared" si="24"/>
        <v>54.477611940298509</v>
      </c>
      <c r="Z65" s="15">
        <f t="shared" si="24"/>
        <v>47.391304347826086</v>
      </c>
      <c r="AA65" s="34">
        <v>2303</v>
      </c>
      <c r="AB65" s="34">
        <v>1114</v>
      </c>
      <c r="AC65" s="34">
        <v>1031</v>
      </c>
      <c r="AD65" s="34">
        <v>528</v>
      </c>
      <c r="AE65" s="34">
        <v>991</v>
      </c>
      <c r="AF65" s="34">
        <v>588</v>
      </c>
      <c r="AG65" s="34">
        <v>26</v>
      </c>
      <c r="AH65" s="34">
        <v>20</v>
      </c>
      <c r="AI65" s="34">
        <v>193</v>
      </c>
      <c r="AJ65" s="34">
        <v>89</v>
      </c>
      <c r="AK65" s="34">
        <v>8</v>
      </c>
      <c r="AL65" s="34">
        <v>6</v>
      </c>
      <c r="AM65" s="34">
        <v>27</v>
      </c>
      <c r="AN65" s="34">
        <v>0</v>
      </c>
      <c r="AO65" s="34">
        <v>495</v>
      </c>
      <c r="AP65" s="34">
        <v>216</v>
      </c>
      <c r="AQ65" s="34">
        <v>380</v>
      </c>
      <c r="AR65" s="34">
        <v>207</v>
      </c>
      <c r="AS65" s="34">
        <f t="shared" si="3"/>
        <v>875</v>
      </c>
      <c r="AT65" s="34">
        <f t="shared" si="3"/>
        <v>423</v>
      </c>
      <c r="AU65" s="34">
        <f t="shared" si="4"/>
        <v>1298</v>
      </c>
      <c r="AV65" s="34">
        <f>AO65+'Dec25'!AV65</f>
        <v>2886</v>
      </c>
      <c r="AW65" s="34">
        <f>AP65+'Dec25'!AW65</f>
        <v>1282</v>
      </c>
      <c r="AX65" s="34">
        <f>AQ65+'Dec25'!AX65</f>
        <v>2355</v>
      </c>
      <c r="AY65" s="34">
        <f>AR65+'Dec25'!AY65</f>
        <v>1188</v>
      </c>
      <c r="AZ65" s="34">
        <f t="shared" si="5"/>
        <v>5241</v>
      </c>
      <c r="BA65" s="34">
        <f t="shared" si="5"/>
        <v>2470</v>
      </c>
      <c r="BB65" s="34">
        <f t="shared" si="6"/>
        <v>7711</v>
      </c>
      <c r="BC65" s="34"/>
      <c r="BD65" s="34"/>
      <c r="BE65" s="34"/>
      <c r="BF65" s="34"/>
      <c r="BG65" s="34"/>
      <c r="BH65" s="34"/>
      <c r="BI65" s="34"/>
      <c r="BJ65" s="34"/>
      <c r="BK65" s="39"/>
      <c r="BL65" s="39"/>
      <c r="BM65" s="34">
        <f t="shared" ref="BM65:BM87" si="29">SUM(BK65:BL65)</f>
        <v>0</v>
      </c>
    </row>
    <row r="66" spans="1:65" s="3" customFormat="1" ht="17.100000000000001" customHeight="1">
      <c r="A66" s="16">
        <v>51</v>
      </c>
      <c r="B66" s="17" t="s">
        <v>118</v>
      </c>
      <c r="C66" s="13">
        <v>70000</v>
      </c>
      <c r="D66" s="13">
        <v>22000</v>
      </c>
      <c r="E66" s="34">
        <v>5922</v>
      </c>
      <c r="F66" s="34">
        <v>1835</v>
      </c>
      <c r="G66" s="34">
        <v>5507</v>
      </c>
      <c r="H66" s="15">
        <f t="shared" si="2"/>
        <v>92.992232353934483</v>
      </c>
      <c r="I66" s="34">
        <v>1651</v>
      </c>
      <c r="J66" s="15">
        <f t="shared" si="8"/>
        <v>89.972752043596728</v>
      </c>
      <c r="K66" s="34">
        <f>G66+'Dec25'!K66</f>
        <v>28496</v>
      </c>
      <c r="L66" s="15">
        <f t="shared" si="0"/>
        <v>40.708571428571432</v>
      </c>
      <c r="M66" s="34">
        <f>I66+'Dec25'!M66</f>
        <v>9588</v>
      </c>
      <c r="N66" s="15">
        <f t="shared" si="9"/>
        <v>43.581818181818178</v>
      </c>
      <c r="O66" s="34">
        <v>244</v>
      </c>
      <c r="P66" s="34">
        <v>70</v>
      </c>
      <c r="Q66" s="34">
        <f>O66+'Dec25'!Q66</f>
        <v>1145</v>
      </c>
      <c r="R66" s="34">
        <f>P66+'Dec25'!R66</f>
        <v>384</v>
      </c>
      <c r="S66" s="34">
        <v>4919</v>
      </c>
      <c r="T66" s="34">
        <v>1727</v>
      </c>
      <c r="U66" s="34">
        <v>1076</v>
      </c>
      <c r="V66" s="34">
        <v>395</v>
      </c>
      <c r="W66" s="34">
        <v>610</v>
      </c>
      <c r="X66" s="34">
        <v>201</v>
      </c>
      <c r="Y66" s="15">
        <f t="shared" si="24"/>
        <v>56.691449814126393</v>
      </c>
      <c r="Z66" s="15">
        <f t="shared" si="24"/>
        <v>50.88607594936709</v>
      </c>
      <c r="AA66" s="34">
        <v>5360</v>
      </c>
      <c r="AB66" s="34">
        <v>1751</v>
      </c>
      <c r="AC66" s="34">
        <v>2663</v>
      </c>
      <c r="AD66" s="34">
        <v>689</v>
      </c>
      <c r="AE66" s="34">
        <v>2269</v>
      </c>
      <c r="AF66" s="34">
        <v>630</v>
      </c>
      <c r="AG66" s="34">
        <v>61</v>
      </c>
      <c r="AH66" s="34">
        <v>14</v>
      </c>
      <c r="AI66" s="34">
        <v>366</v>
      </c>
      <c r="AJ66" s="34">
        <v>111</v>
      </c>
      <c r="AK66" s="34">
        <v>56</v>
      </c>
      <c r="AL66" s="34">
        <v>13</v>
      </c>
      <c r="AM66" s="34">
        <v>154</v>
      </c>
      <c r="AN66" s="34">
        <v>29</v>
      </c>
      <c r="AO66" s="34">
        <v>1299</v>
      </c>
      <c r="AP66" s="34">
        <v>427</v>
      </c>
      <c r="AQ66" s="34">
        <v>1020</v>
      </c>
      <c r="AR66" s="34">
        <v>356</v>
      </c>
      <c r="AS66" s="34">
        <f t="shared" si="3"/>
        <v>2319</v>
      </c>
      <c r="AT66" s="34">
        <f t="shared" si="3"/>
        <v>783</v>
      </c>
      <c r="AU66" s="34">
        <f t="shared" si="4"/>
        <v>3102</v>
      </c>
      <c r="AV66" s="34">
        <f>AO66+'Dec25'!AV66</f>
        <v>7735</v>
      </c>
      <c r="AW66" s="34">
        <f>AP66+'Dec25'!AW66</f>
        <v>2428</v>
      </c>
      <c r="AX66" s="34">
        <f>AQ66+'Dec25'!AX66</f>
        <v>6187</v>
      </c>
      <c r="AY66" s="34">
        <f>AR66+'Dec25'!AY66</f>
        <v>1983</v>
      </c>
      <c r="AZ66" s="34">
        <f t="shared" si="5"/>
        <v>13922</v>
      </c>
      <c r="BA66" s="34">
        <f t="shared" si="5"/>
        <v>4411</v>
      </c>
      <c r="BB66" s="34">
        <f t="shared" si="6"/>
        <v>18333</v>
      </c>
      <c r="BC66" s="34"/>
      <c r="BD66" s="34"/>
      <c r="BE66" s="34"/>
      <c r="BF66" s="34"/>
      <c r="BG66" s="34"/>
      <c r="BH66" s="34"/>
      <c r="BI66" s="34"/>
      <c r="BJ66" s="34"/>
      <c r="BK66" s="39"/>
      <c r="BL66" s="39"/>
      <c r="BM66" s="34">
        <f t="shared" si="29"/>
        <v>0</v>
      </c>
    </row>
    <row r="67" spans="1:65" s="4" customFormat="1" ht="17.100000000000001" customHeight="1">
      <c r="A67" s="18"/>
      <c r="B67" s="19" t="s">
        <v>74</v>
      </c>
      <c r="C67" s="19">
        <f>SUM(C64:C66)</f>
        <v>148000</v>
      </c>
      <c r="D67" s="19">
        <f t="shared" ref="D67:BM67" si="30">SUM(D64:D66)</f>
        <v>57000</v>
      </c>
      <c r="E67" s="35">
        <f t="shared" si="30"/>
        <v>12508</v>
      </c>
      <c r="F67" s="35">
        <f t="shared" si="30"/>
        <v>4936</v>
      </c>
      <c r="G67" s="35">
        <f t="shared" si="30"/>
        <v>11912</v>
      </c>
      <c r="H67" s="21">
        <f t="shared" si="2"/>
        <v>95.23504956827631</v>
      </c>
      <c r="I67" s="35">
        <f t="shared" si="30"/>
        <v>4845</v>
      </c>
      <c r="J67" s="21">
        <f t="shared" si="8"/>
        <v>98.156401944894654</v>
      </c>
      <c r="K67" s="35">
        <f t="shared" si="30"/>
        <v>64461</v>
      </c>
      <c r="L67" s="21">
        <f t="shared" si="0"/>
        <v>43.554729729729729</v>
      </c>
      <c r="M67" s="35">
        <f t="shared" si="30"/>
        <v>26625</v>
      </c>
      <c r="N67" s="21">
        <f t="shared" si="9"/>
        <v>46.710526315789473</v>
      </c>
      <c r="O67" s="35">
        <f t="shared" si="30"/>
        <v>422</v>
      </c>
      <c r="P67" s="35">
        <f t="shared" si="30"/>
        <v>165</v>
      </c>
      <c r="Q67" s="35">
        <f t="shared" si="30"/>
        <v>2147</v>
      </c>
      <c r="R67" s="35">
        <f t="shared" si="30"/>
        <v>734</v>
      </c>
      <c r="S67" s="35">
        <f t="shared" si="30"/>
        <v>11327</v>
      </c>
      <c r="T67" s="35">
        <f t="shared" si="30"/>
        <v>4755</v>
      </c>
      <c r="U67" s="35">
        <f t="shared" si="30"/>
        <v>2958</v>
      </c>
      <c r="V67" s="35">
        <f t="shared" si="30"/>
        <v>1210</v>
      </c>
      <c r="W67" s="35">
        <f t="shared" si="30"/>
        <v>1685</v>
      </c>
      <c r="X67" s="35">
        <f t="shared" si="30"/>
        <v>619</v>
      </c>
      <c r="Y67" s="21">
        <f t="shared" si="24"/>
        <v>56.964164976335361</v>
      </c>
      <c r="Z67" s="21">
        <f t="shared" si="24"/>
        <v>51.15702479338843</v>
      </c>
      <c r="AA67" s="35">
        <f t="shared" si="30"/>
        <v>11519</v>
      </c>
      <c r="AB67" s="35">
        <f t="shared" si="30"/>
        <v>4813</v>
      </c>
      <c r="AC67" s="35">
        <f t="shared" si="30"/>
        <v>5857</v>
      </c>
      <c r="AD67" s="35">
        <f t="shared" si="30"/>
        <v>2296</v>
      </c>
      <c r="AE67" s="35">
        <f t="shared" si="30"/>
        <v>4953</v>
      </c>
      <c r="AF67" s="35">
        <f t="shared" si="30"/>
        <v>2112</v>
      </c>
      <c r="AG67" s="35">
        <f t="shared" si="30"/>
        <v>148</v>
      </c>
      <c r="AH67" s="35">
        <f t="shared" si="30"/>
        <v>79</v>
      </c>
      <c r="AI67" s="35">
        <f t="shared" si="30"/>
        <v>729</v>
      </c>
      <c r="AJ67" s="35">
        <f t="shared" si="30"/>
        <v>295</v>
      </c>
      <c r="AK67" s="35">
        <f t="shared" si="30"/>
        <v>124</v>
      </c>
      <c r="AL67" s="35">
        <f t="shared" si="30"/>
        <v>62</v>
      </c>
      <c r="AM67" s="35">
        <f t="shared" si="30"/>
        <v>259</v>
      </c>
      <c r="AN67" s="35">
        <f t="shared" si="30"/>
        <v>69</v>
      </c>
      <c r="AO67" s="35">
        <f t="shared" si="30"/>
        <v>2776</v>
      </c>
      <c r="AP67" s="35">
        <f t="shared" si="30"/>
        <v>1096</v>
      </c>
      <c r="AQ67" s="35">
        <f t="shared" si="30"/>
        <v>2233</v>
      </c>
      <c r="AR67" s="35">
        <f t="shared" si="30"/>
        <v>986</v>
      </c>
      <c r="AS67" s="35">
        <f t="shared" si="30"/>
        <v>5009</v>
      </c>
      <c r="AT67" s="35">
        <f t="shared" si="30"/>
        <v>2082</v>
      </c>
      <c r="AU67" s="35">
        <f t="shared" si="30"/>
        <v>7091</v>
      </c>
      <c r="AV67" s="35">
        <f t="shared" si="30"/>
        <v>16381</v>
      </c>
      <c r="AW67" s="37">
        <f t="shared" si="30"/>
        <v>6440</v>
      </c>
      <c r="AX67" s="37">
        <f t="shared" si="30"/>
        <v>13477</v>
      </c>
      <c r="AY67" s="37">
        <f t="shared" si="30"/>
        <v>5723</v>
      </c>
      <c r="AZ67" s="35">
        <f t="shared" si="30"/>
        <v>29858</v>
      </c>
      <c r="BA67" s="35">
        <f t="shared" si="30"/>
        <v>12163</v>
      </c>
      <c r="BB67" s="35">
        <f t="shared" si="30"/>
        <v>42021</v>
      </c>
      <c r="BC67" s="35">
        <f t="shared" si="30"/>
        <v>0</v>
      </c>
      <c r="BD67" s="35">
        <f t="shared" si="30"/>
        <v>0</v>
      </c>
      <c r="BE67" s="35">
        <f t="shared" si="30"/>
        <v>0</v>
      </c>
      <c r="BF67" s="35">
        <f t="shared" si="30"/>
        <v>0</v>
      </c>
      <c r="BG67" s="35">
        <f t="shared" si="30"/>
        <v>4</v>
      </c>
      <c r="BH67" s="35">
        <f t="shared" si="30"/>
        <v>5179</v>
      </c>
      <c r="BI67" s="35">
        <f t="shared" si="30"/>
        <v>0</v>
      </c>
      <c r="BJ67" s="35">
        <f t="shared" si="30"/>
        <v>5179</v>
      </c>
      <c r="BK67" s="35">
        <f t="shared" si="30"/>
        <v>30361</v>
      </c>
      <c r="BL67" s="35">
        <f t="shared" si="30"/>
        <v>0</v>
      </c>
      <c r="BM67" s="35">
        <f t="shared" si="30"/>
        <v>30361</v>
      </c>
    </row>
    <row r="68" spans="1:65" s="3" customFormat="1" ht="17.100000000000001" customHeight="1">
      <c r="A68" s="22">
        <v>52</v>
      </c>
      <c r="B68" s="29" t="s">
        <v>119</v>
      </c>
      <c r="C68" s="13">
        <v>55000</v>
      </c>
      <c r="D68" s="13">
        <v>0</v>
      </c>
      <c r="E68" s="34">
        <v>4720</v>
      </c>
      <c r="F68" s="34"/>
      <c r="G68" s="34">
        <v>4469</v>
      </c>
      <c r="H68" s="15">
        <f t="shared" si="2"/>
        <v>94.682203389830505</v>
      </c>
      <c r="I68" s="34"/>
      <c r="J68" s="15"/>
      <c r="K68" s="34">
        <f>G68+'Dec25'!K68</f>
        <v>24719</v>
      </c>
      <c r="L68" s="15">
        <f t="shared" ref="L68:L90" si="31">K68*100/C68</f>
        <v>44.943636363636365</v>
      </c>
      <c r="M68" s="34">
        <f>I68+'Nov25'!M68</f>
        <v>0</v>
      </c>
      <c r="N68" s="15"/>
      <c r="O68" s="34">
        <v>44</v>
      </c>
      <c r="P68" s="34"/>
      <c r="Q68" s="34">
        <f>O68+'Dec25'!Q68</f>
        <v>275</v>
      </c>
      <c r="R68" s="34">
        <f>P68+'Dec25'!R68</f>
        <v>0</v>
      </c>
      <c r="S68" s="34">
        <v>4065</v>
      </c>
      <c r="T68" s="34"/>
      <c r="U68" s="34">
        <v>1121</v>
      </c>
      <c r="V68" s="34"/>
      <c r="W68" s="34">
        <v>619</v>
      </c>
      <c r="X68" s="34"/>
      <c r="Y68" s="15">
        <f t="shared" si="24"/>
        <v>55.218554861730595</v>
      </c>
      <c r="Z68" s="15"/>
      <c r="AA68" s="34">
        <v>4129</v>
      </c>
      <c r="AB68" s="34"/>
      <c r="AC68" s="34">
        <v>1552</v>
      </c>
      <c r="AD68" s="34"/>
      <c r="AE68" s="34">
        <v>1074</v>
      </c>
      <c r="AF68" s="34"/>
      <c r="AG68" s="34">
        <v>109</v>
      </c>
      <c r="AH68" s="34"/>
      <c r="AI68" s="34">
        <v>208</v>
      </c>
      <c r="AJ68" s="34"/>
      <c r="AK68" s="34">
        <v>93</v>
      </c>
      <c r="AL68" s="34"/>
      <c r="AM68" s="34">
        <v>160</v>
      </c>
      <c r="AN68" s="34"/>
      <c r="AO68" s="34">
        <v>1191</v>
      </c>
      <c r="AP68" s="34"/>
      <c r="AQ68" s="34">
        <v>923</v>
      </c>
      <c r="AR68" s="34"/>
      <c r="AS68" s="34">
        <f t="shared" si="3"/>
        <v>2114</v>
      </c>
      <c r="AT68" s="34">
        <f t="shared" si="3"/>
        <v>0</v>
      </c>
      <c r="AU68" s="34">
        <f t="shared" si="4"/>
        <v>2114</v>
      </c>
      <c r="AV68" s="34">
        <f>AO68+'Dec25'!AV68</f>
        <v>6482</v>
      </c>
      <c r="AW68" s="34">
        <f>AP68+'Dec25'!AW68</f>
        <v>0</v>
      </c>
      <c r="AX68" s="34">
        <f>AQ68+'Dec25'!AX68</f>
        <v>4932</v>
      </c>
      <c r="AY68" s="34">
        <f>AR68+'Dec25'!AY68</f>
        <v>0</v>
      </c>
      <c r="AZ68" s="34">
        <f t="shared" si="5"/>
        <v>11414</v>
      </c>
      <c r="BA68" s="34">
        <f t="shared" si="5"/>
        <v>0</v>
      </c>
      <c r="BB68" s="34">
        <f t="shared" si="6"/>
        <v>11414</v>
      </c>
      <c r="BC68" s="34">
        <v>40</v>
      </c>
      <c r="BD68" s="34">
        <v>200</v>
      </c>
      <c r="BE68" s="34">
        <f>BC68+'Dec25'!BE68</f>
        <v>240</v>
      </c>
      <c r="BF68" s="34">
        <f>BD68+'Dec25'!BF68</f>
        <v>1200</v>
      </c>
      <c r="BG68" s="34"/>
      <c r="BH68" s="34"/>
      <c r="BI68" s="34"/>
      <c r="BJ68" s="34"/>
      <c r="BK68" s="39"/>
      <c r="BL68" s="39"/>
      <c r="BM68" s="34">
        <f t="shared" si="29"/>
        <v>0</v>
      </c>
    </row>
    <row r="69" spans="1:65" s="3" customFormat="1" ht="17.100000000000001" customHeight="1">
      <c r="A69" s="12">
        <v>53</v>
      </c>
      <c r="B69" s="13" t="s">
        <v>120</v>
      </c>
      <c r="C69" s="13">
        <v>77000</v>
      </c>
      <c r="D69" s="13">
        <v>0</v>
      </c>
      <c r="E69" s="34">
        <v>6515</v>
      </c>
      <c r="F69" s="34"/>
      <c r="G69" s="34">
        <v>7374</v>
      </c>
      <c r="H69" s="15">
        <f t="shared" ref="H69:H90" si="32">G69*100/E69</f>
        <v>113.18495778971604</v>
      </c>
      <c r="I69" s="34"/>
      <c r="J69" s="15"/>
      <c r="K69" s="34">
        <f>G69+'Dec25'!K69</f>
        <v>36280</v>
      </c>
      <c r="L69" s="15">
        <f t="shared" si="31"/>
        <v>47.116883116883116</v>
      </c>
      <c r="M69" s="34">
        <f>I69+'Nov25'!M69</f>
        <v>0</v>
      </c>
      <c r="N69" s="15"/>
      <c r="O69" s="34">
        <v>422</v>
      </c>
      <c r="P69" s="34"/>
      <c r="Q69" s="34">
        <f>O69+'Dec25'!Q69</f>
        <v>1732</v>
      </c>
      <c r="R69" s="34">
        <f>P69+'Dec25'!R69</f>
        <v>0</v>
      </c>
      <c r="S69" s="34">
        <v>5917</v>
      </c>
      <c r="T69" s="34"/>
      <c r="U69" s="34">
        <v>1591</v>
      </c>
      <c r="V69" s="34"/>
      <c r="W69" s="34">
        <v>917</v>
      </c>
      <c r="X69" s="34"/>
      <c r="Y69" s="15">
        <f t="shared" si="24"/>
        <v>57.63670647391578</v>
      </c>
      <c r="Z69" s="15"/>
      <c r="AA69" s="34">
        <v>6243</v>
      </c>
      <c r="AB69" s="34"/>
      <c r="AC69" s="34">
        <v>2307</v>
      </c>
      <c r="AD69" s="34"/>
      <c r="AE69" s="34">
        <v>1548</v>
      </c>
      <c r="AF69" s="34"/>
      <c r="AG69" s="34">
        <v>55</v>
      </c>
      <c r="AH69" s="34"/>
      <c r="AI69" s="34">
        <v>240</v>
      </c>
      <c r="AJ69" s="34"/>
      <c r="AK69" s="34">
        <v>52</v>
      </c>
      <c r="AL69" s="34"/>
      <c r="AM69" s="34">
        <v>161</v>
      </c>
      <c r="AN69" s="34"/>
      <c r="AO69" s="34">
        <v>1452</v>
      </c>
      <c r="AP69" s="34"/>
      <c r="AQ69" s="34">
        <v>1163</v>
      </c>
      <c r="AR69" s="34"/>
      <c r="AS69" s="34">
        <f t="shared" ref="AS69:AT87" si="33">AO69+AQ69</f>
        <v>2615</v>
      </c>
      <c r="AT69" s="34">
        <f t="shared" si="33"/>
        <v>0</v>
      </c>
      <c r="AU69" s="34">
        <f t="shared" ref="AU69:AU87" si="34">AS69+AT69</f>
        <v>2615</v>
      </c>
      <c r="AV69" s="34">
        <f>AO69+'Dec25'!AV69</f>
        <v>9110</v>
      </c>
      <c r="AW69" s="34">
        <f>AP69+'Dec25'!AW69</f>
        <v>0</v>
      </c>
      <c r="AX69" s="34">
        <f>AQ69+'Dec25'!AX69</f>
        <v>7347</v>
      </c>
      <c r="AY69" s="34">
        <f>AR69+'Dec25'!AY69</f>
        <v>0</v>
      </c>
      <c r="AZ69" s="34">
        <f t="shared" ref="AZ69:BA87" si="35">AV69+AX69</f>
        <v>16457</v>
      </c>
      <c r="BA69" s="34">
        <f t="shared" si="35"/>
        <v>0</v>
      </c>
      <c r="BB69" s="34">
        <f t="shared" ref="BB69:BB87" si="36">AZ69+BA69</f>
        <v>16457</v>
      </c>
      <c r="BC69" s="34"/>
      <c r="BD69" s="34"/>
      <c r="BE69" s="34"/>
      <c r="BF69" s="34"/>
      <c r="BG69" s="34"/>
      <c r="BH69" s="34"/>
      <c r="BI69" s="34"/>
      <c r="BJ69" s="34"/>
      <c r="BK69" s="39"/>
      <c r="BL69" s="39"/>
      <c r="BM69" s="34">
        <f t="shared" si="29"/>
        <v>0</v>
      </c>
    </row>
    <row r="70" spans="1:65" s="3" customFormat="1" ht="17.100000000000001" customHeight="1">
      <c r="A70" s="16">
        <v>54</v>
      </c>
      <c r="B70" s="17" t="s">
        <v>121</v>
      </c>
      <c r="C70" s="13">
        <v>38000</v>
      </c>
      <c r="D70" s="13">
        <v>0</v>
      </c>
      <c r="E70" s="34">
        <v>3200</v>
      </c>
      <c r="F70" s="34"/>
      <c r="G70" s="34">
        <v>2989</v>
      </c>
      <c r="H70" s="15">
        <f t="shared" si="32"/>
        <v>93.40625</v>
      </c>
      <c r="I70" s="34"/>
      <c r="J70" s="15"/>
      <c r="K70" s="34">
        <f>G70+'Dec25'!K70</f>
        <v>15288</v>
      </c>
      <c r="L70" s="15">
        <f t="shared" si="31"/>
        <v>40.231578947368419</v>
      </c>
      <c r="M70" s="34">
        <f>I70+'Nov25'!M70</f>
        <v>0</v>
      </c>
      <c r="N70" s="15"/>
      <c r="O70" s="34">
        <v>182</v>
      </c>
      <c r="P70" s="34"/>
      <c r="Q70" s="34">
        <f>O70+'Dec25'!Q70</f>
        <v>930</v>
      </c>
      <c r="R70" s="34">
        <f>P70+'Dec25'!R70</f>
        <v>0</v>
      </c>
      <c r="S70" s="34">
        <v>2750</v>
      </c>
      <c r="T70" s="34"/>
      <c r="U70" s="34">
        <v>776</v>
      </c>
      <c r="V70" s="34"/>
      <c r="W70" s="34">
        <v>438</v>
      </c>
      <c r="X70" s="34"/>
      <c r="Y70" s="15">
        <f t="shared" si="24"/>
        <v>56.443298969072167</v>
      </c>
      <c r="Z70" s="15"/>
      <c r="AA70" s="34">
        <v>2685</v>
      </c>
      <c r="AB70" s="34"/>
      <c r="AC70" s="34">
        <v>1514</v>
      </c>
      <c r="AD70" s="34"/>
      <c r="AE70" s="34">
        <v>912</v>
      </c>
      <c r="AF70" s="34"/>
      <c r="AG70" s="34">
        <v>113</v>
      </c>
      <c r="AH70" s="34"/>
      <c r="AI70" s="34">
        <v>160</v>
      </c>
      <c r="AJ70" s="34"/>
      <c r="AK70" s="34">
        <v>81</v>
      </c>
      <c r="AL70" s="34"/>
      <c r="AM70" s="34">
        <v>137</v>
      </c>
      <c r="AN70" s="34"/>
      <c r="AO70" s="34">
        <v>701</v>
      </c>
      <c r="AP70" s="34"/>
      <c r="AQ70" s="34">
        <v>551</v>
      </c>
      <c r="AR70" s="34"/>
      <c r="AS70" s="34">
        <f t="shared" si="33"/>
        <v>1252</v>
      </c>
      <c r="AT70" s="34">
        <f t="shared" si="33"/>
        <v>0</v>
      </c>
      <c r="AU70" s="34">
        <f t="shared" si="34"/>
        <v>1252</v>
      </c>
      <c r="AV70" s="34">
        <f>AO70+'Dec25'!AV70</f>
        <v>3953</v>
      </c>
      <c r="AW70" s="34">
        <f>AP70+'Dec25'!AW70</f>
        <v>0</v>
      </c>
      <c r="AX70" s="34">
        <f>AQ70+'Dec25'!AX70</f>
        <v>3231</v>
      </c>
      <c r="AY70" s="34">
        <f>AR70+'Dec25'!AY70</f>
        <v>0</v>
      </c>
      <c r="AZ70" s="34">
        <f t="shared" si="35"/>
        <v>7184</v>
      </c>
      <c r="BA70" s="34">
        <f t="shared" si="35"/>
        <v>0</v>
      </c>
      <c r="BB70" s="34">
        <f t="shared" si="36"/>
        <v>7184</v>
      </c>
      <c r="BC70" s="34"/>
      <c r="BD70" s="34"/>
      <c r="BE70" s="34"/>
      <c r="BF70" s="34"/>
      <c r="BG70" s="34"/>
      <c r="BH70" s="34"/>
      <c r="BI70" s="34"/>
      <c r="BJ70" s="34"/>
      <c r="BK70" s="39"/>
      <c r="BL70" s="39"/>
      <c r="BM70" s="34">
        <f t="shared" si="29"/>
        <v>0</v>
      </c>
    </row>
    <row r="71" spans="1:65" s="4" customFormat="1" ht="17.100000000000001" customHeight="1">
      <c r="A71" s="18"/>
      <c r="B71" s="19" t="s">
        <v>74</v>
      </c>
      <c r="C71" s="19">
        <f>SUM(C68:C70)</f>
        <v>170000</v>
      </c>
      <c r="D71" s="19">
        <f t="shared" ref="D71:BM71" si="37">SUM(D68:D70)</f>
        <v>0</v>
      </c>
      <c r="E71" s="35">
        <f t="shared" si="37"/>
        <v>14435</v>
      </c>
      <c r="F71" s="35">
        <f t="shared" si="37"/>
        <v>0</v>
      </c>
      <c r="G71" s="35">
        <f t="shared" si="37"/>
        <v>14832</v>
      </c>
      <c r="H71" s="21">
        <f t="shared" si="32"/>
        <v>102.7502597852442</v>
      </c>
      <c r="I71" s="35">
        <f t="shared" si="37"/>
        <v>0</v>
      </c>
      <c r="J71" s="35">
        <f t="shared" si="37"/>
        <v>0</v>
      </c>
      <c r="K71" s="35">
        <f t="shared" si="37"/>
        <v>76287</v>
      </c>
      <c r="L71" s="21">
        <f t="shared" si="31"/>
        <v>44.874705882352941</v>
      </c>
      <c r="M71" s="35">
        <f t="shared" si="37"/>
        <v>0</v>
      </c>
      <c r="N71" s="35">
        <f t="shared" si="37"/>
        <v>0</v>
      </c>
      <c r="O71" s="35">
        <f t="shared" si="37"/>
        <v>648</v>
      </c>
      <c r="P71" s="35">
        <f t="shared" si="37"/>
        <v>0</v>
      </c>
      <c r="Q71" s="35">
        <f t="shared" si="37"/>
        <v>2937</v>
      </c>
      <c r="R71" s="35">
        <f t="shared" si="37"/>
        <v>0</v>
      </c>
      <c r="S71" s="35">
        <f t="shared" si="37"/>
        <v>12732</v>
      </c>
      <c r="T71" s="35">
        <f t="shared" si="37"/>
        <v>0</v>
      </c>
      <c r="U71" s="35">
        <f t="shared" si="37"/>
        <v>3488</v>
      </c>
      <c r="V71" s="35">
        <f t="shared" si="37"/>
        <v>0</v>
      </c>
      <c r="W71" s="35">
        <f t="shared" si="37"/>
        <v>1974</v>
      </c>
      <c r="X71" s="35">
        <f t="shared" si="37"/>
        <v>0</v>
      </c>
      <c r="Y71" s="21">
        <f t="shared" si="24"/>
        <v>56.594036697247709</v>
      </c>
      <c r="Z71" s="21"/>
      <c r="AA71" s="35">
        <f t="shared" si="37"/>
        <v>13057</v>
      </c>
      <c r="AB71" s="35">
        <f t="shared" si="37"/>
        <v>0</v>
      </c>
      <c r="AC71" s="35">
        <f t="shared" si="37"/>
        <v>5373</v>
      </c>
      <c r="AD71" s="35">
        <f t="shared" si="37"/>
        <v>0</v>
      </c>
      <c r="AE71" s="35">
        <f t="shared" si="37"/>
        <v>3534</v>
      </c>
      <c r="AF71" s="35">
        <f t="shared" si="37"/>
        <v>0</v>
      </c>
      <c r="AG71" s="35">
        <f t="shared" si="37"/>
        <v>277</v>
      </c>
      <c r="AH71" s="35">
        <f t="shared" si="37"/>
        <v>0</v>
      </c>
      <c r="AI71" s="35">
        <f t="shared" si="37"/>
        <v>608</v>
      </c>
      <c r="AJ71" s="35">
        <f t="shared" si="37"/>
        <v>0</v>
      </c>
      <c r="AK71" s="35">
        <f t="shared" si="37"/>
        <v>226</v>
      </c>
      <c r="AL71" s="35">
        <f t="shared" si="37"/>
        <v>0</v>
      </c>
      <c r="AM71" s="35">
        <f t="shared" si="37"/>
        <v>458</v>
      </c>
      <c r="AN71" s="35">
        <f t="shared" si="37"/>
        <v>0</v>
      </c>
      <c r="AO71" s="35">
        <f t="shared" si="37"/>
        <v>3344</v>
      </c>
      <c r="AP71" s="35">
        <f t="shared" si="37"/>
        <v>0</v>
      </c>
      <c r="AQ71" s="35">
        <f t="shared" si="37"/>
        <v>2637</v>
      </c>
      <c r="AR71" s="35">
        <f t="shared" si="37"/>
        <v>0</v>
      </c>
      <c r="AS71" s="35">
        <f t="shared" si="37"/>
        <v>5981</v>
      </c>
      <c r="AT71" s="35">
        <f t="shared" si="37"/>
        <v>0</v>
      </c>
      <c r="AU71" s="35">
        <f t="shared" si="37"/>
        <v>5981</v>
      </c>
      <c r="AV71" s="35">
        <f t="shared" si="37"/>
        <v>19545</v>
      </c>
      <c r="AW71" s="35">
        <f t="shared" si="37"/>
        <v>0</v>
      </c>
      <c r="AX71" s="35">
        <f t="shared" si="37"/>
        <v>15510</v>
      </c>
      <c r="AY71" s="35">
        <f t="shared" si="37"/>
        <v>0</v>
      </c>
      <c r="AZ71" s="35">
        <f t="shared" si="37"/>
        <v>35055</v>
      </c>
      <c r="BA71" s="35">
        <f t="shared" si="37"/>
        <v>0</v>
      </c>
      <c r="BB71" s="35">
        <f t="shared" si="37"/>
        <v>35055</v>
      </c>
      <c r="BC71" s="35">
        <f t="shared" si="37"/>
        <v>40</v>
      </c>
      <c r="BD71" s="35">
        <f t="shared" si="37"/>
        <v>200</v>
      </c>
      <c r="BE71" s="35">
        <f t="shared" si="37"/>
        <v>240</v>
      </c>
      <c r="BF71" s="35">
        <f t="shared" si="37"/>
        <v>1200</v>
      </c>
      <c r="BG71" s="35">
        <f t="shared" si="37"/>
        <v>0</v>
      </c>
      <c r="BH71" s="35">
        <f t="shared" si="37"/>
        <v>0</v>
      </c>
      <c r="BI71" s="35">
        <f t="shared" si="37"/>
        <v>0</v>
      </c>
      <c r="BJ71" s="35">
        <f t="shared" si="37"/>
        <v>0</v>
      </c>
      <c r="BK71" s="35">
        <f t="shared" si="37"/>
        <v>0</v>
      </c>
      <c r="BL71" s="35">
        <f t="shared" si="37"/>
        <v>0</v>
      </c>
      <c r="BM71" s="35">
        <f t="shared" si="37"/>
        <v>0</v>
      </c>
    </row>
    <row r="72" spans="1:65" s="3" customFormat="1" ht="17.100000000000001" customHeight="1">
      <c r="A72" s="22">
        <v>55</v>
      </c>
      <c r="B72" s="29" t="s">
        <v>122</v>
      </c>
      <c r="C72" s="13">
        <v>110000</v>
      </c>
      <c r="D72" s="13">
        <v>30000</v>
      </c>
      <c r="E72" s="34">
        <v>9200</v>
      </c>
      <c r="F72" s="34">
        <v>2500</v>
      </c>
      <c r="G72" s="34">
        <v>8130</v>
      </c>
      <c r="H72" s="15">
        <f t="shared" si="32"/>
        <v>88.369565217391298</v>
      </c>
      <c r="I72" s="34">
        <v>2937</v>
      </c>
      <c r="J72" s="15">
        <f t="shared" ref="J72:J74" si="38">I72*100/F72</f>
        <v>117.48</v>
      </c>
      <c r="K72" s="34">
        <f>G72+'Dec25'!K72</f>
        <v>46344</v>
      </c>
      <c r="L72" s="15">
        <f t="shared" si="31"/>
        <v>42.130909090909093</v>
      </c>
      <c r="M72" s="34">
        <f>I72+'Dec25'!M72</f>
        <v>18053</v>
      </c>
      <c r="N72" s="15">
        <f t="shared" ref="N72:N74" si="39">M72*100/D72</f>
        <v>60.176666666666669</v>
      </c>
      <c r="O72" s="34">
        <v>520</v>
      </c>
      <c r="P72" s="34">
        <v>222</v>
      </c>
      <c r="Q72" s="34">
        <f>O72+'Dec25'!Q72</f>
        <v>2886</v>
      </c>
      <c r="R72" s="34">
        <f>P72+'Dec25'!R72</f>
        <v>1313</v>
      </c>
      <c r="S72" s="34">
        <v>7833</v>
      </c>
      <c r="T72" s="34">
        <v>3190</v>
      </c>
      <c r="U72" s="34">
        <v>1982</v>
      </c>
      <c r="V72" s="34">
        <v>758</v>
      </c>
      <c r="W72" s="34">
        <v>1038</v>
      </c>
      <c r="X72" s="34">
        <v>406</v>
      </c>
      <c r="Y72" s="15">
        <f t="shared" si="24"/>
        <v>52.371342078708373</v>
      </c>
      <c r="Z72" s="15">
        <f t="shared" si="24"/>
        <v>53.562005277044854</v>
      </c>
      <c r="AA72" s="34">
        <v>9923</v>
      </c>
      <c r="AB72" s="34">
        <v>3510</v>
      </c>
      <c r="AC72" s="34">
        <v>1196</v>
      </c>
      <c r="AD72" s="34">
        <v>438</v>
      </c>
      <c r="AE72" s="34">
        <v>1061</v>
      </c>
      <c r="AF72" s="34">
        <v>403</v>
      </c>
      <c r="AG72" s="34">
        <v>114</v>
      </c>
      <c r="AH72" s="34">
        <v>42</v>
      </c>
      <c r="AI72" s="34">
        <v>709</v>
      </c>
      <c r="AJ72" s="34">
        <v>339</v>
      </c>
      <c r="AK72" s="34">
        <v>110</v>
      </c>
      <c r="AL72" s="34">
        <v>49</v>
      </c>
      <c r="AM72" s="34">
        <v>233</v>
      </c>
      <c r="AN72" s="34">
        <v>93</v>
      </c>
      <c r="AO72" s="34">
        <v>2264</v>
      </c>
      <c r="AP72" s="34">
        <v>710</v>
      </c>
      <c r="AQ72" s="34">
        <v>1918</v>
      </c>
      <c r="AR72" s="34">
        <v>596</v>
      </c>
      <c r="AS72" s="34">
        <f t="shared" si="33"/>
        <v>4182</v>
      </c>
      <c r="AT72" s="34">
        <f t="shared" si="33"/>
        <v>1306</v>
      </c>
      <c r="AU72" s="34">
        <f t="shared" si="34"/>
        <v>5488</v>
      </c>
      <c r="AV72" s="34">
        <f>AO72+'Dec25'!AV72</f>
        <v>12280</v>
      </c>
      <c r="AW72" s="34">
        <f>AP72+'Dec25'!AW72</f>
        <v>4141</v>
      </c>
      <c r="AX72" s="34">
        <f>AQ72+'Dec25'!AX72</f>
        <v>9994</v>
      </c>
      <c r="AY72" s="34">
        <f>AR72+'Dec25'!AY72</f>
        <v>3366</v>
      </c>
      <c r="AZ72" s="34">
        <f t="shared" si="35"/>
        <v>22274</v>
      </c>
      <c r="BA72" s="34">
        <f t="shared" si="35"/>
        <v>7507</v>
      </c>
      <c r="BB72" s="34">
        <f t="shared" si="36"/>
        <v>29781</v>
      </c>
      <c r="BC72" s="34"/>
      <c r="BD72" s="34"/>
      <c r="BE72" s="34"/>
      <c r="BF72" s="34"/>
      <c r="BG72" s="34">
        <v>5</v>
      </c>
      <c r="BH72" s="34">
        <v>4823</v>
      </c>
      <c r="BI72" s="34"/>
      <c r="BJ72" s="34">
        <f>BH72+BI72</f>
        <v>4823</v>
      </c>
      <c r="BK72" s="34">
        <f>'Dec25'!BK72+BH72</f>
        <v>29366</v>
      </c>
      <c r="BL72" s="34">
        <f>'Dec25'!BL72+BI72</f>
        <v>0</v>
      </c>
      <c r="BM72" s="34">
        <f>SUM(BK72:BL72)</f>
        <v>29366</v>
      </c>
    </row>
    <row r="73" spans="1:65" s="3" customFormat="1" ht="17.100000000000001" customHeight="1">
      <c r="A73" s="12">
        <v>56</v>
      </c>
      <c r="B73" s="13" t="s">
        <v>123</v>
      </c>
      <c r="C73" s="13">
        <v>66000</v>
      </c>
      <c r="D73" s="13">
        <v>15000</v>
      </c>
      <c r="E73" s="34">
        <v>5500</v>
      </c>
      <c r="F73" s="34">
        <v>1250</v>
      </c>
      <c r="G73" s="34">
        <v>4185</v>
      </c>
      <c r="H73" s="15">
        <f t="shared" si="32"/>
        <v>76.090909090909093</v>
      </c>
      <c r="I73" s="34">
        <v>1055</v>
      </c>
      <c r="J73" s="15">
        <f t="shared" si="38"/>
        <v>84.4</v>
      </c>
      <c r="K73" s="34">
        <f>G73+'Dec25'!K73</f>
        <v>25056</v>
      </c>
      <c r="L73" s="15">
        <f t="shared" si="31"/>
        <v>37.963636363636361</v>
      </c>
      <c r="M73" s="34">
        <f>I73+'Dec25'!M73</f>
        <v>6542</v>
      </c>
      <c r="N73" s="15">
        <f t="shared" si="39"/>
        <v>43.613333333333337</v>
      </c>
      <c r="O73" s="34">
        <v>91</v>
      </c>
      <c r="P73" s="34">
        <v>37</v>
      </c>
      <c r="Q73" s="34">
        <f>O73+'Dec25'!Q73</f>
        <v>510</v>
      </c>
      <c r="R73" s="34">
        <f>P73+'Dec25'!R73</f>
        <v>248</v>
      </c>
      <c r="S73" s="34">
        <v>4210</v>
      </c>
      <c r="T73" s="34">
        <v>1144</v>
      </c>
      <c r="U73" s="34">
        <v>1093</v>
      </c>
      <c r="V73" s="34">
        <v>287</v>
      </c>
      <c r="W73" s="34">
        <v>547</v>
      </c>
      <c r="X73" s="34">
        <v>144</v>
      </c>
      <c r="Y73" s="15">
        <f t="shared" si="24"/>
        <v>50.045745654162857</v>
      </c>
      <c r="Z73" s="15">
        <f t="shared" si="24"/>
        <v>50.174216027874564</v>
      </c>
      <c r="AA73" s="34">
        <v>5773</v>
      </c>
      <c r="AB73" s="34">
        <v>1183</v>
      </c>
      <c r="AC73" s="34">
        <v>715</v>
      </c>
      <c r="AD73" s="34">
        <v>158</v>
      </c>
      <c r="AE73" s="34">
        <v>714</v>
      </c>
      <c r="AF73" s="34">
        <v>149</v>
      </c>
      <c r="AG73" s="34">
        <v>58</v>
      </c>
      <c r="AH73" s="34">
        <v>8</v>
      </c>
      <c r="AI73" s="34">
        <v>399</v>
      </c>
      <c r="AJ73" s="34">
        <v>93</v>
      </c>
      <c r="AK73" s="34">
        <v>60</v>
      </c>
      <c r="AL73" s="34">
        <v>5</v>
      </c>
      <c r="AM73" s="34">
        <v>121</v>
      </c>
      <c r="AN73" s="34">
        <v>69</v>
      </c>
      <c r="AO73" s="34">
        <v>1226</v>
      </c>
      <c r="AP73" s="34">
        <v>257</v>
      </c>
      <c r="AQ73" s="34">
        <v>1043</v>
      </c>
      <c r="AR73" s="34">
        <v>177</v>
      </c>
      <c r="AS73" s="34">
        <f t="shared" si="33"/>
        <v>2269</v>
      </c>
      <c r="AT73" s="34">
        <f t="shared" si="33"/>
        <v>434</v>
      </c>
      <c r="AU73" s="34">
        <f t="shared" si="34"/>
        <v>2703</v>
      </c>
      <c r="AV73" s="34">
        <f>AO73+'Dec25'!AV73</f>
        <v>6686</v>
      </c>
      <c r="AW73" s="34">
        <f>AP73+'Dec25'!AW73</f>
        <v>1629</v>
      </c>
      <c r="AX73" s="34">
        <f>AQ73+'Dec25'!AX73</f>
        <v>5658</v>
      </c>
      <c r="AY73" s="34">
        <f>AR73+'Dec25'!AY73</f>
        <v>1127</v>
      </c>
      <c r="AZ73" s="34">
        <f t="shared" si="35"/>
        <v>12344</v>
      </c>
      <c r="BA73" s="34">
        <f t="shared" si="35"/>
        <v>2756</v>
      </c>
      <c r="BB73" s="34">
        <f t="shared" si="36"/>
        <v>15100</v>
      </c>
      <c r="BC73" s="34"/>
      <c r="BD73" s="34"/>
      <c r="BE73" s="34"/>
      <c r="BF73" s="34"/>
      <c r="BG73" s="34"/>
      <c r="BH73" s="34"/>
      <c r="BI73" s="34"/>
      <c r="BJ73" s="34"/>
      <c r="BK73" s="39"/>
      <c r="BL73" s="39"/>
      <c r="BM73" s="34">
        <f t="shared" si="29"/>
        <v>0</v>
      </c>
    </row>
    <row r="74" spans="1:65" s="3" customFormat="1" ht="17.100000000000001" customHeight="1">
      <c r="A74" s="12">
        <v>57</v>
      </c>
      <c r="B74" s="13" t="s">
        <v>124</v>
      </c>
      <c r="C74" s="13">
        <v>27000</v>
      </c>
      <c r="D74" s="13">
        <v>7000</v>
      </c>
      <c r="E74" s="34">
        <v>2250</v>
      </c>
      <c r="F74" s="34">
        <v>600</v>
      </c>
      <c r="G74" s="34">
        <v>1830</v>
      </c>
      <c r="H74" s="15">
        <f t="shared" si="32"/>
        <v>81.333333333333329</v>
      </c>
      <c r="I74" s="34">
        <v>560</v>
      </c>
      <c r="J74" s="15">
        <f t="shared" si="38"/>
        <v>93.333333333333329</v>
      </c>
      <c r="K74" s="34">
        <f>G74+'Dec25'!K74</f>
        <v>10330</v>
      </c>
      <c r="L74" s="15">
        <f t="shared" si="31"/>
        <v>38.25925925925926</v>
      </c>
      <c r="M74" s="34">
        <f>I74+'Dec25'!M74</f>
        <v>3121</v>
      </c>
      <c r="N74" s="15">
        <f t="shared" si="39"/>
        <v>44.585714285714289</v>
      </c>
      <c r="O74" s="34">
        <v>0</v>
      </c>
      <c r="P74" s="34">
        <v>12</v>
      </c>
      <c r="Q74" s="34">
        <f>O74+'Dec25'!Q74</f>
        <v>20</v>
      </c>
      <c r="R74" s="34">
        <f>P74+'Dec25'!R74</f>
        <v>89</v>
      </c>
      <c r="S74" s="34">
        <v>1860</v>
      </c>
      <c r="T74" s="34">
        <v>572</v>
      </c>
      <c r="U74" s="34">
        <v>485</v>
      </c>
      <c r="V74" s="34">
        <v>150</v>
      </c>
      <c r="W74" s="34">
        <v>299</v>
      </c>
      <c r="X74" s="34">
        <v>79</v>
      </c>
      <c r="Y74" s="15">
        <f t="shared" si="24"/>
        <v>61.649484536082475</v>
      </c>
      <c r="Z74" s="15">
        <f t="shared" si="24"/>
        <v>52.666666666666664</v>
      </c>
      <c r="AA74" s="34">
        <v>2089</v>
      </c>
      <c r="AB74" s="34">
        <v>260</v>
      </c>
      <c r="AC74" s="34">
        <v>282</v>
      </c>
      <c r="AD74" s="34">
        <v>36</v>
      </c>
      <c r="AE74" s="34">
        <v>236</v>
      </c>
      <c r="AF74" s="34">
        <v>28</v>
      </c>
      <c r="AG74" s="34">
        <v>15</v>
      </c>
      <c r="AH74" s="34">
        <v>3</v>
      </c>
      <c r="AI74" s="34">
        <v>90</v>
      </c>
      <c r="AJ74" s="34">
        <v>27</v>
      </c>
      <c r="AK74" s="34">
        <v>14</v>
      </c>
      <c r="AL74" s="34">
        <v>2</v>
      </c>
      <c r="AM74" s="34">
        <v>7</v>
      </c>
      <c r="AN74" s="34">
        <v>19</v>
      </c>
      <c r="AO74" s="34">
        <v>532</v>
      </c>
      <c r="AP74" s="34">
        <v>52</v>
      </c>
      <c r="AQ74" s="34">
        <v>474</v>
      </c>
      <c r="AR74" s="34">
        <v>43</v>
      </c>
      <c r="AS74" s="34">
        <f t="shared" si="33"/>
        <v>1006</v>
      </c>
      <c r="AT74" s="34">
        <f t="shared" si="33"/>
        <v>95</v>
      </c>
      <c r="AU74" s="34">
        <f t="shared" si="34"/>
        <v>1101</v>
      </c>
      <c r="AV74" s="34">
        <f>AO74+'Dec25'!AV74</f>
        <v>2886</v>
      </c>
      <c r="AW74" s="34">
        <f>AP74+'Dec25'!AW74</f>
        <v>418</v>
      </c>
      <c r="AX74" s="34">
        <f>AQ74+'Dec25'!AX74</f>
        <v>2385</v>
      </c>
      <c r="AY74" s="34">
        <f>AR74+'Dec25'!AY74</f>
        <v>326</v>
      </c>
      <c r="AZ74" s="34">
        <f t="shared" si="35"/>
        <v>5271</v>
      </c>
      <c r="BA74" s="34">
        <f t="shared" si="35"/>
        <v>744</v>
      </c>
      <c r="BB74" s="34">
        <f t="shared" si="36"/>
        <v>6015</v>
      </c>
      <c r="BC74" s="34"/>
      <c r="BD74" s="34"/>
      <c r="BE74" s="34"/>
      <c r="BF74" s="34"/>
      <c r="BG74" s="34"/>
      <c r="BH74" s="34"/>
      <c r="BI74" s="34"/>
      <c r="BJ74" s="34"/>
      <c r="BK74" s="39"/>
      <c r="BL74" s="39"/>
      <c r="BM74" s="34">
        <f t="shared" si="29"/>
        <v>0</v>
      </c>
    </row>
    <row r="75" spans="1:65" s="3" customFormat="1" ht="17.100000000000001" customHeight="1">
      <c r="A75" s="16">
        <v>58</v>
      </c>
      <c r="B75" s="17" t="s">
        <v>125</v>
      </c>
      <c r="C75" s="13">
        <v>37000</v>
      </c>
      <c r="D75" s="13">
        <v>0</v>
      </c>
      <c r="E75" s="34">
        <v>3100</v>
      </c>
      <c r="F75" s="34"/>
      <c r="G75" s="34">
        <v>2609</v>
      </c>
      <c r="H75" s="15">
        <f t="shared" si="32"/>
        <v>84.161290322580641</v>
      </c>
      <c r="I75" s="34"/>
      <c r="J75" s="15"/>
      <c r="K75" s="34">
        <f>G75+'Dec25'!K75</f>
        <v>15528</v>
      </c>
      <c r="L75" s="15">
        <f t="shared" si="31"/>
        <v>41.967567567567571</v>
      </c>
      <c r="M75" s="34">
        <f>I75+'Dec25'!M75</f>
        <v>0</v>
      </c>
      <c r="N75" s="15"/>
      <c r="O75" s="34">
        <v>91</v>
      </c>
      <c r="P75" s="34"/>
      <c r="Q75" s="34">
        <f>O75+'Dec25'!Q75</f>
        <v>516</v>
      </c>
      <c r="R75" s="34">
        <f>P75+'Dec25'!R75</f>
        <v>0</v>
      </c>
      <c r="S75" s="34">
        <v>2910</v>
      </c>
      <c r="T75" s="34"/>
      <c r="U75" s="34">
        <v>746</v>
      </c>
      <c r="V75" s="34"/>
      <c r="W75" s="34">
        <v>404</v>
      </c>
      <c r="X75" s="34"/>
      <c r="Y75" s="15">
        <f t="shared" si="24"/>
        <v>54.155495978552281</v>
      </c>
      <c r="Z75" s="15"/>
      <c r="AA75" s="34">
        <v>3730</v>
      </c>
      <c r="AB75" s="34"/>
      <c r="AC75" s="34">
        <v>465</v>
      </c>
      <c r="AD75" s="34"/>
      <c r="AE75" s="34">
        <v>409</v>
      </c>
      <c r="AF75" s="34"/>
      <c r="AG75" s="34">
        <v>50</v>
      </c>
      <c r="AH75" s="34"/>
      <c r="AI75" s="34">
        <v>237</v>
      </c>
      <c r="AJ75" s="34"/>
      <c r="AK75" s="34">
        <v>29</v>
      </c>
      <c r="AL75" s="34"/>
      <c r="AM75" s="34">
        <v>34</v>
      </c>
      <c r="AN75" s="34"/>
      <c r="AO75" s="34">
        <v>891</v>
      </c>
      <c r="AP75" s="34"/>
      <c r="AQ75" s="34">
        <v>745</v>
      </c>
      <c r="AR75" s="34"/>
      <c r="AS75" s="34">
        <f t="shared" si="33"/>
        <v>1636</v>
      </c>
      <c r="AT75" s="34">
        <f t="shared" si="33"/>
        <v>0</v>
      </c>
      <c r="AU75" s="34">
        <f t="shared" si="34"/>
        <v>1636</v>
      </c>
      <c r="AV75" s="34">
        <f>AO75+'Dec25'!AV75</f>
        <v>4042</v>
      </c>
      <c r="AW75" s="34">
        <f>AP75+'Dec25'!AW75</f>
        <v>0</v>
      </c>
      <c r="AX75" s="34">
        <f>AQ75+'Dec25'!AX75</f>
        <v>3460</v>
      </c>
      <c r="AY75" s="34">
        <f>AR75+'Dec25'!AY75</f>
        <v>0</v>
      </c>
      <c r="AZ75" s="34">
        <f t="shared" si="35"/>
        <v>7502</v>
      </c>
      <c r="BA75" s="34">
        <f t="shared" si="35"/>
        <v>0</v>
      </c>
      <c r="BB75" s="34">
        <f t="shared" si="36"/>
        <v>7502</v>
      </c>
      <c r="BC75" s="34"/>
      <c r="BD75" s="34"/>
      <c r="BE75" s="34"/>
      <c r="BF75" s="34"/>
      <c r="BG75" s="34"/>
      <c r="BH75" s="34"/>
      <c r="BI75" s="34"/>
      <c r="BJ75" s="34"/>
      <c r="BK75" s="39"/>
      <c r="BL75" s="39"/>
      <c r="BM75" s="34">
        <f t="shared" si="29"/>
        <v>0</v>
      </c>
    </row>
    <row r="76" spans="1:65" s="4" customFormat="1" ht="17.100000000000001" customHeight="1">
      <c r="A76" s="18"/>
      <c r="B76" s="19" t="s">
        <v>74</v>
      </c>
      <c r="C76" s="19">
        <f>SUM(C72:C75)</f>
        <v>240000</v>
      </c>
      <c r="D76" s="19">
        <f t="shared" ref="D76:BM76" si="40">SUM(D72:D75)</f>
        <v>52000</v>
      </c>
      <c r="E76" s="35">
        <f t="shared" si="40"/>
        <v>20050</v>
      </c>
      <c r="F76" s="35">
        <f t="shared" si="40"/>
        <v>4350</v>
      </c>
      <c r="G76" s="35">
        <f t="shared" si="40"/>
        <v>16754</v>
      </c>
      <c r="H76" s="21">
        <f t="shared" si="32"/>
        <v>83.561097256857849</v>
      </c>
      <c r="I76" s="35">
        <f t="shared" si="40"/>
        <v>4552</v>
      </c>
      <c r="J76" s="21">
        <f t="shared" ref="J76" si="41">I76*100/F76</f>
        <v>104.64367816091954</v>
      </c>
      <c r="K76" s="35">
        <f t="shared" si="40"/>
        <v>97258</v>
      </c>
      <c r="L76" s="21">
        <f t="shared" si="31"/>
        <v>40.524166666666666</v>
      </c>
      <c r="M76" s="35">
        <f t="shared" si="40"/>
        <v>27716</v>
      </c>
      <c r="N76" s="21">
        <f t="shared" ref="N76" si="42">M76*100/D76</f>
        <v>53.3</v>
      </c>
      <c r="O76" s="35">
        <f t="shared" si="40"/>
        <v>702</v>
      </c>
      <c r="P76" s="35">
        <f t="shared" si="40"/>
        <v>271</v>
      </c>
      <c r="Q76" s="35">
        <f t="shared" si="40"/>
        <v>3932</v>
      </c>
      <c r="R76" s="35">
        <f t="shared" si="40"/>
        <v>1650</v>
      </c>
      <c r="S76" s="35">
        <f t="shared" si="40"/>
        <v>16813</v>
      </c>
      <c r="T76" s="35">
        <f t="shared" si="40"/>
        <v>4906</v>
      </c>
      <c r="U76" s="35">
        <f t="shared" si="40"/>
        <v>4306</v>
      </c>
      <c r="V76" s="35">
        <f t="shared" si="40"/>
        <v>1195</v>
      </c>
      <c r="W76" s="35">
        <f t="shared" si="40"/>
        <v>2288</v>
      </c>
      <c r="X76" s="35">
        <f t="shared" si="40"/>
        <v>629</v>
      </c>
      <c r="Y76" s="21">
        <f t="shared" si="24"/>
        <v>53.135160241523458</v>
      </c>
      <c r="Z76" s="21">
        <f t="shared" si="24"/>
        <v>52.635983263598327</v>
      </c>
      <c r="AA76" s="35">
        <f t="shared" si="40"/>
        <v>21515</v>
      </c>
      <c r="AB76" s="35">
        <f t="shared" si="40"/>
        <v>4953</v>
      </c>
      <c r="AC76" s="35">
        <f t="shared" si="40"/>
        <v>2658</v>
      </c>
      <c r="AD76" s="35">
        <f t="shared" si="40"/>
        <v>632</v>
      </c>
      <c r="AE76" s="35">
        <f t="shared" si="40"/>
        <v>2420</v>
      </c>
      <c r="AF76" s="35">
        <f t="shared" si="40"/>
        <v>580</v>
      </c>
      <c r="AG76" s="35">
        <f t="shared" si="40"/>
        <v>237</v>
      </c>
      <c r="AH76" s="35">
        <f t="shared" si="40"/>
        <v>53</v>
      </c>
      <c r="AI76" s="35">
        <f t="shared" si="40"/>
        <v>1435</v>
      </c>
      <c r="AJ76" s="35">
        <f t="shared" si="40"/>
        <v>459</v>
      </c>
      <c r="AK76" s="35">
        <f t="shared" si="40"/>
        <v>213</v>
      </c>
      <c r="AL76" s="35">
        <f t="shared" si="40"/>
        <v>56</v>
      </c>
      <c r="AM76" s="35">
        <f t="shared" si="40"/>
        <v>395</v>
      </c>
      <c r="AN76" s="35">
        <f t="shared" si="40"/>
        <v>181</v>
      </c>
      <c r="AO76" s="35">
        <f t="shared" si="40"/>
        <v>4913</v>
      </c>
      <c r="AP76" s="35">
        <f t="shared" si="40"/>
        <v>1019</v>
      </c>
      <c r="AQ76" s="35">
        <f t="shared" si="40"/>
        <v>4180</v>
      </c>
      <c r="AR76" s="35">
        <f t="shared" si="40"/>
        <v>816</v>
      </c>
      <c r="AS76" s="35">
        <f t="shared" si="40"/>
        <v>9093</v>
      </c>
      <c r="AT76" s="35">
        <f t="shared" si="40"/>
        <v>1835</v>
      </c>
      <c r="AU76" s="35">
        <f t="shared" si="40"/>
        <v>10928</v>
      </c>
      <c r="AV76" s="35">
        <f t="shared" si="40"/>
        <v>25894</v>
      </c>
      <c r="AW76" s="37">
        <f t="shared" si="40"/>
        <v>6188</v>
      </c>
      <c r="AX76" s="35">
        <f t="shared" si="40"/>
        <v>21497</v>
      </c>
      <c r="AY76" s="35">
        <f t="shared" si="40"/>
        <v>4819</v>
      </c>
      <c r="AZ76" s="35">
        <f t="shared" si="40"/>
        <v>47391</v>
      </c>
      <c r="BA76" s="35">
        <f t="shared" si="40"/>
        <v>11007</v>
      </c>
      <c r="BB76" s="35">
        <f t="shared" si="40"/>
        <v>58398</v>
      </c>
      <c r="BC76" s="35">
        <f t="shared" si="40"/>
        <v>0</v>
      </c>
      <c r="BD76" s="35">
        <f t="shared" si="40"/>
        <v>0</v>
      </c>
      <c r="BE76" s="35">
        <f t="shared" si="40"/>
        <v>0</v>
      </c>
      <c r="BF76" s="35">
        <f t="shared" si="40"/>
        <v>0</v>
      </c>
      <c r="BG76" s="35">
        <f t="shared" si="40"/>
        <v>5</v>
      </c>
      <c r="BH76" s="35">
        <f t="shared" si="40"/>
        <v>4823</v>
      </c>
      <c r="BI76" s="35">
        <f t="shared" si="40"/>
        <v>0</v>
      </c>
      <c r="BJ76" s="35">
        <f t="shared" si="40"/>
        <v>4823</v>
      </c>
      <c r="BK76" s="35">
        <f t="shared" si="40"/>
        <v>29366</v>
      </c>
      <c r="BL76" s="35">
        <f t="shared" si="40"/>
        <v>0</v>
      </c>
      <c r="BM76" s="35">
        <f t="shared" si="40"/>
        <v>29366</v>
      </c>
    </row>
    <row r="77" spans="1:65" s="3" customFormat="1" ht="17.100000000000001" customHeight="1">
      <c r="A77" s="22">
        <v>59</v>
      </c>
      <c r="B77" s="29" t="s">
        <v>126</v>
      </c>
      <c r="C77" s="13">
        <v>90000</v>
      </c>
      <c r="D77" s="13">
        <v>0</v>
      </c>
      <c r="E77" s="34">
        <v>6980</v>
      </c>
      <c r="F77" s="34"/>
      <c r="G77" s="34">
        <v>7175</v>
      </c>
      <c r="H77" s="15">
        <f t="shared" si="32"/>
        <v>102.79369627507164</v>
      </c>
      <c r="I77" s="34"/>
      <c r="J77" s="15"/>
      <c r="K77" s="34">
        <f>G77+'Dec25'!K77</f>
        <v>39411</v>
      </c>
      <c r="L77" s="15">
        <f t="shared" si="31"/>
        <v>43.79</v>
      </c>
      <c r="M77" s="34">
        <f>I77+'Nov25'!M77</f>
        <v>0</v>
      </c>
      <c r="N77" s="15"/>
      <c r="O77" s="34"/>
      <c r="P77" s="34"/>
      <c r="Q77" s="34">
        <f>O77+'Dec25'!Q77</f>
        <v>0</v>
      </c>
      <c r="R77" s="34">
        <f>P77+'Dec25'!R77</f>
        <v>0</v>
      </c>
      <c r="S77" s="34">
        <v>6535</v>
      </c>
      <c r="T77" s="34"/>
      <c r="U77" s="34">
        <v>1443</v>
      </c>
      <c r="V77" s="34"/>
      <c r="W77" s="34">
        <v>846</v>
      </c>
      <c r="X77" s="34"/>
      <c r="Y77" s="15">
        <f t="shared" si="24"/>
        <v>58.627858627858629</v>
      </c>
      <c r="Z77" s="15"/>
      <c r="AA77" s="34">
        <v>6305</v>
      </c>
      <c r="AB77" s="34"/>
      <c r="AC77" s="34">
        <v>3305</v>
      </c>
      <c r="AD77" s="34"/>
      <c r="AE77" s="34">
        <v>2930</v>
      </c>
      <c r="AF77" s="34"/>
      <c r="AG77" s="34">
        <v>47</v>
      </c>
      <c r="AH77" s="34"/>
      <c r="AI77" s="34">
        <v>416</v>
      </c>
      <c r="AJ77" s="34"/>
      <c r="AK77" s="34">
        <v>59</v>
      </c>
      <c r="AL77" s="34"/>
      <c r="AM77" s="34">
        <v>188</v>
      </c>
      <c r="AN77" s="34"/>
      <c r="AO77" s="34">
        <v>1336</v>
      </c>
      <c r="AP77" s="34"/>
      <c r="AQ77" s="34">
        <v>1171</v>
      </c>
      <c r="AR77" s="34"/>
      <c r="AS77" s="34">
        <f t="shared" si="33"/>
        <v>2507</v>
      </c>
      <c r="AT77" s="34">
        <f t="shared" si="33"/>
        <v>0</v>
      </c>
      <c r="AU77" s="34">
        <f t="shared" si="34"/>
        <v>2507</v>
      </c>
      <c r="AV77" s="34">
        <f>AO77+'Dec25'!AV77</f>
        <v>8086</v>
      </c>
      <c r="AW77" s="34">
        <f>AP77+'Dec25'!AW77</f>
        <v>0</v>
      </c>
      <c r="AX77" s="34">
        <f>AQ77+'Dec25'!AX77</f>
        <v>7057</v>
      </c>
      <c r="AY77" s="34">
        <f>AR77+'Dec25'!AY77</f>
        <v>0</v>
      </c>
      <c r="AZ77" s="34">
        <f t="shared" si="35"/>
        <v>15143</v>
      </c>
      <c r="BA77" s="34">
        <f t="shared" si="35"/>
        <v>0</v>
      </c>
      <c r="BB77" s="34">
        <f t="shared" si="36"/>
        <v>15143</v>
      </c>
      <c r="BC77" s="34"/>
      <c r="BD77" s="34"/>
      <c r="BE77" s="34"/>
      <c r="BF77" s="34"/>
      <c r="BG77" s="34"/>
      <c r="BH77" s="34"/>
      <c r="BI77" s="34"/>
      <c r="BJ77" s="34"/>
      <c r="BK77" s="39"/>
      <c r="BL77" s="39"/>
      <c r="BM77" s="34">
        <f t="shared" si="29"/>
        <v>0</v>
      </c>
    </row>
    <row r="78" spans="1:65" s="3" customFormat="1" ht="17.100000000000001" customHeight="1">
      <c r="A78" s="12">
        <v>60</v>
      </c>
      <c r="B78" s="13" t="s">
        <v>127</v>
      </c>
      <c r="C78" s="13">
        <v>20000</v>
      </c>
      <c r="D78" s="13">
        <v>0</v>
      </c>
      <c r="E78" s="34">
        <v>1350</v>
      </c>
      <c r="F78" s="34"/>
      <c r="G78" s="34">
        <v>1002</v>
      </c>
      <c r="H78" s="15">
        <f t="shared" si="32"/>
        <v>74.222222222222229</v>
      </c>
      <c r="I78" s="34"/>
      <c r="J78" s="15"/>
      <c r="K78" s="34">
        <f>G78+'Dec25'!K78</f>
        <v>7051</v>
      </c>
      <c r="L78" s="15">
        <f t="shared" si="31"/>
        <v>35.255000000000003</v>
      </c>
      <c r="M78" s="34">
        <f>I78+'Nov25'!M78</f>
        <v>0</v>
      </c>
      <c r="N78" s="15"/>
      <c r="O78" s="34"/>
      <c r="P78" s="34"/>
      <c r="Q78" s="34">
        <f>O78+'Dec25'!Q78</f>
        <v>0</v>
      </c>
      <c r="R78" s="34">
        <f>P78+'Dec25'!R78</f>
        <v>0</v>
      </c>
      <c r="S78" s="34">
        <v>1246</v>
      </c>
      <c r="T78" s="34"/>
      <c r="U78" s="34">
        <v>404</v>
      </c>
      <c r="V78" s="34"/>
      <c r="W78" s="34">
        <v>225</v>
      </c>
      <c r="X78" s="34"/>
      <c r="Y78" s="15">
        <f t="shared" si="24"/>
        <v>55.693069306930695</v>
      </c>
      <c r="Z78" s="15"/>
      <c r="AA78" s="34">
        <v>1425</v>
      </c>
      <c r="AB78" s="34"/>
      <c r="AC78" s="34">
        <v>786</v>
      </c>
      <c r="AD78" s="34"/>
      <c r="AE78" s="34">
        <v>639</v>
      </c>
      <c r="AF78" s="34"/>
      <c r="AG78" s="34">
        <v>14</v>
      </c>
      <c r="AH78" s="34"/>
      <c r="AI78" s="34">
        <v>204</v>
      </c>
      <c r="AJ78" s="34"/>
      <c r="AK78" s="34">
        <v>52</v>
      </c>
      <c r="AL78" s="34"/>
      <c r="AM78" s="34">
        <v>11</v>
      </c>
      <c r="AN78" s="34"/>
      <c r="AO78" s="34">
        <v>277</v>
      </c>
      <c r="AP78" s="34"/>
      <c r="AQ78" s="34">
        <v>218</v>
      </c>
      <c r="AR78" s="34"/>
      <c r="AS78" s="34">
        <f t="shared" si="33"/>
        <v>495</v>
      </c>
      <c r="AT78" s="34">
        <f t="shared" si="33"/>
        <v>0</v>
      </c>
      <c r="AU78" s="34">
        <f t="shared" si="34"/>
        <v>495</v>
      </c>
      <c r="AV78" s="34">
        <f>AO78+'Dec25'!AV78</f>
        <v>1830</v>
      </c>
      <c r="AW78" s="34">
        <f>AP78+'Dec25'!AW78</f>
        <v>0</v>
      </c>
      <c r="AX78" s="34">
        <f>AQ78+'Dec25'!AX78</f>
        <v>1331</v>
      </c>
      <c r="AY78" s="34">
        <f>AR78+'Dec25'!AY78</f>
        <v>0</v>
      </c>
      <c r="AZ78" s="34">
        <f t="shared" si="35"/>
        <v>3161</v>
      </c>
      <c r="BA78" s="34">
        <f t="shared" si="35"/>
        <v>0</v>
      </c>
      <c r="BB78" s="34">
        <f t="shared" si="36"/>
        <v>3161</v>
      </c>
      <c r="BC78" s="34"/>
      <c r="BD78" s="34"/>
      <c r="BE78" s="34"/>
      <c r="BF78" s="34"/>
      <c r="BG78" s="34"/>
      <c r="BH78" s="34"/>
      <c r="BI78" s="34"/>
      <c r="BJ78" s="34"/>
      <c r="BK78" s="39"/>
      <c r="BL78" s="39"/>
      <c r="BM78" s="34">
        <f t="shared" si="29"/>
        <v>0</v>
      </c>
    </row>
    <row r="79" spans="1:65" s="3" customFormat="1" ht="17.100000000000001" customHeight="1">
      <c r="A79" s="16">
        <v>61</v>
      </c>
      <c r="B79" s="17" t="s">
        <v>128</v>
      </c>
      <c r="C79" s="13">
        <v>30000</v>
      </c>
      <c r="D79" s="13">
        <v>0</v>
      </c>
      <c r="E79" s="34">
        <v>2480</v>
      </c>
      <c r="F79" s="34"/>
      <c r="G79" s="34">
        <v>1913</v>
      </c>
      <c r="H79" s="15">
        <f t="shared" si="32"/>
        <v>77.137096774193552</v>
      </c>
      <c r="I79" s="34"/>
      <c r="J79" s="15"/>
      <c r="K79" s="34">
        <f>G79+'Dec25'!K79</f>
        <v>10722</v>
      </c>
      <c r="L79" s="15">
        <f t="shared" si="31"/>
        <v>35.74</v>
      </c>
      <c r="M79" s="34">
        <f>I79+'Nov25'!M79</f>
        <v>0</v>
      </c>
      <c r="N79" s="15"/>
      <c r="O79" s="34"/>
      <c r="P79" s="34"/>
      <c r="Q79" s="34">
        <f>O79+'Dec25'!Q79</f>
        <v>0</v>
      </c>
      <c r="R79" s="34">
        <f>P79+'Dec25'!R79</f>
        <v>0</v>
      </c>
      <c r="S79" s="34">
        <v>1750</v>
      </c>
      <c r="T79" s="34"/>
      <c r="U79" s="34">
        <v>452</v>
      </c>
      <c r="V79" s="34"/>
      <c r="W79" s="34">
        <v>253</v>
      </c>
      <c r="X79" s="34"/>
      <c r="Y79" s="15">
        <f t="shared" si="24"/>
        <v>55.973451327433629</v>
      </c>
      <c r="Z79" s="15"/>
      <c r="AA79" s="34">
        <v>2568</v>
      </c>
      <c r="AB79" s="34"/>
      <c r="AC79" s="34">
        <v>1447</v>
      </c>
      <c r="AD79" s="34"/>
      <c r="AE79" s="34">
        <v>1101</v>
      </c>
      <c r="AF79" s="34"/>
      <c r="AG79" s="34">
        <v>40</v>
      </c>
      <c r="AH79" s="34"/>
      <c r="AI79" s="34">
        <v>466</v>
      </c>
      <c r="AJ79" s="34"/>
      <c r="AK79" s="34">
        <v>37</v>
      </c>
      <c r="AL79" s="34"/>
      <c r="AM79" s="34">
        <v>64</v>
      </c>
      <c r="AN79" s="34"/>
      <c r="AO79" s="34">
        <v>452</v>
      </c>
      <c r="AP79" s="34"/>
      <c r="AQ79" s="34">
        <v>325</v>
      </c>
      <c r="AR79" s="34"/>
      <c r="AS79" s="34">
        <f t="shared" si="33"/>
        <v>777</v>
      </c>
      <c r="AT79" s="34">
        <f t="shared" si="33"/>
        <v>0</v>
      </c>
      <c r="AU79" s="34">
        <f t="shared" si="34"/>
        <v>777</v>
      </c>
      <c r="AV79" s="34">
        <f>AO79+'Dec25'!AV79</f>
        <v>2625</v>
      </c>
      <c r="AW79" s="34">
        <f>AP79+'Dec25'!AW79</f>
        <v>0</v>
      </c>
      <c r="AX79" s="34">
        <f>AQ79+'Dec25'!AX79</f>
        <v>1866</v>
      </c>
      <c r="AY79" s="34">
        <f>AR79+'Dec25'!AY79</f>
        <v>0</v>
      </c>
      <c r="AZ79" s="34">
        <f t="shared" si="35"/>
        <v>4491</v>
      </c>
      <c r="BA79" s="34">
        <f t="shared" si="35"/>
        <v>0</v>
      </c>
      <c r="BB79" s="34">
        <f t="shared" si="36"/>
        <v>4491</v>
      </c>
      <c r="BC79" s="34"/>
      <c r="BD79" s="34"/>
      <c r="BE79" s="34"/>
      <c r="BF79" s="34"/>
      <c r="BG79" s="34"/>
      <c r="BH79" s="34"/>
      <c r="BI79" s="34"/>
      <c r="BJ79" s="34"/>
      <c r="BK79" s="39"/>
      <c r="BL79" s="39"/>
      <c r="BM79" s="34">
        <f t="shared" si="29"/>
        <v>0</v>
      </c>
    </row>
    <row r="80" spans="1:65" s="4" customFormat="1" ht="17.100000000000001" customHeight="1">
      <c r="A80" s="18"/>
      <c r="B80" s="19" t="s">
        <v>74</v>
      </c>
      <c r="C80" s="19">
        <f>SUM(C77:C79)</f>
        <v>140000</v>
      </c>
      <c r="D80" s="19">
        <f t="shared" ref="D80:BM80" si="43">SUM(D77:D79)</f>
        <v>0</v>
      </c>
      <c r="E80" s="35">
        <f t="shared" si="43"/>
        <v>10810</v>
      </c>
      <c r="F80" s="35">
        <f t="shared" si="43"/>
        <v>0</v>
      </c>
      <c r="G80" s="35">
        <f t="shared" si="43"/>
        <v>10090</v>
      </c>
      <c r="H80" s="21">
        <f t="shared" si="32"/>
        <v>93.339500462534687</v>
      </c>
      <c r="I80" s="35">
        <f t="shared" si="43"/>
        <v>0</v>
      </c>
      <c r="J80" s="21"/>
      <c r="K80" s="35">
        <f t="shared" si="43"/>
        <v>57184</v>
      </c>
      <c r="L80" s="21">
        <f t="shared" si="31"/>
        <v>40.845714285714287</v>
      </c>
      <c r="M80" s="35">
        <f t="shared" si="43"/>
        <v>0</v>
      </c>
      <c r="N80" s="35">
        <f t="shared" si="43"/>
        <v>0</v>
      </c>
      <c r="O80" s="35">
        <f t="shared" si="43"/>
        <v>0</v>
      </c>
      <c r="P80" s="35">
        <f t="shared" si="43"/>
        <v>0</v>
      </c>
      <c r="Q80" s="35">
        <f t="shared" si="43"/>
        <v>0</v>
      </c>
      <c r="R80" s="35">
        <f t="shared" si="43"/>
        <v>0</v>
      </c>
      <c r="S80" s="35">
        <f t="shared" si="43"/>
        <v>9531</v>
      </c>
      <c r="T80" s="35">
        <f t="shared" si="43"/>
        <v>0</v>
      </c>
      <c r="U80" s="35">
        <f t="shared" si="43"/>
        <v>2299</v>
      </c>
      <c r="V80" s="35">
        <f t="shared" si="43"/>
        <v>0</v>
      </c>
      <c r="W80" s="35">
        <f t="shared" si="43"/>
        <v>1324</v>
      </c>
      <c r="X80" s="35">
        <f t="shared" si="43"/>
        <v>0</v>
      </c>
      <c r="Y80" s="21">
        <f t="shared" si="24"/>
        <v>57.590256633318837</v>
      </c>
      <c r="Z80" s="21"/>
      <c r="AA80" s="35">
        <f t="shared" si="43"/>
        <v>10298</v>
      </c>
      <c r="AB80" s="35">
        <f t="shared" si="43"/>
        <v>0</v>
      </c>
      <c r="AC80" s="35">
        <f t="shared" si="43"/>
        <v>5538</v>
      </c>
      <c r="AD80" s="35">
        <f t="shared" si="43"/>
        <v>0</v>
      </c>
      <c r="AE80" s="35">
        <f t="shared" si="43"/>
        <v>4670</v>
      </c>
      <c r="AF80" s="35">
        <f t="shared" si="43"/>
        <v>0</v>
      </c>
      <c r="AG80" s="35">
        <f t="shared" si="43"/>
        <v>101</v>
      </c>
      <c r="AH80" s="35">
        <f t="shared" si="43"/>
        <v>0</v>
      </c>
      <c r="AI80" s="35">
        <f t="shared" si="43"/>
        <v>1086</v>
      </c>
      <c r="AJ80" s="35">
        <f t="shared" si="43"/>
        <v>0</v>
      </c>
      <c r="AK80" s="35">
        <f t="shared" si="43"/>
        <v>148</v>
      </c>
      <c r="AL80" s="35">
        <f t="shared" si="43"/>
        <v>0</v>
      </c>
      <c r="AM80" s="35">
        <f t="shared" si="43"/>
        <v>263</v>
      </c>
      <c r="AN80" s="35">
        <f t="shared" si="43"/>
        <v>0</v>
      </c>
      <c r="AO80" s="35">
        <f t="shared" si="43"/>
        <v>2065</v>
      </c>
      <c r="AP80" s="35">
        <f t="shared" si="43"/>
        <v>0</v>
      </c>
      <c r="AQ80" s="35">
        <f t="shared" si="43"/>
        <v>1714</v>
      </c>
      <c r="AR80" s="35">
        <f t="shared" si="43"/>
        <v>0</v>
      </c>
      <c r="AS80" s="35">
        <f t="shared" si="43"/>
        <v>3779</v>
      </c>
      <c r="AT80" s="35">
        <f t="shared" si="43"/>
        <v>0</v>
      </c>
      <c r="AU80" s="35">
        <f t="shared" si="43"/>
        <v>3779</v>
      </c>
      <c r="AV80" s="35">
        <f t="shared" si="43"/>
        <v>12541</v>
      </c>
      <c r="AW80" s="35">
        <f t="shared" si="43"/>
        <v>0</v>
      </c>
      <c r="AX80" s="35">
        <f t="shared" si="43"/>
        <v>10254</v>
      </c>
      <c r="AY80" s="35">
        <f t="shared" si="43"/>
        <v>0</v>
      </c>
      <c r="AZ80" s="35">
        <f t="shared" si="43"/>
        <v>22795</v>
      </c>
      <c r="BA80" s="35">
        <f t="shared" si="43"/>
        <v>0</v>
      </c>
      <c r="BB80" s="35">
        <f t="shared" si="43"/>
        <v>22795</v>
      </c>
      <c r="BC80" s="35">
        <f t="shared" si="43"/>
        <v>0</v>
      </c>
      <c r="BD80" s="35">
        <f t="shared" si="43"/>
        <v>0</v>
      </c>
      <c r="BE80" s="35">
        <f t="shared" si="43"/>
        <v>0</v>
      </c>
      <c r="BF80" s="35">
        <f t="shared" si="43"/>
        <v>0</v>
      </c>
      <c r="BG80" s="35">
        <f t="shared" si="43"/>
        <v>0</v>
      </c>
      <c r="BH80" s="35">
        <f t="shared" si="43"/>
        <v>0</v>
      </c>
      <c r="BI80" s="35">
        <f t="shared" si="43"/>
        <v>0</v>
      </c>
      <c r="BJ80" s="35">
        <f t="shared" si="43"/>
        <v>0</v>
      </c>
      <c r="BK80" s="35">
        <f t="shared" si="43"/>
        <v>0</v>
      </c>
      <c r="BL80" s="35">
        <f t="shared" si="43"/>
        <v>0</v>
      </c>
      <c r="BM80" s="35">
        <f t="shared" si="43"/>
        <v>0</v>
      </c>
    </row>
    <row r="81" spans="1:801" s="3" customFormat="1" ht="17.100000000000001" customHeight="1">
      <c r="A81" s="22">
        <v>62</v>
      </c>
      <c r="B81" s="29" t="s">
        <v>129</v>
      </c>
      <c r="C81" s="13">
        <v>34000</v>
      </c>
      <c r="D81" s="13">
        <v>0</v>
      </c>
      <c r="E81" s="34">
        <v>2710</v>
      </c>
      <c r="F81" s="34"/>
      <c r="G81" s="34">
        <v>2349</v>
      </c>
      <c r="H81" s="15">
        <f t="shared" si="32"/>
        <v>86.678966789667896</v>
      </c>
      <c r="I81" s="34"/>
      <c r="J81" s="15"/>
      <c r="K81" s="34">
        <f>G81+'Dec25'!K81</f>
        <v>14136</v>
      </c>
      <c r="L81" s="15">
        <f t="shared" si="31"/>
        <v>41.576470588235296</v>
      </c>
      <c r="M81" s="34">
        <f>I81+'Nov25'!M81</f>
        <v>0</v>
      </c>
      <c r="N81" s="15"/>
      <c r="O81" s="34">
        <v>132</v>
      </c>
      <c r="P81" s="34"/>
      <c r="Q81" s="34">
        <f>O81+'Dec25'!Q81</f>
        <v>832</v>
      </c>
      <c r="R81" s="34">
        <f>P81+'Dec25'!R81</f>
        <v>0</v>
      </c>
      <c r="S81" s="34">
        <v>2279</v>
      </c>
      <c r="T81" s="34"/>
      <c r="U81" s="34">
        <v>826</v>
      </c>
      <c r="V81" s="34"/>
      <c r="W81" s="34">
        <v>495</v>
      </c>
      <c r="X81" s="34"/>
      <c r="Y81" s="15">
        <f t="shared" si="24"/>
        <v>59.927360774818403</v>
      </c>
      <c r="Z81" s="15"/>
      <c r="AA81" s="34">
        <v>2345</v>
      </c>
      <c r="AB81" s="34"/>
      <c r="AC81" s="34">
        <v>1289</v>
      </c>
      <c r="AD81" s="34"/>
      <c r="AE81" s="34">
        <v>1036</v>
      </c>
      <c r="AF81" s="34"/>
      <c r="AG81" s="34">
        <v>66</v>
      </c>
      <c r="AH81" s="34"/>
      <c r="AI81" s="34">
        <v>118</v>
      </c>
      <c r="AJ81" s="34"/>
      <c r="AK81" s="34">
        <v>57</v>
      </c>
      <c r="AL81" s="34"/>
      <c r="AM81" s="34">
        <v>133</v>
      </c>
      <c r="AN81" s="34"/>
      <c r="AO81" s="34">
        <v>546</v>
      </c>
      <c r="AP81" s="34"/>
      <c r="AQ81" s="34">
        <v>459</v>
      </c>
      <c r="AR81" s="34"/>
      <c r="AS81" s="34">
        <f t="shared" si="33"/>
        <v>1005</v>
      </c>
      <c r="AT81" s="34">
        <f t="shared" si="33"/>
        <v>0</v>
      </c>
      <c r="AU81" s="34">
        <f t="shared" si="34"/>
        <v>1005</v>
      </c>
      <c r="AV81" s="34">
        <f>AO81+'Dec25'!AV81</f>
        <v>3339</v>
      </c>
      <c r="AW81" s="34">
        <f>AP81+'Dec25'!AW81</f>
        <v>0</v>
      </c>
      <c r="AX81" s="34">
        <f>AQ81+'Dec25'!AX81</f>
        <v>2673</v>
      </c>
      <c r="AY81" s="34">
        <f>AR81+'Dec25'!AY81</f>
        <v>0</v>
      </c>
      <c r="AZ81" s="34">
        <f t="shared" si="35"/>
        <v>6012</v>
      </c>
      <c r="BA81" s="34">
        <f t="shared" si="35"/>
        <v>0</v>
      </c>
      <c r="BB81" s="34">
        <f t="shared" si="36"/>
        <v>6012</v>
      </c>
      <c r="BC81" s="34">
        <v>52</v>
      </c>
      <c r="BD81" s="34">
        <v>260</v>
      </c>
      <c r="BE81" s="34">
        <f>BC81+'Dec25'!BE81</f>
        <v>444</v>
      </c>
      <c r="BF81" s="34">
        <f>BD81+'Dec25'!BF81</f>
        <v>2220</v>
      </c>
      <c r="BG81" s="34"/>
      <c r="BH81" s="34"/>
      <c r="BI81" s="34"/>
      <c r="BJ81" s="34"/>
      <c r="BK81" s="39"/>
      <c r="BL81" s="39"/>
      <c r="BM81" s="34">
        <f t="shared" si="29"/>
        <v>0</v>
      </c>
    </row>
    <row r="82" spans="1:801" s="3" customFormat="1" ht="17.100000000000001" customHeight="1">
      <c r="A82" s="12">
        <v>63</v>
      </c>
      <c r="B82" s="13" t="s">
        <v>130</v>
      </c>
      <c r="C82" s="13">
        <v>15000</v>
      </c>
      <c r="D82" s="13">
        <v>0</v>
      </c>
      <c r="E82" s="34">
        <v>1269</v>
      </c>
      <c r="F82" s="34"/>
      <c r="G82" s="34">
        <v>981</v>
      </c>
      <c r="H82" s="15">
        <f t="shared" si="32"/>
        <v>77.304964539007088</v>
      </c>
      <c r="I82" s="34"/>
      <c r="J82" s="15"/>
      <c r="K82" s="34">
        <f>G82+'Dec25'!K82</f>
        <v>4988</v>
      </c>
      <c r="L82" s="15">
        <f t="shared" si="31"/>
        <v>33.25333333333333</v>
      </c>
      <c r="M82" s="34">
        <f>I82+'Nov25'!M82</f>
        <v>0</v>
      </c>
      <c r="N82" s="15"/>
      <c r="O82" s="34">
        <v>67</v>
      </c>
      <c r="P82" s="34"/>
      <c r="Q82" s="34">
        <f>O82+'Dec25'!Q82</f>
        <v>304</v>
      </c>
      <c r="R82" s="34">
        <f>P82+'Dec25'!R82</f>
        <v>0</v>
      </c>
      <c r="S82" s="34">
        <v>678</v>
      </c>
      <c r="T82" s="34"/>
      <c r="U82" s="34">
        <v>317</v>
      </c>
      <c r="V82" s="34"/>
      <c r="W82" s="34">
        <v>173</v>
      </c>
      <c r="X82" s="34"/>
      <c r="Y82" s="15">
        <f t="shared" si="24"/>
        <v>54.574132492113563</v>
      </c>
      <c r="Z82" s="15"/>
      <c r="AA82" s="34">
        <v>1132</v>
      </c>
      <c r="AB82" s="34"/>
      <c r="AC82" s="34">
        <v>594</v>
      </c>
      <c r="AD82" s="34"/>
      <c r="AE82" s="34">
        <v>538</v>
      </c>
      <c r="AF82" s="34"/>
      <c r="AG82" s="34">
        <v>14</v>
      </c>
      <c r="AH82" s="34"/>
      <c r="AI82" s="34">
        <v>51</v>
      </c>
      <c r="AJ82" s="34"/>
      <c r="AK82" s="34">
        <v>9</v>
      </c>
      <c r="AL82" s="34"/>
      <c r="AM82" s="34">
        <v>53</v>
      </c>
      <c r="AN82" s="34"/>
      <c r="AO82" s="34">
        <v>289</v>
      </c>
      <c r="AP82" s="34"/>
      <c r="AQ82" s="34">
        <v>207</v>
      </c>
      <c r="AR82" s="34"/>
      <c r="AS82" s="34">
        <f t="shared" si="33"/>
        <v>496</v>
      </c>
      <c r="AT82" s="34">
        <f t="shared" si="33"/>
        <v>0</v>
      </c>
      <c r="AU82" s="34">
        <f t="shared" si="34"/>
        <v>496</v>
      </c>
      <c r="AV82" s="34">
        <f>AO82+'Dec25'!AV82</f>
        <v>1394</v>
      </c>
      <c r="AW82" s="34">
        <f>AP82+'Dec25'!AW82</f>
        <v>0</v>
      </c>
      <c r="AX82" s="34">
        <f>AQ82+'Dec25'!AX82</f>
        <v>1067</v>
      </c>
      <c r="AY82" s="34">
        <f>AR82+'Dec25'!AY82</f>
        <v>0</v>
      </c>
      <c r="AZ82" s="34">
        <f t="shared" si="35"/>
        <v>2461</v>
      </c>
      <c r="BA82" s="34">
        <f t="shared" si="35"/>
        <v>0</v>
      </c>
      <c r="BB82" s="34">
        <f t="shared" si="36"/>
        <v>2461</v>
      </c>
      <c r="BC82" s="34"/>
      <c r="BD82" s="34"/>
      <c r="BE82" s="34">
        <f>BC82+'Dec25'!BE82</f>
        <v>0</v>
      </c>
      <c r="BF82" s="34">
        <f>BD82+'Dec25'!BF82</f>
        <v>0</v>
      </c>
      <c r="BG82" s="34"/>
      <c r="BH82" s="34"/>
      <c r="BI82" s="34"/>
      <c r="BJ82" s="34"/>
      <c r="BK82" s="39"/>
      <c r="BL82" s="39"/>
      <c r="BM82" s="34">
        <f t="shared" si="29"/>
        <v>0</v>
      </c>
    </row>
    <row r="83" spans="1:801" s="3" customFormat="1" ht="17.100000000000001" customHeight="1">
      <c r="A83" s="12">
        <v>64</v>
      </c>
      <c r="B83" s="13" t="s">
        <v>131</v>
      </c>
      <c r="C83" s="13">
        <v>18000</v>
      </c>
      <c r="D83" s="13">
        <v>0</v>
      </c>
      <c r="E83" s="34">
        <v>1512</v>
      </c>
      <c r="F83" s="34"/>
      <c r="G83" s="34">
        <v>1543</v>
      </c>
      <c r="H83" s="15">
        <f t="shared" si="32"/>
        <v>102.05026455026454</v>
      </c>
      <c r="I83" s="34"/>
      <c r="J83" s="15"/>
      <c r="K83" s="34">
        <f>G83+'Dec25'!K83</f>
        <v>9102</v>
      </c>
      <c r="L83" s="15">
        <f t="shared" si="31"/>
        <v>50.56666666666667</v>
      </c>
      <c r="M83" s="34">
        <f>I83+'Nov25'!M83</f>
        <v>0</v>
      </c>
      <c r="N83" s="15"/>
      <c r="O83" s="34">
        <v>46</v>
      </c>
      <c r="P83" s="34"/>
      <c r="Q83" s="34">
        <f>O83+'Dec25'!Q83</f>
        <v>296</v>
      </c>
      <c r="R83" s="34">
        <f>P83+'Dec25'!R83</f>
        <v>0</v>
      </c>
      <c r="S83" s="34">
        <v>1194</v>
      </c>
      <c r="T83" s="34"/>
      <c r="U83" s="34">
        <v>512</v>
      </c>
      <c r="V83" s="34"/>
      <c r="W83" s="34">
        <v>272</v>
      </c>
      <c r="X83" s="34"/>
      <c r="Y83" s="15">
        <f t="shared" si="24"/>
        <v>53.125</v>
      </c>
      <c r="Z83" s="15"/>
      <c r="AA83" s="34">
        <v>1310</v>
      </c>
      <c r="AB83" s="34"/>
      <c r="AC83" s="34">
        <v>730</v>
      </c>
      <c r="AD83" s="34"/>
      <c r="AE83" s="34">
        <v>548</v>
      </c>
      <c r="AF83" s="34"/>
      <c r="AG83" s="34">
        <v>6</v>
      </c>
      <c r="AH83" s="34"/>
      <c r="AI83" s="34">
        <v>39</v>
      </c>
      <c r="AJ83" s="34"/>
      <c r="AK83" s="34">
        <v>6</v>
      </c>
      <c r="AL83" s="34"/>
      <c r="AM83" s="34">
        <v>46</v>
      </c>
      <c r="AN83" s="34"/>
      <c r="AO83" s="34">
        <v>338</v>
      </c>
      <c r="AP83" s="34"/>
      <c r="AQ83" s="34">
        <v>257</v>
      </c>
      <c r="AR83" s="34"/>
      <c r="AS83" s="34">
        <f t="shared" si="33"/>
        <v>595</v>
      </c>
      <c r="AT83" s="34">
        <f t="shared" si="33"/>
        <v>0</v>
      </c>
      <c r="AU83" s="34">
        <f t="shared" si="34"/>
        <v>595</v>
      </c>
      <c r="AV83" s="34">
        <f>AO83+'Dec25'!AV83</f>
        <v>1807</v>
      </c>
      <c r="AW83" s="34">
        <f>AP83+'Dec25'!AW83</f>
        <v>0</v>
      </c>
      <c r="AX83" s="34">
        <f>AQ83+'Dec25'!AX83</f>
        <v>1468</v>
      </c>
      <c r="AY83" s="34">
        <f>AR83+'Dec25'!AY83</f>
        <v>0</v>
      </c>
      <c r="AZ83" s="34">
        <f t="shared" si="35"/>
        <v>3275</v>
      </c>
      <c r="BA83" s="34">
        <f t="shared" si="35"/>
        <v>0</v>
      </c>
      <c r="BB83" s="34">
        <f t="shared" si="36"/>
        <v>3275</v>
      </c>
      <c r="BC83" s="34"/>
      <c r="BD83" s="34"/>
      <c r="BE83" s="34">
        <f>BC83+'Dec25'!BE83</f>
        <v>0</v>
      </c>
      <c r="BF83" s="34">
        <f>BD83+'Dec25'!BF83</f>
        <v>0</v>
      </c>
      <c r="BG83" s="34"/>
      <c r="BH83" s="34"/>
      <c r="BI83" s="34"/>
      <c r="BJ83" s="34"/>
      <c r="BK83" s="39"/>
      <c r="BL83" s="39"/>
      <c r="BM83" s="34">
        <f t="shared" si="29"/>
        <v>0</v>
      </c>
    </row>
    <row r="84" spans="1:801" s="3" customFormat="1" ht="17.100000000000001" customHeight="1">
      <c r="A84" s="16">
        <v>65</v>
      </c>
      <c r="B84" s="17" t="s">
        <v>132</v>
      </c>
      <c r="C84" s="13">
        <v>10000</v>
      </c>
      <c r="D84" s="13">
        <v>0</v>
      </c>
      <c r="E84" s="34">
        <v>853</v>
      </c>
      <c r="F84" s="34"/>
      <c r="G84" s="34">
        <v>1135</v>
      </c>
      <c r="H84" s="15">
        <f t="shared" si="32"/>
        <v>133.05978898007035</v>
      </c>
      <c r="I84" s="34"/>
      <c r="J84" s="15"/>
      <c r="K84" s="34">
        <f>G84+'Dec25'!K84</f>
        <v>5449</v>
      </c>
      <c r="L84" s="15">
        <f t="shared" si="31"/>
        <v>54.49</v>
      </c>
      <c r="M84" s="34">
        <f>I84+'Nov25'!M84</f>
        <v>0</v>
      </c>
      <c r="N84" s="15"/>
      <c r="O84" s="34">
        <v>94</v>
      </c>
      <c r="P84" s="34"/>
      <c r="Q84" s="34">
        <f>O84+'Dec25'!Q84</f>
        <v>446</v>
      </c>
      <c r="R84" s="34">
        <f>P84+'Dec25'!R84</f>
        <v>0</v>
      </c>
      <c r="S84" s="34">
        <v>752</v>
      </c>
      <c r="T84" s="34"/>
      <c r="U84" s="34">
        <v>313</v>
      </c>
      <c r="V84" s="34"/>
      <c r="W84" s="34">
        <v>169</v>
      </c>
      <c r="X84" s="34"/>
      <c r="Y84" s="15">
        <f t="shared" si="24"/>
        <v>53.993610223642172</v>
      </c>
      <c r="Z84" s="15"/>
      <c r="AA84" s="34">
        <v>1133</v>
      </c>
      <c r="AB84" s="34"/>
      <c r="AC84" s="34">
        <v>739</v>
      </c>
      <c r="AD84" s="34"/>
      <c r="AE84" s="34">
        <v>694</v>
      </c>
      <c r="AF84" s="34"/>
      <c r="AG84" s="34">
        <v>17</v>
      </c>
      <c r="AH84" s="34"/>
      <c r="AI84" s="34">
        <v>88</v>
      </c>
      <c r="AJ84" s="34"/>
      <c r="AK84" s="34">
        <v>21</v>
      </c>
      <c r="AL84" s="34"/>
      <c r="AM84" s="34">
        <v>46</v>
      </c>
      <c r="AN84" s="34"/>
      <c r="AO84" s="34">
        <v>290</v>
      </c>
      <c r="AP84" s="34"/>
      <c r="AQ84" s="34">
        <v>233</v>
      </c>
      <c r="AR84" s="34"/>
      <c r="AS84" s="34">
        <f t="shared" si="33"/>
        <v>523</v>
      </c>
      <c r="AT84" s="34">
        <f t="shared" si="33"/>
        <v>0</v>
      </c>
      <c r="AU84" s="34">
        <f t="shared" si="34"/>
        <v>523</v>
      </c>
      <c r="AV84" s="34">
        <f>AO84+'Dec25'!AV84</f>
        <v>1358</v>
      </c>
      <c r="AW84" s="34">
        <f>AP84+'Dec25'!AW84</f>
        <v>0</v>
      </c>
      <c r="AX84" s="34">
        <f>AQ84+'Dec25'!AX84</f>
        <v>1013</v>
      </c>
      <c r="AY84" s="34">
        <f>AR84+'Dec25'!AY84</f>
        <v>0</v>
      </c>
      <c r="AZ84" s="34">
        <f t="shared" si="35"/>
        <v>2371</v>
      </c>
      <c r="BA84" s="34">
        <f t="shared" si="35"/>
        <v>0</v>
      </c>
      <c r="BB84" s="34">
        <f t="shared" si="36"/>
        <v>2371</v>
      </c>
      <c r="BC84" s="34"/>
      <c r="BD84" s="34"/>
      <c r="BE84" s="34">
        <f>BC84+'Dec25'!BE84</f>
        <v>0</v>
      </c>
      <c r="BF84" s="34">
        <f>BD84+'Dec25'!BF84</f>
        <v>0</v>
      </c>
      <c r="BG84" s="34"/>
      <c r="BH84" s="34"/>
      <c r="BI84" s="34"/>
      <c r="BJ84" s="34"/>
      <c r="BK84" s="39"/>
      <c r="BL84" s="39"/>
      <c r="BM84" s="34">
        <f t="shared" si="29"/>
        <v>0</v>
      </c>
    </row>
    <row r="85" spans="1:801" s="4" customFormat="1" ht="17.100000000000001" customHeight="1">
      <c r="A85" s="18"/>
      <c r="B85" s="19" t="s">
        <v>74</v>
      </c>
      <c r="C85" s="19">
        <f>SUM(C81:C84)</f>
        <v>77000</v>
      </c>
      <c r="D85" s="19">
        <f t="shared" ref="D85:BM85" si="44">SUM(D81:D84)</f>
        <v>0</v>
      </c>
      <c r="E85" s="35">
        <f t="shared" si="44"/>
        <v>6344</v>
      </c>
      <c r="F85" s="35">
        <f t="shared" si="44"/>
        <v>0</v>
      </c>
      <c r="G85" s="35">
        <f t="shared" si="44"/>
        <v>6008</v>
      </c>
      <c r="H85" s="21">
        <f t="shared" si="32"/>
        <v>94.703656998738964</v>
      </c>
      <c r="I85" s="35">
        <f t="shared" si="44"/>
        <v>0</v>
      </c>
      <c r="J85" s="35">
        <f t="shared" si="44"/>
        <v>0</v>
      </c>
      <c r="K85" s="35">
        <f t="shared" si="44"/>
        <v>33675</v>
      </c>
      <c r="L85" s="21">
        <f t="shared" si="31"/>
        <v>43.733766233766232</v>
      </c>
      <c r="M85" s="35">
        <f t="shared" si="44"/>
        <v>0</v>
      </c>
      <c r="N85" s="35">
        <f t="shared" si="44"/>
        <v>0</v>
      </c>
      <c r="O85" s="35">
        <f t="shared" si="44"/>
        <v>339</v>
      </c>
      <c r="P85" s="35">
        <f t="shared" si="44"/>
        <v>0</v>
      </c>
      <c r="Q85" s="35">
        <f t="shared" si="44"/>
        <v>1878</v>
      </c>
      <c r="R85" s="35">
        <f t="shared" si="44"/>
        <v>0</v>
      </c>
      <c r="S85" s="35">
        <f t="shared" si="44"/>
        <v>4903</v>
      </c>
      <c r="T85" s="35">
        <f t="shared" si="44"/>
        <v>0</v>
      </c>
      <c r="U85" s="35">
        <f t="shared" si="44"/>
        <v>1968</v>
      </c>
      <c r="V85" s="35">
        <f t="shared" si="44"/>
        <v>0</v>
      </c>
      <c r="W85" s="35">
        <f t="shared" si="44"/>
        <v>1109</v>
      </c>
      <c r="X85" s="35">
        <f t="shared" si="44"/>
        <v>0</v>
      </c>
      <c r="Y85" s="21">
        <f t="shared" si="24"/>
        <v>56.351626016260163</v>
      </c>
      <c r="Z85" s="21"/>
      <c r="AA85" s="35">
        <f t="shared" si="44"/>
        <v>5920</v>
      </c>
      <c r="AB85" s="35">
        <f t="shared" si="44"/>
        <v>0</v>
      </c>
      <c r="AC85" s="35">
        <f t="shared" si="44"/>
        <v>3352</v>
      </c>
      <c r="AD85" s="35">
        <f t="shared" si="44"/>
        <v>0</v>
      </c>
      <c r="AE85" s="35">
        <f t="shared" si="44"/>
        <v>2816</v>
      </c>
      <c r="AF85" s="35">
        <f t="shared" si="44"/>
        <v>0</v>
      </c>
      <c r="AG85" s="35">
        <f t="shared" si="44"/>
        <v>103</v>
      </c>
      <c r="AH85" s="35">
        <f t="shared" si="44"/>
        <v>0</v>
      </c>
      <c r="AI85" s="35">
        <f t="shared" si="44"/>
        <v>296</v>
      </c>
      <c r="AJ85" s="35">
        <f t="shared" si="44"/>
        <v>0</v>
      </c>
      <c r="AK85" s="35">
        <f t="shared" si="44"/>
        <v>93</v>
      </c>
      <c r="AL85" s="35">
        <f t="shared" si="44"/>
        <v>0</v>
      </c>
      <c r="AM85" s="35">
        <f t="shared" si="44"/>
        <v>278</v>
      </c>
      <c r="AN85" s="35">
        <f t="shared" si="44"/>
        <v>0</v>
      </c>
      <c r="AO85" s="35">
        <f t="shared" si="44"/>
        <v>1463</v>
      </c>
      <c r="AP85" s="35">
        <f t="shared" si="44"/>
        <v>0</v>
      </c>
      <c r="AQ85" s="35">
        <f t="shared" si="44"/>
        <v>1156</v>
      </c>
      <c r="AR85" s="35">
        <f t="shared" si="44"/>
        <v>0</v>
      </c>
      <c r="AS85" s="35">
        <f t="shared" si="44"/>
        <v>2619</v>
      </c>
      <c r="AT85" s="35">
        <f t="shared" si="44"/>
        <v>0</v>
      </c>
      <c r="AU85" s="35">
        <f t="shared" si="44"/>
        <v>2619</v>
      </c>
      <c r="AV85" s="35">
        <f t="shared" si="44"/>
        <v>7898</v>
      </c>
      <c r="AW85" s="35">
        <f t="shared" si="44"/>
        <v>0</v>
      </c>
      <c r="AX85" s="35">
        <f t="shared" si="44"/>
        <v>6221</v>
      </c>
      <c r="AY85" s="35">
        <f t="shared" si="44"/>
        <v>0</v>
      </c>
      <c r="AZ85" s="35">
        <f t="shared" si="44"/>
        <v>14119</v>
      </c>
      <c r="BA85" s="35">
        <f t="shared" si="44"/>
        <v>0</v>
      </c>
      <c r="BB85" s="35">
        <f t="shared" si="44"/>
        <v>14119</v>
      </c>
      <c r="BC85" s="35">
        <f t="shared" si="44"/>
        <v>52</v>
      </c>
      <c r="BD85" s="35">
        <f t="shared" si="44"/>
        <v>260</v>
      </c>
      <c r="BE85" s="35">
        <f t="shared" si="44"/>
        <v>444</v>
      </c>
      <c r="BF85" s="35">
        <f t="shared" si="44"/>
        <v>2220</v>
      </c>
      <c r="BG85" s="35">
        <f t="shared" si="44"/>
        <v>0</v>
      </c>
      <c r="BH85" s="35">
        <f t="shared" si="44"/>
        <v>0</v>
      </c>
      <c r="BI85" s="35">
        <f t="shared" si="44"/>
        <v>0</v>
      </c>
      <c r="BJ85" s="35">
        <f t="shared" si="44"/>
        <v>0</v>
      </c>
      <c r="BK85" s="35">
        <f t="shared" si="44"/>
        <v>0</v>
      </c>
      <c r="BL85" s="35">
        <f t="shared" si="44"/>
        <v>0</v>
      </c>
      <c r="BM85" s="35">
        <f t="shared" si="44"/>
        <v>0</v>
      </c>
    </row>
    <row r="86" spans="1:801" s="3" customFormat="1" ht="17.100000000000001" customHeight="1">
      <c r="A86" s="22">
        <v>65</v>
      </c>
      <c r="B86" s="29" t="s">
        <v>133</v>
      </c>
      <c r="C86" s="13">
        <v>14500</v>
      </c>
      <c r="D86" s="13">
        <v>0</v>
      </c>
      <c r="E86" s="34">
        <v>1050</v>
      </c>
      <c r="F86" s="34"/>
      <c r="G86" s="34">
        <v>921</v>
      </c>
      <c r="H86" s="15">
        <f t="shared" si="32"/>
        <v>87.714285714285708</v>
      </c>
      <c r="I86" s="34"/>
      <c r="J86" s="15"/>
      <c r="K86" s="34">
        <f>G86+'Dec25'!K86</f>
        <v>5057</v>
      </c>
      <c r="L86" s="15">
        <f t="shared" si="31"/>
        <v>34.875862068965517</v>
      </c>
      <c r="M86" s="34">
        <f>I86+'Nov25'!M86</f>
        <v>0</v>
      </c>
      <c r="N86" s="15"/>
      <c r="O86" s="34">
        <v>39</v>
      </c>
      <c r="P86" s="34"/>
      <c r="Q86" s="34">
        <f>O86+'Dec25'!Q86</f>
        <v>181</v>
      </c>
      <c r="R86" s="34">
        <f>P86+'Dec25'!R86</f>
        <v>0</v>
      </c>
      <c r="S86" s="34">
        <v>1036</v>
      </c>
      <c r="T86" s="34"/>
      <c r="U86" s="34">
        <v>458</v>
      </c>
      <c r="V86" s="34"/>
      <c r="W86" s="34">
        <v>309</v>
      </c>
      <c r="X86" s="34"/>
      <c r="Y86" s="15">
        <f t="shared" si="24"/>
        <v>67.467248908296938</v>
      </c>
      <c r="Z86" s="15"/>
      <c r="AA86" s="34">
        <v>590</v>
      </c>
      <c r="AB86" s="34"/>
      <c r="AC86" s="34">
        <v>316</v>
      </c>
      <c r="AD86" s="34"/>
      <c r="AE86" s="34">
        <v>130</v>
      </c>
      <c r="AF86" s="34"/>
      <c r="AG86" s="34">
        <v>48</v>
      </c>
      <c r="AH86" s="34"/>
      <c r="AI86" s="34">
        <v>51</v>
      </c>
      <c r="AJ86" s="34"/>
      <c r="AK86" s="34">
        <v>18</v>
      </c>
      <c r="AL86" s="34"/>
      <c r="AM86" s="34">
        <v>32</v>
      </c>
      <c r="AN86" s="34"/>
      <c r="AO86" s="34">
        <v>227</v>
      </c>
      <c r="AP86" s="34"/>
      <c r="AQ86" s="34">
        <v>189</v>
      </c>
      <c r="AR86" s="34"/>
      <c r="AS86" s="34">
        <f t="shared" si="33"/>
        <v>416</v>
      </c>
      <c r="AT86" s="34">
        <f t="shared" si="33"/>
        <v>0</v>
      </c>
      <c r="AU86" s="34">
        <f t="shared" si="34"/>
        <v>416</v>
      </c>
      <c r="AV86" s="34">
        <f>AO86+'Dec25'!AV86</f>
        <v>1164</v>
      </c>
      <c r="AW86" s="34">
        <f>AP86+'Dec25'!AW86</f>
        <v>0</v>
      </c>
      <c r="AX86" s="34">
        <f>AQ86+'Dec25'!AX86</f>
        <v>951</v>
      </c>
      <c r="AY86" s="34">
        <f>AR86+'Dec25'!AY86</f>
        <v>0</v>
      </c>
      <c r="AZ86" s="34">
        <f t="shared" si="35"/>
        <v>2115</v>
      </c>
      <c r="BA86" s="34">
        <f t="shared" si="35"/>
        <v>0</v>
      </c>
      <c r="BB86" s="34">
        <f t="shared" si="36"/>
        <v>2115</v>
      </c>
      <c r="BC86" s="34"/>
      <c r="BD86" s="34"/>
      <c r="BE86" s="34"/>
      <c r="BF86" s="34"/>
      <c r="BG86" s="34"/>
      <c r="BH86" s="34"/>
      <c r="BI86" s="34"/>
      <c r="BJ86" s="34"/>
      <c r="BK86" s="39"/>
      <c r="BL86" s="39"/>
      <c r="BM86" s="34">
        <f t="shared" si="29"/>
        <v>0</v>
      </c>
    </row>
    <row r="87" spans="1:801" s="3" customFormat="1" ht="17.100000000000001" customHeight="1">
      <c r="A87" s="16">
        <v>66</v>
      </c>
      <c r="B87" s="13" t="s">
        <v>134</v>
      </c>
      <c r="C87" s="13">
        <v>15000</v>
      </c>
      <c r="D87" s="13">
        <v>0</v>
      </c>
      <c r="E87" s="34">
        <v>1225</v>
      </c>
      <c r="F87" s="34"/>
      <c r="G87" s="34">
        <v>1294</v>
      </c>
      <c r="H87" s="15">
        <f t="shared" si="32"/>
        <v>105.63265306122449</v>
      </c>
      <c r="I87" s="34"/>
      <c r="J87" s="15"/>
      <c r="K87" s="34">
        <f>G87+'Dec25'!K87</f>
        <v>7610</v>
      </c>
      <c r="L87" s="15">
        <f t="shared" si="31"/>
        <v>50.733333333333334</v>
      </c>
      <c r="M87" s="34">
        <f>I87+'Nov25'!M87</f>
        <v>0</v>
      </c>
      <c r="N87" s="15"/>
      <c r="O87" s="34">
        <v>17</v>
      </c>
      <c r="P87" s="34"/>
      <c r="Q87" s="34">
        <f>O87+'Dec25'!Q87</f>
        <v>121</v>
      </c>
      <c r="R87" s="34">
        <f>P87+'Dec25'!R87</f>
        <v>0</v>
      </c>
      <c r="S87" s="34">
        <v>1667</v>
      </c>
      <c r="T87" s="34"/>
      <c r="U87" s="34">
        <v>649</v>
      </c>
      <c r="V87" s="34"/>
      <c r="W87" s="34">
        <v>456</v>
      </c>
      <c r="X87" s="34"/>
      <c r="Y87" s="15">
        <f t="shared" si="24"/>
        <v>70.261941448382132</v>
      </c>
      <c r="Z87" s="15"/>
      <c r="AA87" s="34">
        <v>1160</v>
      </c>
      <c r="AB87" s="34"/>
      <c r="AC87" s="34">
        <v>620</v>
      </c>
      <c r="AD87" s="34"/>
      <c r="AE87" s="34">
        <v>258</v>
      </c>
      <c r="AF87" s="34"/>
      <c r="AG87" s="34">
        <v>70</v>
      </c>
      <c r="AH87" s="34"/>
      <c r="AI87" s="34">
        <v>80</v>
      </c>
      <c r="AJ87" s="34"/>
      <c r="AK87" s="34">
        <v>39</v>
      </c>
      <c r="AL87" s="34"/>
      <c r="AM87" s="34">
        <v>23</v>
      </c>
      <c r="AN87" s="34"/>
      <c r="AO87" s="34">
        <v>323</v>
      </c>
      <c r="AP87" s="34"/>
      <c r="AQ87" s="34">
        <v>238</v>
      </c>
      <c r="AR87" s="34"/>
      <c r="AS87" s="34">
        <f t="shared" si="33"/>
        <v>561</v>
      </c>
      <c r="AT87" s="34">
        <f t="shared" si="33"/>
        <v>0</v>
      </c>
      <c r="AU87" s="34">
        <f t="shared" si="34"/>
        <v>561</v>
      </c>
      <c r="AV87" s="34">
        <f>AO87+'Dec25'!AV87</f>
        <v>1869</v>
      </c>
      <c r="AW87" s="34">
        <f>AP87+'Dec25'!AW87</f>
        <v>0</v>
      </c>
      <c r="AX87" s="34">
        <f>AQ87+'Dec25'!AX87</f>
        <v>1422</v>
      </c>
      <c r="AY87" s="34">
        <f>AR87+'Dec25'!AY87</f>
        <v>0</v>
      </c>
      <c r="AZ87" s="34">
        <f t="shared" si="35"/>
        <v>3291</v>
      </c>
      <c r="BA87" s="34">
        <f t="shared" si="35"/>
        <v>0</v>
      </c>
      <c r="BB87" s="34">
        <f t="shared" si="36"/>
        <v>3291</v>
      </c>
      <c r="BC87" s="34"/>
      <c r="BD87" s="34"/>
      <c r="BE87" s="34"/>
      <c r="BF87" s="34"/>
      <c r="BG87" s="34"/>
      <c r="BH87" s="34"/>
      <c r="BI87" s="34"/>
      <c r="BJ87" s="34"/>
      <c r="BK87" s="39"/>
      <c r="BL87" s="39"/>
      <c r="BM87" s="34">
        <f t="shared" si="29"/>
        <v>0</v>
      </c>
    </row>
    <row r="88" spans="1:801" s="4" customFormat="1" ht="17.100000000000001" customHeight="1">
      <c r="A88" s="18"/>
      <c r="B88" s="19" t="s">
        <v>74</v>
      </c>
      <c r="C88" s="19">
        <f>SUM(C86:C87)</f>
        <v>29500</v>
      </c>
      <c r="D88" s="19">
        <f t="shared" ref="D88:BM88" si="45">SUM(D86:D87)</f>
        <v>0</v>
      </c>
      <c r="E88" s="19">
        <f t="shared" si="45"/>
        <v>2275</v>
      </c>
      <c r="F88" s="19">
        <f t="shared" si="45"/>
        <v>0</v>
      </c>
      <c r="G88" s="19">
        <f t="shared" si="45"/>
        <v>2215</v>
      </c>
      <c r="H88" s="21">
        <f t="shared" si="32"/>
        <v>97.362637362637358</v>
      </c>
      <c r="I88" s="35">
        <f t="shared" si="45"/>
        <v>0</v>
      </c>
      <c r="J88" s="35">
        <f t="shared" si="45"/>
        <v>0</v>
      </c>
      <c r="K88" s="35">
        <f t="shared" si="45"/>
        <v>12667</v>
      </c>
      <c r="L88" s="21">
        <f t="shared" si="31"/>
        <v>42.938983050847455</v>
      </c>
      <c r="M88" s="35">
        <f t="shared" si="45"/>
        <v>0</v>
      </c>
      <c r="N88" s="35">
        <f t="shared" si="45"/>
        <v>0</v>
      </c>
      <c r="O88" s="35">
        <f t="shared" si="45"/>
        <v>56</v>
      </c>
      <c r="P88" s="35">
        <f t="shared" si="45"/>
        <v>0</v>
      </c>
      <c r="Q88" s="35">
        <f t="shared" si="45"/>
        <v>302</v>
      </c>
      <c r="R88" s="35">
        <f t="shared" si="45"/>
        <v>0</v>
      </c>
      <c r="S88" s="35">
        <f t="shared" si="45"/>
        <v>2703</v>
      </c>
      <c r="T88" s="35">
        <f t="shared" si="45"/>
        <v>0</v>
      </c>
      <c r="U88" s="35">
        <f t="shared" si="45"/>
        <v>1107</v>
      </c>
      <c r="V88" s="35">
        <f t="shared" si="45"/>
        <v>0</v>
      </c>
      <c r="W88" s="35">
        <f t="shared" si="45"/>
        <v>765</v>
      </c>
      <c r="X88" s="35">
        <f t="shared" si="45"/>
        <v>0</v>
      </c>
      <c r="Y88" s="21">
        <f t="shared" si="24"/>
        <v>69.105691056910572</v>
      </c>
      <c r="Z88" s="35">
        <f t="shared" si="45"/>
        <v>0</v>
      </c>
      <c r="AA88" s="35">
        <f t="shared" si="45"/>
        <v>1750</v>
      </c>
      <c r="AB88" s="35">
        <f t="shared" si="45"/>
        <v>0</v>
      </c>
      <c r="AC88" s="35">
        <f t="shared" si="45"/>
        <v>936</v>
      </c>
      <c r="AD88" s="35">
        <f t="shared" si="45"/>
        <v>0</v>
      </c>
      <c r="AE88" s="35">
        <f t="shared" si="45"/>
        <v>388</v>
      </c>
      <c r="AF88" s="35">
        <f t="shared" si="45"/>
        <v>0</v>
      </c>
      <c r="AG88" s="35">
        <f t="shared" si="45"/>
        <v>118</v>
      </c>
      <c r="AH88" s="35">
        <f t="shared" si="45"/>
        <v>0</v>
      </c>
      <c r="AI88" s="35">
        <f t="shared" si="45"/>
        <v>131</v>
      </c>
      <c r="AJ88" s="35">
        <f t="shared" si="45"/>
        <v>0</v>
      </c>
      <c r="AK88" s="35">
        <f t="shared" si="45"/>
        <v>57</v>
      </c>
      <c r="AL88" s="35">
        <f t="shared" si="45"/>
        <v>0</v>
      </c>
      <c r="AM88" s="35">
        <f t="shared" si="45"/>
        <v>55</v>
      </c>
      <c r="AN88" s="35">
        <f t="shared" si="45"/>
        <v>0</v>
      </c>
      <c r="AO88" s="35">
        <f t="shared" si="45"/>
        <v>550</v>
      </c>
      <c r="AP88" s="35">
        <f t="shared" si="45"/>
        <v>0</v>
      </c>
      <c r="AQ88" s="35">
        <f t="shared" si="45"/>
        <v>427</v>
      </c>
      <c r="AR88" s="35">
        <f t="shared" si="45"/>
        <v>0</v>
      </c>
      <c r="AS88" s="35">
        <f t="shared" si="45"/>
        <v>977</v>
      </c>
      <c r="AT88" s="35">
        <f t="shared" si="45"/>
        <v>0</v>
      </c>
      <c r="AU88" s="35">
        <f t="shared" si="45"/>
        <v>977</v>
      </c>
      <c r="AV88" s="35">
        <f t="shared" si="45"/>
        <v>3033</v>
      </c>
      <c r="AW88" s="35">
        <f t="shared" si="45"/>
        <v>0</v>
      </c>
      <c r="AX88" s="35">
        <f t="shared" si="45"/>
        <v>2373</v>
      </c>
      <c r="AY88" s="35">
        <f t="shared" si="45"/>
        <v>0</v>
      </c>
      <c r="AZ88" s="35">
        <f t="shared" si="45"/>
        <v>5406</v>
      </c>
      <c r="BA88" s="35">
        <f t="shared" si="45"/>
        <v>0</v>
      </c>
      <c r="BB88" s="35">
        <f t="shared" si="45"/>
        <v>5406</v>
      </c>
      <c r="BC88" s="35">
        <f t="shared" si="45"/>
        <v>0</v>
      </c>
      <c r="BD88" s="35">
        <f t="shared" si="45"/>
        <v>0</v>
      </c>
      <c r="BE88" s="35">
        <f t="shared" si="45"/>
        <v>0</v>
      </c>
      <c r="BF88" s="35">
        <f t="shared" si="45"/>
        <v>0</v>
      </c>
      <c r="BG88" s="35">
        <f t="shared" si="45"/>
        <v>0</v>
      </c>
      <c r="BH88" s="35">
        <f t="shared" si="45"/>
        <v>0</v>
      </c>
      <c r="BI88" s="35">
        <f t="shared" si="45"/>
        <v>0</v>
      </c>
      <c r="BJ88" s="35">
        <f t="shared" si="45"/>
        <v>0</v>
      </c>
      <c r="BK88" s="35">
        <f t="shared" si="45"/>
        <v>0</v>
      </c>
      <c r="BL88" s="35">
        <f t="shared" si="45"/>
        <v>0</v>
      </c>
      <c r="BM88" s="35">
        <f t="shared" si="45"/>
        <v>0</v>
      </c>
    </row>
    <row r="89" spans="1:801" s="4" customFormat="1">
      <c r="A89" s="44"/>
      <c r="B89" s="45" t="s">
        <v>135</v>
      </c>
      <c r="C89" s="46">
        <f>C9+C12+C13+C19+C23+C26+C29+C33+C37+C38+C39+C40+C45+C51+C54+C57+C63+C67+C71+C76+C80+C85+C88</f>
        <v>3619500</v>
      </c>
      <c r="D89" s="47">
        <f>D9+D12+D13+D19+D23+D26+D29+D33+D37+D38+D39+D40+D45+D51+D54+D57+D63+D67+D71+D76+D80+D85+D88</f>
        <v>380500</v>
      </c>
      <c r="E89" s="69">
        <f>E9+E12+E13+E19+E23+E26+E29+E33+E37+E38+E39+E40+E45+E51+E54+E57+E63+E67+E71+E76+E80+E85+E88</f>
        <v>302643</v>
      </c>
      <c r="F89" s="69">
        <f>F9+F12+F13+F19+F23+F26+F29+F33+F37+F38+F39+F40+F45+F51+F54+F57+F63+F67+F71+F76+F80+F85+F88</f>
        <v>30566</v>
      </c>
      <c r="G89" s="69">
        <f>G9+G12+G13+G19+G23+G26+G29+G33+G37+G38+G39+G40+G45+G51+G54+G57+G63+G67+G71+G76+G80+G85+G88</f>
        <v>269360</v>
      </c>
      <c r="H89" s="49">
        <f t="shared" si="32"/>
        <v>89.002554164477615</v>
      </c>
      <c r="I89" s="59">
        <f>I9+I12+I13+I19+I23+I26+I29+I33+I37+I38+I39+I40+I45+I51+I54+I57+I63+I67+I71+I76+I80+I85+I88</f>
        <v>33290</v>
      </c>
      <c r="J89" s="49">
        <f t="shared" ref="J89" si="46">I89*100/F89</f>
        <v>108.91186285415168</v>
      </c>
      <c r="K89" s="58">
        <f>K9+K12+K13+K19+K23+K26+K29+K33+K37+K38+K39+K40+K45+K51+K54+K57+K63+K67+K71+K76+K80+K85+K88</f>
        <v>1557716</v>
      </c>
      <c r="L89" s="49">
        <f t="shared" si="31"/>
        <v>43.036773034949576</v>
      </c>
      <c r="M89" s="59">
        <f>M9+M12+M13+M19+M23+M26+M29+M33+M37+M38+M39+M40+M45+M51+M54+M57+M63+M67+M71+M76+M80+M85+M88</f>
        <v>186922</v>
      </c>
      <c r="N89" s="60">
        <f t="shared" ref="N89" si="47">M89*100/D89</f>
        <v>49.125361366622862</v>
      </c>
      <c r="O89" s="69">
        <f>O9+O12+O13+O19+O23+O26+O29+O33+O37+O38+O39+O40+O45+O51+O54+O57+O63+O67+O71+O76+O80+O85+O88</f>
        <v>6678</v>
      </c>
      <c r="P89" s="69">
        <f t="shared" ref="P89:X89" si="48">P9+P12+P13+P19+P23+P26+P29+P33+P37+P38+P39+P40+P45+P51+P54+P57+P63+P67+P71+P76+P80+P85+P88</f>
        <v>1089</v>
      </c>
      <c r="Q89" s="69">
        <f t="shared" si="48"/>
        <v>35934</v>
      </c>
      <c r="R89" s="69">
        <f t="shared" si="48"/>
        <v>5761</v>
      </c>
      <c r="S89" s="69">
        <f t="shared" si="48"/>
        <v>260952</v>
      </c>
      <c r="T89" s="69">
        <f t="shared" si="48"/>
        <v>41773</v>
      </c>
      <c r="U89" s="69">
        <f t="shared" si="48"/>
        <v>75500</v>
      </c>
      <c r="V89" s="69">
        <f t="shared" si="48"/>
        <v>13150</v>
      </c>
      <c r="W89" s="69">
        <f t="shared" si="48"/>
        <v>41854</v>
      </c>
      <c r="X89" s="69">
        <f t="shared" si="48"/>
        <v>6930</v>
      </c>
      <c r="Y89" s="49">
        <f t="shared" si="24"/>
        <v>55.435761589403974</v>
      </c>
      <c r="Z89" s="49">
        <f t="shared" si="24"/>
        <v>52.699619771863119</v>
      </c>
      <c r="AA89" s="69">
        <f t="shared" ref="AA89:AU89" si="49">AA9+AA12+AA13+AA19+AA23+AA26+AA29+AA33+AA37+AA38+AA39+AA40+AA45+AA51+AA54+AA57+AA63+AA67+AA71+AA76+AA80+AA85+AA88</f>
        <v>276774</v>
      </c>
      <c r="AB89" s="69">
        <f t="shared" si="49"/>
        <v>35332</v>
      </c>
      <c r="AC89" s="69">
        <f t="shared" si="49"/>
        <v>129582</v>
      </c>
      <c r="AD89" s="69">
        <f t="shared" si="49"/>
        <v>14668</v>
      </c>
      <c r="AE89" s="69">
        <f t="shared" si="49"/>
        <v>109910</v>
      </c>
      <c r="AF89" s="69">
        <f t="shared" si="49"/>
        <v>13636</v>
      </c>
      <c r="AG89" s="69">
        <f t="shared" si="49"/>
        <v>4563</v>
      </c>
      <c r="AH89" s="69">
        <f t="shared" si="49"/>
        <v>709</v>
      </c>
      <c r="AI89" s="69">
        <f t="shared" si="49"/>
        <v>17846</v>
      </c>
      <c r="AJ89" s="69">
        <f t="shared" si="49"/>
        <v>2747</v>
      </c>
      <c r="AK89" s="69">
        <f t="shared" si="49"/>
        <v>3917</v>
      </c>
      <c r="AL89" s="69">
        <f t="shared" si="49"/>
        <v>513</v>
      </c>
      <c r="AM89" s="69">
        <f t="shared" si="49"/>
        <v>9119</v>
      </c>
      <c r="AN89" s="69">
        <f t="shared" si="49"/>
        <v>1333</v>
      </c>
      <c r="AO89" s="69">
        <f t="shared" si="49"/>
        <v>63937</v>
      </c>
      <c r="AP89" s="69">
        <f t="shared" si="49"/>
        <v>7783</v>
      </c>
      <c r="AQ89" s="69">
        <f t="shared" si="49"/>
        <v>52236</v>
      </c>
      <c r="AR89" s="69">
        <f t="shared" si="49"/>
        <v>6395</v>
      </c>
      <c r="AS89" s="69">
        <f t="shared" si="49"/>
        <v>116173</v>
      </c>
      <c r="AT89" s="69">
        <f t="shared" si="49"/>
        <v>14178</v>
      </c>
      <c r="AU89" s="69">
        <f t="shared" si="49"/>
        <v>130351</v>
      </c>
      <c r="AV89" s="72">
        <f t="shared" ref="AV89:BD89" si="50">AV9+AV12+AV13+AV19+AV23+AV26+AV29+AV33+AV37+AV38+AV39+AV40+AV45+AV51+AV54+AV57+AV63+AV67+AV71+AV76+AV80+AV85+AV88</f>
        <v>377200</v>
      </c>
      <c r="AW89" s="72">
        <f t="shared" si="50"/>
        <v>42472</v>
      </c>
      <c r="AX89" s="72">
        <f t="shared" si="50"/>
        <v>306999</v>
      </c>
      <c r="AY89" s="72">
        <f t="shared" si="50"/>
        <v>34620</v>
      </c>
      <c r="AZ89" s="72">
        <f t="shared" si="50"/>
        <v>684199</v>
      </c>
      <c r="BA89" s="72">
        <f t="shared" si="50"/>
        <v>77092</v>
      </c>
      <c r="BB89" s="73">
        <f t="shared" si="50"/>
        <v>761291</v>
      </c>
      <c r="BC89" s="69">
        <f t="shared" si="50"/>
        <v>249</v>
      </c>
      <c r="BD89" s="69">
        <f t="shared" si="50"/>
        <v>1245</v>
      </c>
      <c r="BE89" s="69">
        <f t="shared" ref="BE89:BJ89" si="51">BE9+BE12+BE13+BE19+BE23+BE26+BE29+BE33+BE37+BE38+BE39+BE40+BE45+BE51+BE54+BE57+BE63+BE67+BE71+BE76+BE80+BE85+BE88</f>
        <v>1631</v>
      </c>
      <c r="BF89" s="69">
        <f t="shared" si="51"/>
        <v>8155</v>
      </c>
      <c r="BG89" s="69">
        <f t="shared" si="51"/>
        <v>210</v>
      </c>
      <c r="BH89" s="69">
        <f t="shared" si="51"/>
        <v>35712</v>
      </c>
      <c r="BI89" s="69">
        <f t="shared" si="51"/>
        <v>301780</v>
      </c>
      <c r="BJ89" s="69">
        <f t="shared" si="51"/>
        <v>337492</v>
      </c>
      <c r="BK89" s="69">
        <f t="shared" ref="BK89:BM89" si="52">BK9+BK12+BK13+BK19+BK23+BK26+BK29+BK33+BK37+BK38+BK39+BK40+BK45+BK51+BK54+BK57+BK63+BK67+BK71+BK76+BK80+BK85+BK88</f>
        <v>213035</v>
      </c>
      <c r="BL89" s="69">
        <f t="shared" si="52"/>
        <v>1705835</v>
      </c>
      <c r="BM89" s="69">
        <f t="shared" si="52"/>
        <v>1918870</v>
      </c>
    </row>
    <row r="90" spans="1:801" s="3" customFormat="1" ht="17.25">
      <c r="A90" s="50"/>
      <c r="B90" s="51" t="s">
        <v>136</v>
      </c>
      <c r="C90" s="52">
        <f>C89+D89</f>
        <v>4000000</v>
      </c>
      <c r="D90" s="53"/>
      <c r="E90" s="52">
        <f>E89+F89</f>
        <v>333209</v>
      </c>
      <c r="F90" s="53"/>
      <c r="G90" s="52">
        <f>G89+I89</f>
        <v>302650</v>
      </c>
      <c r="H90" s="56">
        <f t="shared" si="32"/>
        <v>90.828879171931135</v>
      </c>
      <c r="I90" s="142"/>
      <c r="J90" s="62"/>
      <c r="K90" s="63">
        <f>K89+M89+Q89+R89</f>
        <v>1786333</v>
      </c>
      <c r="L90" s="64">
        <f t="shared" si="31"/>
        <v>44.658324999999998</v>
      </c>
      <c r="M90" s="65"/>
      <c r="N90" s="66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1"/>
      <c r="BL90" s="1"/>
      <c r="BM90" s="1"/>
    </row>
    <row r="91" spans="1:80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1"/>
      <c r="BL91" s="1"/>
      <c r="BM91" s="1"/>
    </row>
    <row r="92" spans="1:801" s="3" customForma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6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68"/>
      <c r="BK92" s="1"/>
      <c r="BL92" s="1"/>
      <c r="BM92" s="1"/>
      <c r="QR92" s="9"/>
      <c r="QS92" s="9"/>
      <c r="QT92" s="9"/>
      <c r="QU92" s="9"/>
      <c r="QV92" s="9"/>
      <c r="QW92" s="9"/>
      <c r="QX92" s="9"/>
      <c r="QY92" s="9"/>
      <c r="QZ92" s="9"/>
      <c r="RA92" s="9"/>
      <c r="RB92" s="9"/>
      <c r="RC92" s="9"/>
      <c r="RD92" s="9"/>
      <c r="RE92" s="9"/>
      <c r="RF92" s="9"/>
      <c r="RG92" s="9"/>
      <c r="RH92" s="9"/>
      <c r="RI92" s="9"/>
      <c r="RJ92" s="9"/>
      <c r="RK92" s="9"/>
      <c r="RL92" s="9"/>
      <c r="RM92" s="9"/>
      <c r="RN92" s="9"/>
      <c r="RO92" s="9"/>
      <c r="RP92" s="9"/>
      <c r="RQ92" s="9"/>
      <c r="RR92" s="9"/>
      <c r="RS92" s="9"/>
      <c r="RT92" s="9"/>
      <c r="RU92" s="9"/>
      <c r="RV92" s="9"/>
      <c r="RW92" s="9"/>
      <c r="RX92" s="9"/>
      <c r="RY92" s="9"/>
      <c r="RZ92" s="9"/>
      <c r="SA92" s="9"/>
      <c r="SB92" s="9"/>
      <c r="SC92" s="9"/>
      <c r="SD92" s="9"/>
      <c r="SE92" s="9"/>
      <c r="SF92" s="9"/>
      <c r="SG92" s="9"/>
      <c r="SH92" s="9"/>
      <c r="SI92" s="9"/>
      <c r="SJ92" s="9"/>
      <c r="SK92" s="9"/>
      <c r="SL92" s="9"/>
      <c r="SM92" s="9"/>
      <c r="SN92" s="9"/>
      <c r="SO92" s="9"/>
      <c r="SP92" s="9"/>
      <c r="SQ92" s="9"/>
      <c r="SR92" s="9"/>
      <c r="SS92" s="9"/>
      <c r="ST92" s="9"/>
      <c r="SU92" s="9"/>
      <c r="SV92" s="9"/>
      <c r="SW92" s="9"/>
      <c r="SX92" s="9"/>
      <c r="SY92" s="9"/>
      <c r="SZ92" s="9"/>
      <c r="TA92" s="9"/>
      <c r="TB92" s="9"/>
      <c r="TC92" s="9"/>
      <c r="TD92" s="9"/>
      <c r="TE92" s="9"/>
      <c r="TF92" s="9"/>
      <c r="TG92" s="9"/>
      <c r="TH92" s="9"/>
      <c r="TI92" s="9"/>
      <c r="TJ92" s="9"/>
      <c r="TK92" s="9"/>
      <c r="TL92" s="9"/>
      <c r="TM92" s="9"/>
      <c r="TN92" s="9"/>
      <c r="TO92" s="9"/>
      <c r="TP92" s="9"/>
      <c r="TQ92" s="9"/>
      <c r="TR92" s="9"/>
      <c r="TS92" s="9"/>
      <c r="TT92" s="9"/>
      <c r="TU92" s="9"/>
      <c r="TV92" s="9"/>
      <c r="TW92" s="9"/>
      <c r="TX92" s="9"/>
      <c r="TY92" s="9"/>
      <c r="TZ92" s="9"/>
      <c r="UA92" s="9"/>
      <c r="UB92" s="9"/>
      <c r="UC92" s="9"/>
      <c r="UD92" s="9"/>
      <c r="UE92" s="9"/>
      <c r="UF92" s="9"/>
      <c r="UG92" s="9"/>
      <c r="UH92" s="9"/>
      <c r="UI92" s="9"/>
      <c r="UJ92" s="9"/>
      <c r="UK92" s="9"/>
      <c r="UL92" s="9"/>
      <c r="UM92" s="9"/>
      <c r="UN92" s="9"/>
      <c r="UO92" s="9"/>
      <c r="UP92" s="9"/>
      <c r="UQ92" s="9"/>
      <c r="UR92" s="9"/>
      <c r="US92" s="9"/>
      <c r="UT92" s="9"/>
      <c r="UU92" s="9"/>
      <c r="UV92" s="9"/>
      <c r="UW92" s="9"/>
      <c r="UX92" s="9"/>
      <c r="UY92" s="9"/>
      <c r="UZ92" s="9"/>
      <c r="VA92" s="9"/>
      <c r="VB92" s="9"/>
      <c r="VC92" s="9"/>
      <c r="VD92" s="9"/>
      <c r="VE92" s="9"/>
      <c r="VF92" s="9"/>
      <c r="VG92" s="9"/>
      <c r="VH92" s="9"/>
      <c r="VI92" s="9"/>
      <c r="VJ92" s="9"/>
      <c r="VK92" s="9"/>
      <c r="VL92" s="9"/>
      <c r="VM92" s="9"/>
      <c r="VN92" s="9"/>
      <c r="VO92" s="9"/>
      <c r="VP92" s="9"/>
      <c r="VQ92" s="9"/>
      <c r="VR92" s="9"/>
      <c r="VS92" s="9"/>
      <c r="VT92" s="9"/>
      <c r="VU92" s="9"/>
      <c r="VV92" s="9"/>
      <c r="VW92" s="9"/>
      <c r="VX92" s="9"/>
      <c r="VY92" s="9"/>
      <c r="VZ92" s="9"/>
      <c r="WA92" s="9"/>
      <c r="WB92" s="9"/>
      <c r="WC92" s="9"/>
      <c r="WD92" s="9"/>
      <c r="WE92" s="9"/>
      <c r="WF92" s="9"/>
      <c r="WG92" s="9"/>
      <c r="WH92" s="9"/>
      <c r="WI92" s="9"/>
      <c r="WJ92" s="9"/>
      <c r="WK92" s="9"/>
      <c r="WL92" s="9"/>
      <c r="WM92" s="9"/>
      <c r="WN92" s="9"/>
      <c r="WO92" s="9"/>
      <c r="WP92" s="9"/>
      <c r="WQ92" s="9"/>
      <c r="WR92" s="9"/>
      <c r="WS92" s="9"/>
      <c r="WT92" s="9"/>
      <c r="WU92" s="9"/>
      <c r="WV92" s="9"/>
      <c r="WW92" s="9"/>
      <c r="WX92" s="9"/>
      <c r="WY92" s="9"/>
      <c r="WZ92" s="9"/>
      <c r="XA92" s="9"/>
      <c r="XB92" s="9"/>
      <c r="XC92" s="9"/>
      <c r="XD92" s="9"/>
      <c r="XE92" s="9"/>
      <c r="XF92" s="9"/>
      <c r="XG92" s="9"/>
      <c r="XH92" s="9"/>
      <c r="XI92" s="9"/>
      <c r="XJ92" s="9"/>
      <c r="XK92" s="9"/>
      <c r="XL92" s="9"/>
      <c r="XM92" s="9"/>
      <c r="XN92" s="9"/>
      <c r="XO92" s="9"/>
      <c r="XP92" s="9"/>
      <c r="XQ92" s="9"/>
      <c r="XR92" s="9"/>
      <c r="XS92" s="9"/>
      <c r="XT92" s="9"/>
      <c r="XU92" s="9"/>
      <c r="XV92" s="9"/>
      <c r="XW92" s="9"/>
      <c r="XX92" s="9"/>
      <c r="XY92" s="9"/>
      <c r="XZ92" s="9"/>
      <c r="YA92" s="9"/>
      <c r="YB92" s="9"/>
      <c r="YC92" s="9"/>
      <c r="YD92" s="9"/>
      <c r="YE92" s="9"/>
      <c r="YF92" s="9"/>
      <c r="YG92" s="9"/>
      <c r="YH92" s="9"/>
      <c r="YI92" s="9"/>
      <c r="YJ92" s="9"/>
      <c r="YK92" s="9"/>
      <c r="YL92" s="9"/>
      <c r="YM92" s="9"/>
      <c r="YN92" s="9"/>
      <c r="YO92" s="9"/>
      <c r="YP92" s="9"/>
      <c r="YQ92" s="9"/>
      <c r="YR92" s="9"/>
      <c r="YS92" s="9"/>
      <c r="YT92" s="9"/>
      <c r="YU92" s="9"/>
      <c r="YV92" s="9"/>
      <c r="YW92" s="9"/>
      <c r="YX92" s="9"/>
      <c r="YY92" s="9"/>
      <c r="YZ92" s="9"/>
      <c r="ZA92" s="9"/>
      <c r="ZB92" s="9"/>
      <c r="ZC92" s="9"/>
      <c r="ZD92" s="9"/>
      <c r="ZE92" s="9"/>
      <c r="ZF92" s="9"/>
      <c r="ZG92" s="9"/>
      <c r="ZH92" s="9"/>
      <c r="ZI92" s="9"/>
      <c r="ZJ92" s="9"/>
      <c r="ZK92" s="9"/>
      <c r="ZL92" s="9"/>
      <c r="ZM92" s="9"/>
      <c r="ZN92" s="9"/>
      <c r="ZO92" s="9"/>
      <c r="ZP92" s="9"/>
      <c r="ZQ92" s="9"/>
      <c r="ZR92" s="9"/>
      <c r="ZS92" s="9"/>
      <c r="ZT92" s="9"/>
      <c r="ZU92" s="9"/>
      <c r="ZV92" s="9"/>
      <c r="ZW92" s="9"/>
      <c r="ZX92" s="9"/>
      <c r="ZY92" s="9"/>
      <c r="ZZ92" s="9"/>
      <c r="AAA92" s="9"/>
      <c r="AAB92" s="9"/>
      <c r="AAC92" s="9"/>
      <c r="AAD92" s="9"/>
      <c r="AAE92" s="9"/>
      <c r="AAF92" s="9"/>
      <c r="AAG92" s="9"/>
      <c r="AAH92" s="9"/>
      <c r="AAI92" s="9"/>
      <c r="AAJ92" s="9"/>
      <c r="AAK92" s="9"/>
      <c r="AAL92" s="9"/>
      <c r="AAM92" s="9"/>
      <c r="AAN92" s="9"/>
      <c r="AAO92" s="9"/>
      <c r="AAP92" s="9"/>
      <c r="AAQ92" s="9"/>
      <c r="AAR92" s="9"/>
      <c r="AAS92" s="9"/>
      <c r="AAT92" s="9"/>
      <c r="AAU92" s="9"/>
      <c r="AAV92" s="9"/>
      <c r="AAW92" s="9"/>
      <c r="AAX92" s="9"/>
      <c r="AAY92" s="9"/>
      <c r="AAZ92" s="9"/>
      <c r="ABA92" s="9"/>
      <c r="ABB92" s="9"/>
      <c r="ABC92" s="9"/>
      <c r="ABD92" s="9"/>
      <c r="ABE92" s="9"/>
      <c r="ABF92" s="9"/>
      <c r="ABG92" s="9"/>
      <c r="ABH92" s="9"/>
      <c r="ABI92" s="9"/>
      <c r="ABJ92" s="9"/>
      <c r="ABK92" s="9"/>
      <c r="ABL92" s="9"/>
      <c r="ABM92" s="9"/>
      <c r="ABN92" s="9"/>
      <c r="ABO92" s="9"/>
      <c r="ABP92" s="9"/>
      <c r="ABQ92" s="9"/>
      <c r="ABR92" s="9"/>
      <c r="ABS92" s="9"/>
      <c r="ABT92" s="9"/>
      <c r="ABU92" s="9"/>
      <c r="ABV92" s="9"/>
      <c r="ABW92" s="9"/>
      <c r="ABX92" s="9"/>
      <c r="ABY92" s="9"/>
      <c r="ABZ92" s="9"/>
      <c r="ACA92" s="9"/>
      <c r="ACB92" s="9"/>
      <c r="ACC92" s="9"/>
      <c r="ACD92" s="9"/>
      <c r="ACE92" s="9"/>
      <c r="ACF92" s="9"/>
      <c r="ACG92" s="9"/>
      <c r="ACH92" s="9"/>
      <c r="ACI92" s="9"/>
      <c r="ACJ92" s="9"/>
      <c r="ACK92" s="9"/>
      <c r="ACL92" s="9"/>
      <c r="ACM92" s="9"/>
      <c r="ACN92" s="9"/>
      <c r="ACO92" s="9"/>
      <c r="ACP92" s="9"/>
      <c r="ACQ92" s="9"/>
      <c r="ACR92" s="9"/>
      <c r="ACS92" s="9"/>
      <c r="ACT92" s="9"/>
      <c r="ACU92" s="9"/>
      <c r="ACV92" s="9"/>
      <c r="ACW92" s="9"/>
      <c r="ACX92" s="9"/>
      <c r="ACY92" s="9"/>
      <c r="ACZ92" s="9"/>
      <c r="ADA92" s="9"/>
      <c r="ADB92" s="9"/>
      <c r="ADC92" s="9"/>
      <c r="ADD92" s="9"/>
      <c r="ADE92" s="9"/>
      <c r="ADF92" s="9"/>
      <c r="ADG92" s="9"/>
      <c r="ADH92" s="9"/>
      <c r="ADI92" s="9"/>
      <c r="ADJ92" s="9"/>
      <c r="ADK92" s="9"/>
      <c r="ADL92" s="9"/>
      <c r="ADM92" s="9"/>
      <c r="ADN92" s="9"/>
      <c r="ADO92" s="9"/>
      <c r="ADP92" s="9"/>
      <c r="ADQ92" s="9"/>
      <c r="ADR92" s="9"/>
      <c r="ADS92" s="9"/>
      <c r="ADT92" s="9"/>
      <c r="ADU92" s="9"/>
    </row>
    <row r="93" spans="1:801" s="3" customForma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68" t="s">
        <v>270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68" t="s">
        <v>270</v>
      </c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68" t="s">
        <v>270</v>
      </c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68" t="s">
        <v>270</v>
      </c>
      <c r="BA93" s="7"/>
      <c r="BB93" s="7"/>
      <c r="BC93" s="7"/>
      <c r="BD93" s="7"/>
      <c r="BE93" s="7"/>
      <c r="BF93" s="7"/>
      <c r="BG93" s="7"/>
      <c r="BH93" s="7"/>
      <c r="BI93" s="7"/>
      <c r="BJ93" s="68" t="s">
        <v>270</v>
      </c>
      <c r="BK93" s="1"/>
      <c r="BL93" s="1"/>
      <c r="BM93" s="1"/>
      <c r="QR93" s="9"/>
      <c r="QS93" s="9"/>
      <c r="QT93" s="9"/>
      <c r="QU93" s="9"/>
      <c r="QV93" s="9"/>
      <c r="QW93" s="9"/>
      <c r="QX93" s="9"/>
      <c r="QY93" s="9"/>
      <c r="QZ93" s="9"/>
      <c r="RA93" s="9"/>
      <c r="RB93" s="9"/>
      <c r="RC93" s="9"/>
      <c r="RD93" s="9"/>
      <c r="RE93" s="9"/>
      <c r="RF93" s="9"/>
      <c r="RG93" s="9"/>
      <c r="RH93" s="9"/>
      <c r="RI93" s="9"/>
      <c r="RJ93" s="9"/>
      <c r="RK93" s="9"/>
      <c r="RL93" s="9"/>
      <c r="RM93" s="9"/>
      <c r="RN93" s="9"/>
      <c r="RO93" s="9"/>
      <c r="RP93" s="9"/>
      <c r="RQ93" s="9"/>
      <c r="RR93" s="9"/>
      <c r="RS93" s="9"/>
      <c r="RT93" s="9"/>
      <c r="RU93" s="9"/>
      <c r="RV93" s="9"/>
      <c r="RW93" s="9"/>
      <c r="RX93" s="9"/>
      <c r="RY93" s="9"/>
      <c r="RZ93" s="9"/>
      <c r="SA93" s="9"/>
      <c r="SB93" s="9"/>
      <c r="SC93" s="9"/>
      <c r="SD93" s="9"/>
      <c r="SE93" s="9"/>
      <c r="SF93" s="9"/>
      <c r="SG93" s="9"/>
      <c r="SH93" s="9"/>
      <c r="SI93" s="9"/>
      <c r="SJ93" s="9"/>
      <c r="SK93" s="9"/>
      <c r="SL93" s="9"/>
      <c r="SM93" s="9"/>
      <c r="SN93" s="9"/>
      <c r="SO93" s="9"/>
      <c r="SP93" s="9"/>
      <c r="SQ93" s="9"/>
      <c r="SR93" s="9"/>
      <c r="SS93" s="9"/>
      <c r="ST93" s="9"/>
      <c r="SU93" s="9"/>
      <c r="SV93" s="9"/>
      <c r="SW93" s="9"/>
      <c r="SX93" s="9"/>
      <c r="SY93" s="9"/>
      <c r="SZ93" s="9"/>
      <c r="TA93" s="9"/>
      <c r="TB93" s="9"/>
      <c r="TC93" s="9"/>
      <c r="TD93" s="9"/>
      <c r="TE93" s="9"/>
      <c r="TF93" s="9"/>
      <c r="TG93" s="9"/>
      <c r="TH93" s="9"/>
      <c r="TI93" s="9"/>
      <c r="TJ93" s="9"/>
      <c r="TK93" s="9"/>
      <c r="TL93" s="9"/>
      <c r="TM93" s="9"/>
      <c r="TN93" s="9"/>
      <c r="TO93" s="9"/>
      <c r="TP93" s="9"/>
      <c r="TQ93" s="9"/>
      <c r="TR93" s="9"/>
      <c r="TS93" s="9"/>
      <c r="TT93" s="9"/>
      <c r="TU93" s="9"/>
      <c r="TV93" s="9"/>
      <c r="TW93" s="9"/>
      <c r="TX93" s="9"/>
      <c r="TY93" s="9"/>
      <c r="TZ93" s="9"/>
      <c r="UA93" s="9"/>
      <c r="UB93" s="9"/>
      <c r="UC93" s="9"/>
      <c r="UD93" s="9"/>
      <c r="UE93" s="9"/>
      <c r="UF93" s="9"/>
      <c r="UG93" s="9"/>
      <c r="UH93" s="9"/>
      <c r="UI93" s="9"/>
      <c r="UJ93" s="9"/>
      <c r="UK93" s="9"/>
      <c r="UL93" s="9"/>
      <c r="UM93" s="9"/>
      <c r="UN93" s="9"/>
      <c r="UO93" s="9"/>
      <c r="UP93" s="9"/>
      <c r="UQ93" s="9"/>
      <c r="UR93" s="9"/>
      <c r="US93" s="9"/>
      <c r="UT93" s="9"/>
      <c r="UU93" s="9"/>
      <c r="UV93" s="9"/>
      <c r="UW93" s="9"/>
      <c r="UX93" s="9"/>
      <c r="UY93" s="9"/>
      <c r="UZ93" s="9"/>
      <c r="VA93" s="9"/>
      <c r="VB93" s="9"/>
      <c r="VC93" s="9"/>
      <c r="VD93" s="9"/>
      <c r="VE93" s="9"/>
      <c r="VF93" s="9"/>
      <c r="VG93" s="9"/>
      <c r="VH93" s="9"/>
      <c r="VI93" s="9"/>
      <c r="VJ93" s="9"/>
      <c r="VK93" s="9"/>
      <c r="VL93" s="9"/>
      <c r="VM93" s="9"/>
      <c r="VN93" s="9"/>
      <c r="VO93" s="9"/>
      <c r="VP93" s="9"/>
      <c r="VQ93" s="9"/>
      <c r="VR93" s="9"/>
      <c r="VS93" s="9"/>
      <c r="VT93" s="9"/>
      <c r="VU93" s="9"/>
      <c r="VV93" s="9"/>
      <c r="VW93" s="9"/>
      <c r="VX93" s="9"/>
      <c r="VY93" s="9"/>
      <c r="VZ93" s="9"/>
      <c r="WA93" s="9"/>
      <c r="WB93" s="9"/>
      <c r="WC93" s="9"/>
      <c r="WD93" s="9"/>
      <c r="WE93" s="9"/>
      <c r="WF93" s="9"/>
      <c r="WG93" s="9"/>
      <c r="WH93" s="9"/>
      <c r="WI93" s="9"/>
      <c r="WJ93" s="9"/>
      <c r="WK93" s="9"/>
      <c r="WL93" s="9"/>
      <c r="WM93" s="9"/>
      <c r="WN93" s="9"/>
      <c r="WO93" s="9"/>
      <c r="WP93" s="9"/>
      <c r="WQ93" s="9"/>
      <c r="WR93" s="9"/>
      <c r="WS93" s="9"/>
      <c r="WT93" s="9"/>
      <c r="WU93" s="9"/>
      <c r="WV93" s="9"/>
      <c r="WW93" s="9"/>
      <c r="WX93" s="9"/>
      <c r="WY93" s="9"/>
      <c r="WZ93" s="9"/>
      <c r="XA93" s="9"/>
      <c r="XB93" s="9"/>
      <c r="XC93" s="9"/>
      <c r="XD93" s="9"/>
      <c r="XE93" s="9"/>
      <c r="XF93" s="9"/>
      <c r="XG93" s="9"/>
      <c r="XH93" s="9"/>
      <c r="XI93" s="9"/>
      <c r="XJ93" s="9"/>
      <c r="XK93" s="9"/>
      <c r="XL93" s="9"/>
      <c r="XM93" s="9"/>
      <c r="XN93" s="9"/>
      <c r="XO93" s="9"/>
      <c r="XP93" s="9"/>
      <c r="XQ93" s="9"/>
      <c r="XR93" s="9"/>
      <c r="XS93" s="9"/>
      <c r="XT93" s="9"/>
      <c r="XU93" s="9"/>
      <c r="XV93" s="9"/>
      <c r="XW93" s="9"/>
      <c r="XX93" s="9"/>
      <c r="XY93" s="9"/>
      <c r="XZ93" s="9"/>
      <c r="YA93" s="9"/>
      <c r="YB93" s="9"/>
      <c r="YC93" s="9"/>
      <c r="YD93" s="9"/>
      <c r="YE93" s="9"/>
      <c r="YF93" s="9"/>
      <c r="YG93" s="9"/>
      <c r="YH93" s="9"/>
      <c r="YI93" s="9"/>
      <c r="YJ93" s="9"/>
      <c r="YK93" s="9"/>
      <c r="YL93" s="9"/>
      <c r="YM93" s="9"/>
      <c r="YN93" s="9"/>
      <c r="YO93" s="9"/>
      <c r="YP93" s="9"/>
      <c r="YQ93" s="9"/>
      <c r="YR93" s="9"/>
      <c r="YS93" s="9"/>
      <c r="YT93" s="9"/>
      <c r="YU93" s="9"/>
      <c r="YV93" s="9"/>
      <c r="YW93" s="9"/>
      <c r="YX93" s="9"/>
      <c r="YY93" s="9"/>
      <c r="YZ93" s="9"/>
      <c r="ZA93" s="9"/>
      <c r="ZB93" s="9"/>
      <c r="ZC93" s="9"/>
      <c r="ZD93" s="9"/>
      <c r="ZE93" s="9"/>
      <c r="ZF93" s="9"/>
      <c r="ZG93" s="9"/>
      <c r="ZH93" s="9"/>
      <c r="ZI93" s="9"/>
      <c r="ZJ93" s="9"/>
      <c r="ZK93" s="9"/>
      <c r="ZL93" s="9"/>
      <c r="ZM93" s="9"/>
      <c r="ZN93" s="9"/>
      <c r="ZO93" s="9"/>
      <c r="ZP93" s="9"/>
      <c r="ZQ93" s="9"/>
      <c r="ZR93" s="9"/>
      <c r="ZS93" s="9"/>
      <c r="ZT93" s="9"/>
      <c r="ZU93" s="9"/>
      <c r="ZV93" s="9"/>
      <c r="ZW93" s="9"/>
      <c r="ZX93" s="9"/>
      <c r="ZY93" s="9"/>
      <c r="ZZ93" s="9"/>
      <c r="AAA93" s="9"/>
      <c r="AAB93" s="9"/>
      <c r="AAC93" s="9"/>
      <c r="AAD93" s="9"/>
      <c r="AAE93" s="9"/>
      <c r="AAF93" s="9"/>
      <c r="AAG93" s="9"/>
      <c r="AAH93" s="9"/>
      <c r="AAI93" s="9"/>
      <c r="AAJ93" s="9"/>
      <c r="AAK93" s="9"/>
      <c r="AAL93" s="9"/>
      <c r="AAM93" s="9"/>
      <c r="AAN93" s="9"/>
      <c r="AAO93" s="9"/>
      <c r="AAP93" s="9"/>
      <c r="AAQ93" s="9"/>
      <c r="AAR93" s="9"/>
      <c r="AAS93" s="9"/>
      <c r="AAT93" s="9"/>
      <c r="AAU93" s="9"/>
      <c r="AAV93" s="9"/>
      <c r="AAW93" s="9"/>
      <c r="AAX93" s="9"/>
      <c r="AAY93" s="9"/>
      <c r="AAZ93" s="9"/>
      <c r="ABA93" s="9"/>
      <c r="ABB93" s="9"/>
      <c r="ABC93" s="9"/>
      <c r="ABD93" s="9"/>
      <c r="ABE93" s="9"/>
      <c r="ABF93" s="9"/>
      <c r="ABG93" s="9"/>
      <c r="ABH93" s="9"/>
      <c r="ABI93" s="9"/>
      <c r="ABJ93" s="9"/>
      <c r="ABK93" s="9"/>
      <c r="ABL93" s="9"/>
      <c r="ABM93" s="9"/>
      <c r="ABN93" s="9"/>
      <c r="ABO93" s="9"/>
      <c r="ABP93" s="9"/>
      <c r="ABQ93" s="9"/>
      <c r="ABR93" s="9"/>
      <c r="ABS93" s="9"/>
      <c r="ABT93" s="9"/>
      <c r="ABU93" s="9"/>
      <c r="ABV93" s="9"/>
      <c r="ABW93" s="9"/>
      <c r="ABX93" s="9"/>
      <c r="ABY93" s="9"/>
      <c r="ABZ93" s="9"/>
      <c r="ACA93" s="9"/>
      <c r="ACB93" s="9"/>
      <c r="ACC93" s="9"/>
      <c r="ACD93" s="9"/>
      <c r="ACE93" s="9"/>
      <c r="ACF93" s="9"/>
      <c r="ACG93" s="9"/>
      <c r="ACH93" s="9"/>
      <c r="ACI93" s="9"/>
      <c r="ACJ93" s="9"/>
      <c r="ACK93" s="9"/>
      <c r="ACL93" s="9"/>
      <c r="ACM93" s="9"/>
      <c r="ACN93" s="9"/>
      <c r="ACO93" s="9"/>
      <c r="ACP93" s="9"/>
      <c r="ACQ93" s="9"/>
      <c r="ACR93" s="9"/>
      <c r="ACS93" s="9"/>
      <c r="ACT93" s="9"/>
      <c r="ACU93" s="9"/>
      <c r="ACV93" s="9"/>
      <c r="ACW93" s="9"/>
      <c r="ACX93" s="9"/>
      <c r="ACY93" s="9"/>
      <c r="ACZ93" s="9"/>
      <c r="ADA93" s="9"/>
      <c r="ADB93" s="9"/>
      <c r="ADC93" s="9"/>
      <c r="ADD93" s="9"/>
      <c r="ADE93" s="9"/>
      <c r="ADF93" s="9"/>
      <c r="ADG93" s="9"/>
      <c r="ADH93" s="9"/>
      <c r="ADI93" s="9"/>
      <c r="ADJ93" s="9"/>
      <c r="ADK93" s="9"/>
      <c r="ADL93" s="9"/>
      <c r="ADM93" s="9"/>
      <c r="ADN93" s="9"/>
      <c r="ADO93" s="9"/>
      <c r="ADP93" s="9"/>
      <c r="ADQ93" s="9"/>
      <c r="ADR93" s="9"/>
      <c r="ADS93" s="9"/>
      <c r="ADT93" s="9"/>
      <c r="ADU93" s="9"/>
    </row>
    <row r="94" spans="1:801" s="3" customFormat="1">
      <c r="A94" s="9"/>
      <c r="B94" s="185"/>
      <c r="C94" s="9"/>
      <c r="D94" s="9"/>
      <c r="E94" s="9"/>
      <c r="F94" s="9"/>
      <c r="G94" s="9"/>
      <c r="H94" s="9"/>
      <c r="I94" s="9"/>
      <c r="J94" s="9"/>
      <c r="K94" s="9"/>
      <c r="L94" s="71" t="s">
        <v>257</v>
      </c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71" t="s">
        <v>257</v>
      </c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71" t="s">
        <v>257</v>
      </c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71" t="s">
        <v>257</v>
      </c>
      <c r="BA94" s="9"/>
      <c r="BB94" s="9"/>
      <c r="BC94" s="9"/>
      <c r="BD94" s="9"/>
      <c r="BE94" s="9"/>
      <c r="BF94" s="9"/>
      <c r="BG94" s="9"/>
      <c r="BH94" s="9"/>
      <c r="BI94" s="9"/>
      <c r="BJ94" s="71" t="s">
        <v>257</v>
      </c>
      <c r="QR94" s="9"/>
      <c r="QS94" s="9"/>
      <c r="QT94" s="9"/>
      <c r="QU94" s="9"/>
      <c r="QV94" s="9"/>
      <c r="QW94" s="9"/>
      <c r="QX94" s="9"/>
      <c r="QY94" s="9"/>
      <c r="QZ94" s="9"/>
      <c r="RA94" s="9"/>
      <c r="RB94" s="9"/>
      <c r="RC94" s="9"/>
      <c r="RD94" s="9"/>
      <c r="RE94" s="9"/>
      <c r="RF94" s="9"/>
      <c r="RG94" s="9"/>
      <c r="RH94" s="9"/>
      <c r="RI94" s="9"/>
      <c r="RJ94" s="9"/>
      <c r="RK94" s="9"/>
      <c r="RL94" s="9"/>
      <c r="RM94" s="9"/>
      <c r="RN94" s="9"/>
      <c r="RO94" s="9"/>
      <c r="RP94" s="9"/>
      <c r="RQ94" s="9"/>
      <c r="RR94" s="9"/>
      <c r="RS94" s="9"/>
      <c r="RT94" s="9"/>
      <c r="RU94" s="9"/>
      <c r="RV94" s="9"/>
      <c r="RW94" s="9"/>
      <c r="RX94" s="9"/>
      <c r="RY94" s="9"/>
      <c r="RZ94" s="9"/>
      <c r="SA94" s="9"/>
      <c r="SB94" s="9"/>
      <c r="SC94" s="9"/>
      <c r="SD94" s="9"/>
      <c r="SE94" s="9"/>
      <c r="SF94" s="9"/>
      <c r="SG94" s="9"/>
      <c r="SH94" s="9"/>
      <c r="SI94" s="9"/>
      <c r="SJ94" s="9"/>
      <c r="SK94" s="9"/>
      <c r="SL94" s="9"/>
      <c r="SM94" s="9"/>
      <c r="SN94" s="9"/>
      <c r="SO94" s="9"/>
      <c r="SP94" s="9"/>
      <c r="SQ94" s="9"/>
      <c r="SR94" s="9"/>
      <c r="SS94" s="9"/>
      <c r="ST94" s="9"/>
      <c r="SU94" s="9"/>
      <c r="SV94" s="9"/>
      <c r="SW94" s="9"/>
      <c r="SX94" s="9"/>
      <c r="SY94" s="9"/>
      <c r="SZ94" s="9"/>
      <c r="TA94" s="9"/>
      <c r="TB94" s="9"/>
      <c r="TC94" s="9"/>
      <c r="TD94" s="9"/>
      <c r="TE94" s="9"/>
      <c r="TF94" s="9"/>
      <c r="TG94" s="9"/>
      <c r="TH94" s="9"/>
      <c r="TI94" s="9"/>
      <c r="TJ94" s="9"/>
      <c r="TK94" s="9"/>
      <c r="TL94" s="9"/>
      <c r="TM94" s="9"/>
      <c r="TN94" s="9"/>
      <c r="TO94" s="9"/>
      <c r="TP94" s="9"/>
      <c r="TQ94" s="9"/>
      <c r="TR94" s="9"/>
      <c r="TS94" s="9"/>
      <c r="TT94" s="9"/>
      <c r="TU94" s="9"/>
      <c r="TV94" s="9"/>
      <c r="TW94" s="9"/>
      <c r="TX94" s="9"/>
      <c r="TY94" s="9"/>
      <c r="TZ94" s="9"/>
      <c r="UA94" s="9"/>
      <c r="UB94" s="9"/>
      <c r="UC94" s="9"/>
      <c r="UD94" s="9"/>
      <c r="UE94" s="9"/>
      <c r="UF94" s="9"/>
      <c r="UG94" s="9"/>
      <c r="UH94" s="9"/>
      <c r="UI94" s="9"/>
      <c r="UJ94" s="9"/>
      <c r="UK94" s="9"/>
      <c r="UL94" s="9"/>
      <c r="UM94" s="9"/>
      <c r="UN94" s="9"/>
      <c r="UO94" s="9"/>
      <c r="UP94" s="9"/>
      <c r="UQ94" s="9"/>
      <c r="UR94" s="9"/>
      <c r="US94" s="9"/>
      <c r="UT94" s="9"/>
      <c r="UU94" s="9"/>
      <c r="UV94" s="9"/>
      <c r="UW94" s="9"/>
      <c r="UX94" s="9"/>
      <c r="UY94" s="9"/>
      <c r="UZ94" s="9"/>
      <c r="VA94" s="9"/>
      <c r="VB94" s="9"/>
      <c r="VC94" s="9"/>
      <c r="VD94" s="9"/>
      <c r="VE94" s="9"/>
      <c r="VF94" s="9"/>
      <c r="VG94" s="9"/>
      <c r="VH94" s="9"/>
      <c r="VI94" s="9"/>
      <c r="VJ94" s="9"/>
      <c r="VK94" s="9"/>
      <c r="VL94" s="9"/>
      <c r="VM94" s="9"/>
      <c r="VN94" s="9"/>
      <c r="VO94" s="9"/>
      <c r="VP94" s="9"/>
      <c r="VQ94" s="9"/>
      <c r="VR94" s="9"/>
      <c r="VS94" s="9"/>
      <c r="VT94" s="9"/>
      <c r="VU94" s="9"/>
      <c r="VV94" s="9"/>
      <c r="VW94" s="9"/>
      <c r="VX94" s="9"/>
      <c r="VY94" s="9"/>
      <c r="VZ94" s="9"/>
      <c r="WA94" s="9"/>
      <c r="WB94" s="9"/>
      <c r="WC94" s="9"/>
      <c r="WD94" s="9"/>
      <c r="WE94" s="9"/>
      <c r="WF94" s="9"/>
      <c r="WG94" s="9"/>
      <c r="WH94" s="9"/>
      <c r="WI94" s="9"/>
      <c r="WJ94" s="9"/>
      <c r="WK94" s="9"/>
      <c r="WL94" s="9"/>
      <c r="WM94" s="9"/>
      <c r="WN94" s="9"/>
      <c r="WO94" s="9"/>
      <c r="WP94" s="9"/>
      <c r="WQ94" s="9"/>
      <c r="WR94" s="9"/>
      <c r="WS94" s="9"/>
      <c r="WT94" s="9"/>
      <c r="WU94" s="9"/>
      <c r="WV94" s="9"/>
      <c r="WW94" s="9"/>
      <c r="WX94" s="9"/>
      <c r="WY94" s="9"/>
      <c r="WZ94" s="9"/>
      <c r="XA94" s="9"/>
      <c r="XB94" s="9"/>
      <c r="XC94" s="9"/>
      <c r="XD94" s="9"/>
      <c r="XE94" s="9"/>
      <c r="XF94" s="9"/>
      <c r="XG94" s="9"/>
      <c r="XH94" s="9"/>
      <c r="XI94" s="9"/>
      <c r="XJ94" s="9"/>
      <c r="XK94" s="9"/>
      <c r="XL94" s="9"/>
      <c r="XM94" s="9"/>
      <c r="XN94" s="9"/>
      <c r="XO94" s="9"/>
      <c r="XP94" s="9"/>
      <c r="XQ94" s="9"/>
      <c r="XR94" s="9"/>
      <c r="XS94" s="9"/>
      <c r="XT94" s="9"/>
      <c r="XU94" s="9"/>
      <c r="XV94" s="9"/>
      <c r="XW94" s="9"/>
      <c r="XX94" s="9"/>
      <c r="XY94" s="9"/>
      <c r="XZ94" s="9"/>
      <c r="YA94" s="9"/>
      <c r="YB94" s="9"/>
      <c r="YC94" s="9"/>
      <c r="YD94" s="9"/>
      <c r="YE94" s="9"/>
      <c r="YF94" s="9"/>
      <c r="YG94" s="9"/>
      <c r="YH94" s="9"/>
      <c r="YI94" s="9"/>
      <c r="YJ94" s="9"/>
      <c r="YK94" s="9"/>
      <c r="YL94" s="9"/>
      <c r="YM94" s="9"/>
      <c r="YN94" s="9"/>
      <c r="YO94" s="9"/>
      <c r="YP94" s="9"/>
      <c r="YQ94" s="9"/>
      <c r="YR94" s="9"/>
      <c r="YS94" s="9"/>
      <c r="YT94" s="9"/>
      <c r="YU94" s="9"/>
      <c r="YV94" s="9"/>
      <c r="YW94" s="9"/>
      <c r="YX94" s="9"/>
      <c r="YY94" s="9"/>
      <c r="YZ94" s="9"/>
      <c r="ZA94" s="9"/>
      <c r="ZB94" s="9"/>
      <c r="ZC94" s="9"/>
      <c r="ZD94" s="9"/>
      <c r="ZE94" s="9"/>
      <c r="ZF94" s="9"/>
      <c r="ZG94" s="9"/>
      <c r="ZH94" s="9"/>
      <c r="ZI94" s="9"/>
      <c r="ZJ94" s="9"/>
      <c r="ZK94" s="9"/>
      <c r="ZL94" s="9"/>
      <c r="ZM94" s="9"/>
      <c r="ZN94" s="9"/>
      <c r="ZO94" s="9"/>
      <c r="ZP94" s="9"/>
      <c r="ZQ94" s="9"/>
      <c r="ZR94" s="9"/>
      <c r="ZS94" s="9"/>
      <c r="ZT94" s="9"/>
      <c r="ZU94" s="9"/>
      <c r="ZV94" s="9"/>
      <c r="ZW94" s="9"/>
      <c r="ZX94" s="9"/>
      <c r="ZY94" s="9"/>
      <c r="ZZ94" s="9"/>
      <c r="AAA94" s="9"/>
      <c r="AAB94" s="9"/>
      <c r="AAC94" s="9"/>
      <c r="AAD94" s="9"/>
      <c r="AAE94" s="9"/>
      <c r="AAF94" s="9"/>
      <c r="AAG94" s="9"/>
      <c r="AAH94" s="9"/>
      <c r="AAI94" s="9"/>
      <c r="AAJ94" s="9"/>
      <c r="AAK94" s="9"/>
      <c r="AAL94" s="9"/>
      <c r="AAM94" s="9"/>
      <c r="AAN94" s="9"/>
      <c r="AAO94" s="9"/>
      <c r="AAP94" s="9"/>
      <c r="AAQ94" s="9"/>
      <c r="AAR94" s="9"/>
      <c r="AAS94" s="9"/>
      <c r="AAT94" s="9"/>
      <c r="AAU94" s="9"/>
      <c r="AAV94" s="9"/>
      <c r="AAW94" s="9"/>
      <c r="AAX94" s="9"/>
      <c r="AAY94" s="9"/>
      <c r="AAZ94" s="9"/>
      <c r="ABA94" s="9"/>
      <c r="ABB94" s="9"/>
      <c r="ABC94" s="9"/>
      <c r="ABD94" s="9"/>
      <c r="ABE94" s="9"/>
      <c r="ABF94" s="9"/>
      <c r="ABG94" s="9"/>
      <c r="ABH94" s="9"/>
      <c r="ABI94" s="9"/>
      <c r="ABJ94" s="9"/>
      <c r="ABK94" s="9"/>
      <c r="ABL94" s="9"/>
      <c r="ABM94" s="9"/>
      <c r="ABN94" s="9"/>
      <c r="ABO94" s="9"/>
      <c r="ABP94" s="9"/>
      <c r="ABQ94" s="9"/>
      <c r="ABR94" s="9"/>
      <c r="ABS94" s="9"/>
      <c r="ABT94" s="9"/>
      <c r="ABU94" s="9"/>
      <c r="ABV94" s="9"/>
      <c r="ABW94" s="9"/>
      <c r="ABX94" s="9"/>
      <c r="ABY94" s="9"/>
      <c r="ABZ94" s="9"/>
      <c r="ACA94" s="9"/>
      <c r="ACB94" s="9"/>
      <c r="ACC94" s="9"/>
      <c r="ACD94" s="9"/>
      <c r="ACE94" s="9"/>
      <c r="ACF94" s="9"/>
      <c r="ACG94" s="9"/>
      <c r="ACH94" s="9"/>
      <c r="ACI94" s="9"/>
      <c r="ACJ94" s="9"/>
      <c r="ACK94" s="9"/>
      <c r="ACL94" s="9"/>
      <c r="ACM94" s="9"/>
      <c r="ACN94" s="9"/>
      <c r="ACO94" s="9"/>
      <c r="ACP94" s="9"/>
      <c r="ACQ94" s="9"/>
      <c r="ACR94" s="9"/>
      <c r="ACS94" s="9"/>
      <c r="ACT94" s="9"/>
      <c r="ACU94" s="9"/>
      <c r="ACV94" s="9"/>
      <c r="ACW94" s="9"/>
      <c r="ACX94" s="9"/>
      <c r="ACY94" s="9"/>
      <c r="ACZ94" s="9"/>
      <c r="ADA94" s="9"/>
      <c r="ADB94" s="9"/>
      <c r="ADC94" s="9"/>
      <c r="ADD94" s="9"/>
      <c r="ADE94" s="9"/>
      <c r="ADF94" s="9"/>
      <c r="ADG94" s="9"/>
      <c r="ADH94" s="9"/>
      <c r="ADI94" s="9"/>
      <c r="ADJ94" s="9"/>
      <c r="ADK94" s="9"/>
      <c r="ADL94" s="9"/>
      <c r="ADM94" s="9"/>
      <c r="ADN94" s="9"/>
      <c r="ADO94" s="9"/>
      <c r="ADP94" s="9"/>
      <c r="ADQ94" s="9"/>
      <c r="ADR94" s="9"/>
      <c r="ADS94" s="9"/>
      <c r="ADT94" s="9"/>
      <c r="ADU94" s="9"/>
    </row>
  </sheetData>
  <sheetProtection algorithmName="SHA-512" hashValue="x5wUId9zz/pQGEWIlrQps/BJ0pdvWJlEwytbUqDSTqISe6Mwj7MaL3imy2GcYN8d3aODJm2efMDPMoH9iALzlA==" saltValue="AKuA5K9syZuDwk7HazZkLw==" spinCount="100000" sheet="1"/>
  <mergeCells count="23"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  <mergeCell ref="BE1:BF1"/>
    <mergeCell ref="BG1:BJ1"/>
    <mergeCell ref="Q1:R1"/>
    <mergeCell ref="S1:Z1"/>
    <mergeCell ref="BC1:BC2"/>
    <mergeCell ref="BD1:BD2"/>
    <mergeCell ref="AV1:BB1"/>
    <mergeCell ref="AA1:AN1"/>
    <mergeCell ref="AO1:AU1"/>
  </mergeCells>
  <pageMargins left="0.7" right="0.7" top="0.9" bottom="0.5" header="0.05" footer="0.05"/>
  <pageSetup scale="8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9"/>
  <sheetViews>
    <sheetView workbookViewId="0">
      <selection sqref="A1:K36"/>
    </sheetView>
  </sheetViews>
  <sheetFormatPr defaultColWidth="8.85546875" defaultRowHeight="21"/>
  <cols>
    <col min="1" max="1" width="24.42578125" style="74" customWidth="1"/>
    <col min="2" max="2" width="15" style="74" customWidth="1"/>
    <col min="3" max="3" width="13.5703125" style="74" customWidth="1"/>
    <col min="4" max="4" width="16.5703125" style="74" customWidth="1"/>
    <col min="5" max="5" width="20" style="74" customWidth="1"/>
    <col min="6" max="6" width="16" style="74" customWidth="1"/>
    <col min="7" max="8" width="14.42578125" style="74" customWidth="1"/>
    <col min="9" max="9" width="13" style="74" customWidth="1"/>
    <col min="10" max="10" width="14.5703125" style="74" customWidth="1"/>
    <col min="11" max="11" width="15.42578125" style="74" customWidth="1"/>
    <col min="12" max="16384" width="8.85546875" style="74"/>
  </cols>
  <sheetData>
    <row r="1" spans="1:11" ht="21.75">
      <c r="A1" s="387" t="s">
        <v>137</v>
      </c>
      <c r="B1" s="387"/>
      <c r="C1" s="387"/>
      <c r="D1" s="387"/>
      <c r="E1" s="387"/>
      <c r="F1" s="75" t="s">
        <v>138</v>
      </c>
      <c r="G1" s="76"/>
      <c r="H1" s="76"/>
      <c r="I1" s="76"/>
      <c r="J1" s="78" t="s">
        <v>139</v>
      </c>
      <c r="K1" s="78" t="s">
        <v>140</v>
      </c>
    </row>
    <row r="2" spans="1:11">
      <c r="A2" s="388" t="s">
        <v>141</v>
      </c>
      <c r="B2" s="388"/>
      <c r="C2" s="388"/>
      <c r="D2" s="388"/>
      <c r="E2" s="388"/>
      <c r="F2" s="76" t="s">
        <v>142</v>
      </c>
      <c r="G2" s="76"/>
      <c r="H2" s="76"/>
      <c r="I2" s="76"/>
      <c r="J2" s="76"/>
      <c r="K2" s="76"/>
    </row>
    <row r="3" spans="1:11" ht="19.350000000000001" customHeight="1">
      <c r="A3" s="76"/>
      <c r="B3" s="76"/>
      <c r="C3" s="76"/>
      <c r="D3" s="76"/>
      <c r="E3" s="76"/>
      <c r="F3" s="76"/>
      <c r="G3" s="76" t="s">
        <v>143</v>
      </c>
      <c r="H3" s="76"/>
      <c r="I3" s="76"/>
      <c r="J3" s="76"/>
      <c r="K3" s="76"/>
    </row>
    <row r="4" spans="1:11" ht="19.350000000000001" customHeight="1">
      <c r="A4" s="76" t="s">
        <v>144</v>
      </c>
      <c r="B4" s="76" t="s">
        <v>145</v>
      </c>
      <c r="C4" s="76"/>
      <c r="D4" s="76"/>
      <c r="E4" s="76"/>
      <c r="F4" s="76"/>
      <c r="G4" s="76" t="s">
        <v>146</v>
      </c>
      <c r="H4" s="76"/>
      <c r="I4" s="76"/>
      <c r="J4" s="76"/>
      <c r="K4" s="76"/>
    </row>
    <row r="5" spans="1:11" ht="19.350000000000001" customHeight="1">
      <c r="A5" s="76" t="s">
        <v>147</v>
      </c>
      <c r="B5" s="76" t="s">
        <v>283</v>
      </c>
      <c r="C5" s="76"/>
      <c r="D5" s="76"/>
      <c r="E5" s="76"/>
      <c r="F5" s="76" t="s">
        <v>149</v>
      </c>
      <c r="G5" s="76"/>
      <c r="H5" s="76"/>
      <c r="I5" s="76"/>
      <c r="J5" s="76"/>
      <c r="K5" s="76"/>
    </row>
    <row r="6" spans="1:11" ht="19.350000000000001" customHeight="1">
      <c r="A6" s="76" t="s">
        <v>150</v>
      </c>
      <c r="B6" s="176">
        <v>45687</v>
      </c>
      <c r="C6" s="76"/>
      <c r="D6" s="76"/>
      <c r="E6" s="76"/>
      <c r="F6" s="76"/>
      <c r="G6" s="76" t="s">
        <v>151</v>
      </c>
      <c r="H6" s="76"/>
      <c r="I6" s="76"/>
      <c r="J6" s="76"/>
      <c r="K6" s="76"/>
    </row>
    <row r="7" spans="1:11" ht="19.350000000000001" customHeight="1">
      <c r="A7" s="76"/>
      <c r="B7" s="76"/>
      <c r="C7" s="76"/>
      <c r="D7" s="76"/>
      <c r="E7" s="76"/>
      <c r="F7" s="78" t="s">
        <v>152</v>
      </c>
      <c r="G7" s="78" t="s">
        <v>153</v>
      </c>
      <c r="H7" s="78" t="s">
        <v>154</v>
      </c>
      <c r="I7" s="78" t="s">
        <v>155</v>
      </c>
      <c r="J7" s="78" t="s">
        <v>156</v>
      </c>
      <c r="K7" s="76"/>
    </row>
    <row r="8" spans="1:11" ht="19.350000000000001" customHeight="1">
      <c r="A8" s="75" t="s">
        <v>157</v>
      </c>
      <c r="B8" s="76"/>
      <c r="C8" s="76"/>
      <c r="D8" s="76"/>
      <c r="E8" s="76"/>
      <c r="F8" s="79" t="s">
        <v>158</v>
      </c>
      <c r="G8" s="79" t="s">
        <v>158</v>
      </c>
      <c r="H8" s="79" t="s">
        <v>158</v>
      </c>
      <c r="I8" s="79" t="s">
        <v>158</v>
      </c>
      <c r="J8" s="79" t="s">
        <v>158</v>
      </c>
      <c r="K8" s="76"/>
    </row>
    <row r="9" spans="1:11" ht="19.350000000000001" customHeight="1">
      <c r="A9" s="382" t="s">
        <v>159</v>
      </c>
      <c r="B9" s="382" t="s">
        <v>160</v>
      </c>
      <c r="C9" s="382"/>
      <c r="D9" s="382"/>
      <c r="E9" s="383" t="s">
        <v>161</v>
      </c>
      <c r="F9" s="75" t="s">
        <v>259</v>
      </c>
      <c r="G9" s="76"/>
      <c r="H9" s="76"/>
      <c r="I9" s="76"/>
      <c r="J9" s="76" t="s">
        <v>225</v>
      </c>
      <c r="K9" s="76"/>
    </row>
    <row r="10" spans="1:11" ht="19.350000000000001" customHeight="1">
      <c r="A10" s="382"/>
      <c r="B10" s="80" t="s">
        <v>163</v>
      </c>
      <c r="C10" s="80" t="s">
        <v>164</v>
      </c>
      <c r="D10" s="81" t="s">
        <v>165</v>
      </c>
      <c r="E10" s="384"/>
      <c r="F10" s="385" t="s">
        <v>166</v>
      </c>
      <c r="G10" s="389" t="s">
        <v>167</v>
      </c>
      <c r="H10" s="390"/>
      <c r="I10" s="391" t="s">
        <v>226</v>
      </c>
      <c r="J10" s="392"/>
      <c r="K10" s="375" t="s">
        <v>165</v>
      </c>
    </row>
    <row r="11" spans="1:11" ht="19.350000000000001" customHeight="1">
      <c r="A11" s="84">
        <v>1</v>
      </c>
      <c r="B11" s="84">
        <v>2</v>
      </c>
      <c r="C11" s="84">
        <v>3</v>
      </c>
      <c r="D11" s="84">
        <v>4</v>
      </c>
      <c r="E11" s="84">
        <v>5</v>
      </c>
      <c r="F11" s="386"/>
      <c r="G11" s="85" t="s">
        <v>170</v>
      </c>
      <c r="H11" s="86" t="s">
        <v>168</v>
      </c>
      <c r="I11" s="128" t="s">
        <v>168</v>
      </c>
      <c r="J11" s="129" t="s">
        <v>169</v>
      </c>
      <c r="K11" s="376"/>
    </row>
    <row r="12" spans="1:11" ht="19.350000000000001" customHeight="1">
      <c r="A12" s="87" t="s">
        <v>171</v>
      </c>
      <c r="B12" s="88" t="s">
        <v>172</v>
      </c>
      <c r="C12" s="87"/>
      <c r="D12" s="87"/>
      <c r="E12" s="87"/>
      <c r="F12" s="89" t="s">
        <v>260</v>
      </c>
      <c r="G12" s="90"/>
      <c r="H12" s="91"/>
      <c r="I12" s="90"/>
      <c r="J12" s="91"/>
      <c r="K12" s="90"/>
    </row>
    <row r="13" spans="1:11" ht="19.350000000000001" customHeight="1">
      <c r="A13" s="87" t="s">
        <v>227</v>
      </c>
      <c r="B13" s="88" t="s">
        <v>172</v>
      </c>
      <c r="C13" s="87"/>
      <c r="D13" s="87"/>
      <c r="E13" s="87"/>
      <c r="F13" s="92" t="s">
        <v>175</v>
      </c>
      <c r="G13" s="93">
        <f>'Oct25'!D89</f>
        <v>380500</v>
      </c>
      <c r="H13" s="93">
        <f>'Jan26'!F89</f>
        <v>30566</v>
      </c>
      <c r="I13" s="93">
        <f>'Jan26'!I89+'Jan26'!P89</f>
        <v>34379</v>
      </c>
      <c r="J13" s="131">
        <f>'Summary Dec25'!J13+I13</f>
        <v>194632</v>
      </c>
      <c r="K13" s="130" t="s">
        <v>176</v>
      </c>
    </row>
    <row r="14" spans="1:11" ht="19.350000000000001" customHeight="1">
      <c r="A14" s="87" t="s">
        <v>228</v>
      </c>
      <c r="B14" s="88" t="s">
        <v>172</v>
      </c>
      <c r="C14" s="87"/>
      <c r="D14" s="87"/>
      <c r="E14" s="87"/>
      <c r="F14" s="94" t="s">
        <v>178</v>
      </c>
      <c r="G14" s="93">
        <f>'Oct25'!C89</f>
        <v>3619500</v>
      </c>
      <c r="H14" s="93">
        <f>'Jan26'!E89</f>
        <v>302643</v>
      </c>
      <c r="I14" s="93">
        <f>'Jan26'!G89+'Jan26'!O89</f>
        <v>276038</v>
      </c>
      <c r="J14" s="131">
        <f>'Summary Dec25'!J14+I14</f>
        <v>1582090</v>
      </c>
      <c r="K14" s="132" t="s">
        <v>176</v>
      </c>
    </row>
    <row r="15" spans="1:11" ht="19.350000000000001" customHeight="1">
      <c r="A15" s="87" t="s">
        <v>229</v>
      </c>
      <c r="B15" s="88" t="s">
        <v>172</v>
      </c>
      <c r="C15" s="87"/>
      <c r="D15" s="87"/>
      <c r="E15" s="87"/>
      <c r="F15" s="95" t="s">
        <v>180</v>
      </c>
      <c r="G15" s="96">
        <f>SUM(G13:G14)</f>
        <v>4000000</v>
      </c>
      <c r="H15" s="96">
        <f>SUM(H13:H14)</f>
        <v>333209</v>
      </c>
      <c r="I15" s="96">
        <f>SUM(I13:I14)</f>
        <v>310417</v>
      </c>
      <c r="J15" s="96">
        <f>SUM(J13:J14)</f>
        <v>1776722</v>
      </c>
      <c r="K15" s="133" t="s">
        <v>176</v>
      </c>
    </row>
    <row r="16" spans="1:11" ht="19.350000000000001" customHeight="1">
      <c r="A16" s="87" t="s">
        <v>230</v>
      </c>
      <c r="B16" s="88" t="s">
        <v>172</v>
      </c>
      <c r="C16" s="87"/>
      <c r="D16" s="97"/>
      <c r="E16" s="87"/>
      <c r="F16" s="98" t="s">
        <v>261</v>
      </c>
      <c r="G16" s="85"/>
      <c r="H16" s="76"/>
      <c r="I16" s="122"/>
      <c r="J16" s="76"/>
      <c r="K16" s="122"/>
    </row>
    <row r="17" spans="1:11" ht="19.350000000000001" customHeight="1">
      <c r="A17" s="87" t="s">
        <v>183</v>
      </c>
      <c r="B17" s="80" t="s">
        <v>184</v>
      </c>
      <c r="C17" s="80" t="s">
        <v>275</v>
      </c>
      <c r="D17" s="80" t="s">
        <v>232</v>
      </c>
      <c r="E17" s="87"/>
      <c r="F17" s="92" t="s">
        <v>185</v>
      </c>
      <c r="G17" s="99">
        <v>430000</v>
      </c>
      <c r="H17" s="182">
        <v>35850</v>
      </c>
      <c r="I17" s="93">
        <f>'Jan26'!BH89</f>
        <v>35712</v>
      </c>
      <c r="J17" s="131">
        <f>'Summary Dec25'!J17+I17</f>
        <v>213035</v>
      </c>
      <c r="K17" s="122"/>
    </row>
    <row r="18" spans="1:11" ht="19.350000000000001" customHeight="1">
      <c r="A18" s="76" t="s">
        <v>264</v>
      </c>
      <c r="B18" s="76"/>
      <c r="C18" s="76"/>
      <c r="D18" s="76"/>
      <c r="E18" s="76"/>
      <c r="F18" s="92" t="s">
        <v>187</v>
      </c>
      <c r="G18" s="99">
        <v>3750000</v>
      </c>
      <c r="H18" s="182">
        <v>312500</v>
      </c>
      <c r="I18" s="93">
        <f>'Jan26'!BI89</f>
        <v>301780</v>
      </c>
      <c r="J18" s="131">
        <f>'Summary Dec25'!J18+I18</f>
        <v>1705835</v>
      </c>
      <c r="K18" s="126"/>
    </row>
    <row r="19" spans="1:11" ht="19.350000000000001" customHeight="1">
      <c r="A19" s="76"/>
      <c r="B19" s="76"/>
      <c r="C19" s="76"/>
      <c r="D19" s="76"/>
      <c r="E19" s="76"/>
      <c r="F19" s="95" t="s">
        <v>180</v>
      </c>
      <c r="G19" s="96">
        <f>SUM(G17:G18)</f>
        <v>4180000</v>
      </c>
      <c r="H19" s="101">
        <f>SUM(H17:H18)</f>
        <v>348350</v>
      </c>
      <c r="I19" s="96">
        <f>SUM(I17:I18)</f>
        <v>337492</v>
      </c>
      <c r="J19" s="96">
        <f>SUM(J17:J18)</f>
        <v>1918870</v>
      </c>
      <c r="K19" s="87"/>
    </row>
    <row r="20" spans="1:11" ht="19.350000000000001" customHeight="1">
      <c r="A20" s="75" t="s">
        <v>188</v>
      </c>
      <c r="B20" s="76"/>
      <c r="C20" s="76"/>
      <c r="D20" s="76"/>
      <c r="E20" s="76"/>
      <c r="F20" s="98" t="s">
        <v>265</v>
      </c>
      <c r="G20" s="85"/>
      <c r="H20" s="7"/>
      <c r="I20" s="85"/>
      <c r="J20" s="76"/>
      <c r="K20" s="85"/>
    </row>
    <row r="21" spans="1:11" ht="19.350000000000001" customHeight="1">
      <c r="A21" s="76" t="s">
        <v>190</v>
      </c>
      <c r="B21" s="76"/>
      <c r="C21" s="76" t="s">
        <v>225</v>
      </c>
      <c r="D21" s="76"/>
      <c r="E21" s="76"/>
      <c r="F21" s="92" t="s">
        <v>185</v>
      </c>
      <c r="G21" s="99">
        <v>145775</v>
      </c>
      <c r="H21" s="183">
        <v>13471</v>
      </c>
      <c r="I21" s="99">
        <f>'Jan26'!AT89</f>
        <v>14178</v>
      </c>
      <c r="J21" s="131">
        <f>'Summary Dec25'!J21+I21</f>
        <v>77092</v>
      </c>
      <c r="K21" s="130" t="s">
        <v>176</v>
      </c>
    </row>
    <row r="22" spans="1:11" ht="19.350000000000001" customHeight="1">
      <c r="A22" s="76" t="s">
        <v>192</v>
      </c>
      <c r="B22" s="76"/>
      <c r="C22" s="76" t="s">
        <v>225</v>
      </c>
      <c r="D22" s="76"/>
      <c r="E22" s="76"/>
      <c r="F22" s="92" t="s">
        <v>187</v>
      </c>
      <c r="G22" s="103">
        <v>1454225</v>
      </c>
      <c r="H22" s="183">
        <v>134525</v>
      </c>
      <c r="I22" s="103">
        <f>'Jan26'!AS89</f>
        <v>116173</v>
      </c>
      <c r="J22" s="131">
        <f>'Summary Dec25'!J22+I22</f>
        <v>684199</v>
      </c>
      <c r="K22" s="132" t="s">
        <v>176</v>
      </c>
    </row>
    <row r="23" spans="1:11" ht="19.350000000000001" customHeight="1">
      <c r="A23" s="75" t="s">
        <v>193</v>
      </c>
      <c r="B23" s="76"/>
      <c r="C23" s="76" t="s">
        <v>225</v>
      </c>
      <c r="D23" s="76" t="s">
        <v>158</v>
      </c>
      <c r="E23" s="76"/>
      <c r="F23" s="95" t="s">
        <v>180</v>
      </c>
      <c r="G23" s="96">
        <f>SUM(G21:G22)</f>
        <v>1600000</v>
      </c>
      <c r="H23" s="101">
        <f>SUM(H21:H22)</f>
        <v>147996</v>
      </c>
      <c r="I23" s="96">
        <f>SUM(I21:I22)</f>
        <v>130351</v>
      </c>
      <c r="J23" s="96">
        <f>SUM(J21:J22)</f>
        <v>761291</v>
      </c>
      <c r="K23" s="133" t="s">
        <v>176</v>
      </c>
    </row>
    <row r="24" spans="1:11" ht="19.350000000000001" customHeight="1">
      <c r="A24" s="104" t="s">
        <v>194</v>
      </c>
      <c r="B24" s="76"/>
      <c r="C24" s="76" t="s">
        <v>225</v>
      </c>
      <c r="D24" s="76" t="s">
        <v>158</v>
      </c>
      <c r="E24" s="76"/>
      <c r="F24" s="105" t="s">
        <v>266</v>
      </c>
      <c r="G24" s="106">
        <v>3000</v>
      </c>
      <c r="H24" s="107">
        <v>300</v>
      </c>
      <c r="I24" s="99">
        <f>'Jan26'!BC89</f>
        <v>249</v>
      </c>
      <c r="J24" s="131">
        <f>'Summary Dec25'!J24+I24</f>
        <v>1631</v>
      </c>
      <c r="K24" s="133" t="s">
        <v>176</v>
      </c>
    </row>
    <row r="25" spans="1:11" ht="19.350000000000001" customHeight="1">
      <c r="A25" s="82" t="s">
        <v>196</v>
      </c>
      <c r="B25" s="83"/>
      <c r="C25" s="83" t="s">
        <v>197</v>
      </c>
      <c r="D25" s="108" t="s">
        <v>198</v>
      </c>
      <c r="E25" s="108" t="s">
        <v>180</v>
      </c>
      <c r="F25" s="109" t="s">
        <v>267</v>
      </c>
      <c r="G25" s="96">
        <v>55</v>
      </c>
      <c r="H25" s="110">
        <v>0</v>
      </c>
      <c r="I25" s="96">
        <v>10</v>
      </c>
      <c r="J25" s="134">
        <f>'Summary Dec25'!J25+I25</f>
        <v>18</v>
      </c>
      <c r="K25" s="87"/>
    </row>
    <row r="26" spans="1:11" ht="19.350000000000001" customHeight="1">
      <c r="A26" s="111" t="s">
        <v>200</v>
      </c>
      <c r="B26" s="112"/>
      <c r="C26" s="113"/>
      <c r="D26" s="87"/>
      <c r="E26" s="87"/>
      <c r="F26" s="114" t="s">
        <v>268</v>
      </c>
      <c r="G26" s="76"/>
      <c r="H26" s="76"/>
      <c r="I26" s="76"/>
      <c r="J26" s="76"/>
      <c r="K26" s="76"/>
    </row>
    <row r="27" spans="1:11" ht="19.350000000000001" customHeight="1">
      <c r="A27" s="111" t="s">
        <v>202</v>
      </c>
      <c r="B27" s="112"/>
      <c r="C27" s="113"/>
      <c r="D27" s="87"/>
      <c r="E27" s="87"/>
      <c r="F27" s="383" t="s">
        <v>166</v>
      </c>
      <c r="G27" s="379" t="s">
        <v>167</v>
      </c>
      <c r="H27" s="380"/>
      <c r="I27" s="381" t="s">
        <v>233</v>
      </c>
      <c r="J27" s="381"/>
      <c r="K27" s="377" t="s">
        <v>234</v>
      </c>
    </row>
    <row r="28" spans="1:11" ht="19.350000000000001" customHeight="1">
      <c r="A28" s="111" t="s">
        <v>205</v>
      </c>
      <c r="B28" s="112"/>
      <c r="C28" s="113"/>
      <c r="D28" s="87"/>
      <c r="E28" s="87"/>
      <c r="F28" s="384"/>
      <c r="G28" s="88" t="s">
        <v>170</v>
      </c>
      <c r="H28" s="88" t="s">
        <v>168</v>
      </c>
      <c r="I28" s="135" t="s">
        <v>168</v>
      </c>
      <c r="J28" s="133" t="s">
        <v>169</v>
      </c>
      <c r="K28" s="378"/>
    </row>
    <row r="29" spans="1:11" ht="19.350000000000001" customHeight="1">
      <c r="A29" s="115" t="s">
        <v>206</v>
      </c>
      <c r="B29" s="116"/>
      <c r="C29" s="117"/>
      <c r="D29" s="85"/>
      <c r="E29" s="85"/>
      <c r="F29" s="118" t="s">
        <v>207</v>
      </c>
      <c r="G29" s="90"/>
      <c r="H29" s="119"/>
      <c r="I29" s="136"/>
      <c r="J29" s="119"/>
      <c r="K29" s="90"/>
    </row>
    <row r="30" spans="1:11" ht="19.350000000000001" customHeight="1">
      <c r="A30" s="120" t="s">
        <v>208</v>
      </c>
      <c r="B30" s="121"/>
      <c r="C30" s="85"/>
      <c r="D30" s="121"/>
      <c r="E30" s="85"/>
      <c r="F30" s="118" t="s">
        <v>209</v>
      </c>
      <c r="G30" s="99">
        <f>G13*50</f>
        <v>19025000</v>
      </c>
      <c r="H30" s="99">
        <f>H13*50</f>
        <v>1528300</v>
      </c>
      <c r="I30" s="99">
        <f>I13*50</f>
        <v>1718950</v>
      </c>
      <c r="J30" s="131">
        <f>'Summary Dec25'!J30+I30</f>
        <v>9731600</v>
      </c>
      <c r="K30" s="122"/>
    </row>
    <row r="31" spans="1:11" ht="19.350000000000001" customHeight="1">
      <c r="A31" s="118" t="s">
        <v>210</v>
      </c>
      <c r="B31" s="76"/>
      <c r="C31" s="122"/>
      <c r="D31" s="76"/>
      <c r="E31" s="122"/>
      <c r="F31" s="118" t="s">
        <v>211</v>
      </c>
      <c r="G31" s="99">
        <f>G14*75</f>
        <v>271462500</v>
      </c>
      <c r="H31" s="99">
        <f>H14*75</f>
        <v>22698225</v>
      </c>
      <c r="I31" s="99">
        <f>I14*75</f>
        <v>20702850</v>
      </c>
      <c r="J31" s="131">
        <f>'Summary Dec25'!J31+I31</f>
        <v>118656750</v>
      </c>
      <c r="K31" s="126"/>
    </row>
    <row r="32" spans="1:11" ht="19.350000000000001" customHeight="1">
      <c r="A32" s="118" t="s">
        <v>212</v>
      </c>
      <c r="B32" s="76"/>
      <c r="C32" s="122"/>
      <c r="D32" s="76"/>
      <c r="E32" s="122"/>
      <c r="F32" s="95" t="s">
        <v>180</v>
      </c>
      <c r="G32" s="96">
        <f>SUM(G30:G31)</f>
        <v>290487500</v>
      </c>
      <c r="H32" s="96">
        <f>SUM(H30:H31)</f>
        <v>24226525</v>
      </c>
      <c r="I32" s="96">
        <f>SUM(I30:I31)</f>
        <v>22421800</v>
      </c>
      <c r="J32" s="96">
        <f>SUM(J30:J31)</f>
        <v>128388350</v>
      </c>
      <c r="K32" s="137">
        <f>J32*100/G32</f>
        <v>44.197547226644865</v>
      </c>
    </row>
    <row r="33" spans="1:11" ht="19.350000000000001" customHeight="1">
      <c r="A33" s="120" t="s">
        <v>213</v>
      </c>
      <c r="B33" s="121"/>
      <c r="C33" s="85"/>
      <c r="D33" s="121"/>
      <c r="E33" s="85"/>
      <c r="F33" s="123" t="s">
        <v>214</v>
      </c>
      <c r="G33" s="87"/>
      <c r="H33" s="87"/>
      <c r="I33" s="99">
        <f>'Jan26'!BF89</f>
        <v>8155</v>
      </c>
      <c r="J33" s="131">
        <f>'Summary Dec25'!J33+I33</f>
        <v>33815</v>
      </c>
      <c r="K33" s="87"/>
    </row>
    <row r="34" spans="1:11" ht="19.350000000000001" customHeight="1">
      <c r="A34" s="118" t="s">
        <v>210</v>
      </c>
      <c r="B34" s="76"/>
      <c r="C34" s="122"/>
      <c r="D34" s="76"/>
      <c r="E34" s="122"/>
      <c r="F34" s="123" t="s">
        <v>215</v>
      </c>
      <c r="G34" s="87"/>
      <c r="H34" s="87"/>
      <c r="I34" s="87"/>
      <c r="J34" s="87"/>
      <c r="K34" s="87"/>
    </row>
    <row r="35" spans="1:11" ht="19.350000000000001" customHeight="1">
      <c r="A35" s="124" t="s">
        <v>212</v>
      </c>
      <c r="B35" s="125"/>
      <c r="C35" s="126"/>
      <c r="D35" s="125"/>
      <c r="E35" s="126"/>
      <c r="F35" s="75" t="s">
        <v>269</v>
      </c>
      <c r="G35" s="76"/>
      <c r="H35" s="76"/>
      <c r="I35" s="76"/>
      <c r="J35" s="76"/>
      <c r="K35" s="76"/>
    </row>
    <row r="36" spans="1:11" ht="30" customHeight="1">
      <c r="A36" s="76"/>
      <c r="B36" s="76"/>
      <c r="C36" s="76"/>
      <c r="D36" s="76"/>
      <c r="E36" s="76"/>
      <c r="F36" s="127" t="s">
        <v>217</v>
      </c>
      <c r="G36" s="127"/>
      <c r="H36" s="127" t="s">
        <v>218</v>
      </c>
      <c r="I36" s="127"/>
      <c r="J36" s="127" t="s">
        <v>219</v>
      </c>
      <c r="K36" s="127" t="s">
        <v>220</v>
      </c>
    </row>
    <row r="37" spans="1:11" ht="19.350000000000001" customHeight="1"/>
    <row r="38" spans="1:11" ht="19.350000000000001" customHeight="1"/>
    <row r="39" spans="1:11" ht="19.350000000000001" customHeight="1"/>
  </sheetData>
  <sheetProtection algorithmName="SHA-512" hashValue="ttQj8+xF4jn/H2buThkVOBAKyZg15yLSIXXTwD3nlFhCZipNDowFf1BLDuaavJCS+lSE4OIZfyQW38VVtYjxPw==" saltValue="WYHo1Jndw4pMSpa+K8HdkQ==" spinCount="100000" sheet="1" selectLockedCells="1" selectUnlockedCells="1"/>
  <mergeCells count="13">
    <mergeCell ref="A1:E1"/>
    <mergeCell ref="A2:E2"/>
    <mergeCell ref="B9:D9"/>
    <mergeCell ref="G10:H10"/>
    <mergeCell ref="I10:J10"/>
    <mergeCell ref="K10:K11"/>
    <mergeCell ref="K27:K28"/>
    <mergeCell ref="G27:H27"/>
    <mergeCell ref="I27:J27"/>
    <mergeCell ref="A9:A10"/>
    <mergeCell ref="E9:E10"/>
    <mergeCell ref="F10:F11"/>
    <mergeCell ref="F27:F28"/>
  </mergeCells>
  <pageMargins left="0.7" right="0.7" top="0.5" bottom="0.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AJ94"/>
  <sheetViews>
    <sheetView zoomScale="120" zoomScaleNormal="120" workbookViewId="0">
      <pane xSplit="2" ySplit="3" topLeftCell="C30" activePane="bottomRight" state="frozen"/>
      <selection pane="topRight"/>
      <selection pane="bottomLeft"/>
      <selection pane="bottomRight" sqref="A1:A2"/>
    </sheetView>
  </sheetViews>
  <sheetFormatPr defaultColWidth="8.85546875" defaultRowHeight="15.75"/>
  <cols>
    <col min="1" max="1" width="4.140625" style="7" customWidth="1"/>
    <col min="2" max="2" width="14.42578125" style="8" customWidth="1"/>
    <col min="3" max="3" width="10" style="7" customWidth="1"/>
    <col min="4" max="4" width="8.42578125" style="7" customWidth="1"/>
    <col min="5" max="6" width="9" style="7" customWidth="1"/>
    <col min="7" max="7" width="9.42578125" style="7" customWidth="1"/>
    <col min="8" max="10" width="9" style="7" customWidth="1"/>
    <col min="11" max="14" width="9.42578125" style="7" customWidth="1"/>
    <col min="15" max="16" width="9" style="7" customWidth="1"/>
    <col min="17" max="18" width="9.42578125" style="7" customWidth="1"/>
    <col min="19" max="19" width="9.5703125" style="7" customWidth="1"/>
    <col min="20" max="20" width="9" style="7" customWidth="1"/>
    <col min="21" max="21" width="10.140625" style="7" customWidth="1"/>
    <col min="22" max="22" width="9.85546875" style="7" customWidth="1"/>
    <col min="23" max="23" width="10.5703125" style="7" customWidth="1"/>
    <col min="24" max="24" width="9.85546875" style="7" customWidth="1"/>
    <col min="25" max="27" width="9.42578125" style="7" customWidth="1"/>
    <col min="28" max="28" width="9" style="7" customWidth="1"/>
    <col min="29" max="29" width="9.42578125" style="7" customWidth="1"/>
    <col min="30" max="30" width="8.85546875" style="7" customWidth="1"/>
    <col min="31" max="31" width="9.42578125" style="7" customWidth="1"/>
    <col min="32" max="32" width="9" style="7" customWidth="1"/>
    <col min="33" max="33" width="7.140625" style="7" customWidth="1"/>
    <col min="34" max="34" width="6.42578125" style="7" customWidth="1"/>
    <col min="35" max="35" width="9" style="7" customWidth="1"/>
    <col min="36" max="36" width="6.5703125" style="7" customWidth="1"/>
    <col min="37" max="37" width="7.42578125" style="7" customWidth="1"/>
    <col min="38" max="38" width="6" style="7" customWidth="1"/>
    <col min="39" max="39" width="8.42578125" style="7" customWidth="1"/>
    <col min="40" max="40" width="6.85546875" style="7" customWidth="1"/>
    <col min="41" max="41" width="7.5703125" style="7" customWidth="1"/>
    <col min="42" max="42" width="7.42578125" style="7" customWidth="1"/>
    <col min="43" max="43" width="8.42578125" style="7" customWidth="1"/>
    <col min="44" max="44" width="7.42578125" style="7" customWidth="1"/>
    <col min="45" max="45" width="9.42578125" style="7" customWidth="1"/>
    <col min="46" max="46" width="8.42578125" style="7" customWidth="1"/>
    <col min="47" max="47" width="11.140625" style="7" customWidth="1"/>
    <col min="48" max="48" width="7.42578125" style="7" customWidth="1"/>
    <col min="49" max="49" width="6" style="7" customWidth="1"/>
    <col min="50" max="50" width="7.42578125" style="7" customWidth="1"/>
    <col min="51" max="51" width="5.85546875" style="7" customWidth="1"/>
    <col min="52" max="52" width="8.42578125" style="7" customWidth="1"/>
    <col min="53" max="53" width="6.85546875" style="7" customWidth="1"/>
    <col min="54" max="54" width="9.5703125" style="7" customWidth="1"/>
    <col min="55" max="55" width="9" style="7" customWidth="1"/>
    <col min="56" max="56" width="9.5703125" style="7" customWidth="1"/>
    <col min="57" max="57" width="9.42578125" style="7" customWidth="1"/>
    <col min="58" max="58" width="9.5703125" style="7" customWidth="1"/>
    <col min="59" max="60" width="9" style="7" customWidth="1"/>
    <col min="61" max="61" width="12.5703125" style="7" customWidth="1"/>
    <col min="62" max="62" width="12.42578125" style="7" customWidth="1"/>
    <col min="63" max="63" width="9" style="1" customWidth="1"/>
    <col min="64" max="64" width="9.5703125" style="1" customWidth="1"/>
    <col min="65" max="65" width="12.85546875" style="1" customWidth="1"/>
    <col min="66" max="459" width="8.85546875" style="1"/>
    <col min="460" max="801" width="8.85546875" style="7"/>
    <col min="802" max="2740" width="8.85546875" style="1"/>
    <col min="2741" max="16384" width="8.85546875" style="7"/>
  </cols>
  <sheetData>
    <row r="1" spans="1:65" s="1" customFormat="1" ht="27.6" customHeight="1">
      <c r="A1" s="371" t="s">
        <v>0</v>
      </c>
      <c r="B1" s="373" t="s">
        <v>1</v>
      </c>
      <c r="C1" s="369" t="s">
        <v>2</v>
      </c>
      <c r="D1" s="369" t="s">
        <v>3</v>
      </c>
      <c r="E1" s="369" t="s">
        <v>4</v>
      </c>
      <c r="F1" s="369" t="s">
        <v>5</v>
      </c>
      <c r="G1" s="369" t="s">
        <v>6</v>
      </c>
      <c r="H1" s="369" t="s">
        <v>221</v>
      </c>
      <c r="I1" s="369" t="s">
        <v>8</v>
      </c>
      <c r="J1" s="369" t="s">
        <v>221</v>
      </c>
      <c r="K1" s="368" t="s">
        <v>9</v>
      </c>
      <c r="L1" s="368"/>
      <c r="M1" s="368"/>
      <c r="N1" s="368"/>
      <c r="O1" s="369" t="s">
        <v>10</v>
      </c>
      <c r="P1" s="369" t="s">
        <v>11</v>
      </c>
      <c r="Q1" s="368" t="s">
        <v>9</v>
      </c>
      <c r="R1" s="368"/>
      <c r="S1" s="368" t="s">
        <v>12</v>
      </c>
      <c r="T1" s="368"/>
      <c r="U1" s="368"/>
      <c r="V1" s="368"/>
      <c r="W1" s="368"/>
      <c r="X1" s="368"/>
      <c r="Y1" s="368"/>
      <c r="Z1" s="368"/>
      <c r="AA1" s="368" t="s">
        <v>13</v>
      </c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 t="s">
        <v>14</v>
      </c>
      <c r="AP1" s="368"/>
      <c r="AQ1" s="368"/>
      <c r="AR1" s="368"/>
      <c r="AS1" s="368"/>
      <c r="AT1" s="368"/>
      <c r="AU1" s="368"/>
      <c r="AV1" s="368" t="s">
        <v>15</v>
      </c>
      <c r="AW1" s="368"/>
      <c r="AX1" s="368"/>
      <c r="AY1" s="368"/>
      <c r="AZ1" s="368"/>
      <c r="BA1" s="368"/>
      <c r="BB1" s="368"/>
      <c r="BC1" s="369" t="s">
        <v>16</v>
      </c>
      <c r="BD1" s="369" t="s">
        <v>17</v>
      </c>
      <c r="BE1" s="368" t="s">
        <v>18</v>
      </c>
      <c r="BF1" s="368"/>
      <c r="BG1" s="368" t="s">
        <v>19</v>
      </c>
      <c r="BH1" s="368"/>
      <c r="BI1" s="368"/>
      <c r="BJ1" s="368"/>
      <c r="BK1" s="368" t="s">
        <v>18</v>
      </c>
      <c r="BL1" s="368"/>
      <c r="BM1" s="368"/>
    </row>
    <row r="2" spans="1:65" s="1" customFormat="1" ht="99" customHeight="1">
      <c r="A2" s="372"/>
      <c r="B2" s="374"/>
      <c r="C2" s="370"/>
      <c r="D2" s="370"/>
      <c r="E2" s="370"/>
      <c r="F2" s="370"/>
      <c r="G2" s="370"/>
      <c r="H2" s="370"/>
      <c r="I2" s="370"/>
      <c r="J2" s="370"/>
      <c r="K2" s="33" t="s">
        <v>20</v>
      </c>
      <c r="L2" s="33" t="s">
        <v>7</v>
      </c>
      <c r="M2" s="33" t="s">
        <v>21</v>
      </c>
      <c r="N2" s="33" t="s">
        <v>7</v>
      </c>
      <c r="O2" s="370"/>
      <c r="P2" s="370"/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  <c r="X2" s="33" t="s">
        <v>29</v>
      </c>
      <c r="Y2" s="33" t="s">
        <v>30</v>
      </c>
      <c r="Z2" s="33" t="s">
        <v>31</v>
      </c>
      <c r="AA2" s="33" t="s">
        <v>32</v>
      </c>
      <c r="AB2" s="33" t="s">
        <v>33</v>
      </c>
      <c r="AC2" s="33" t="s">
        <v>34</v>
      </c>
      <c r="AD2" s="33" t="s">
        <v>35</v>
      </c>
      <c r="AE2" s="33" t="s">
        <v>36</v>
      </c>
      <c r="AF2" s="33" t="s">
        <v>37</v>
      </c>
      <c r="AG2" s="33" t="s">
        <v>38</v>
      </c>
      <c r="AH2" s="33" t="s">
        <v>39</v>
      </c>
      <c r="AI2" s="33" t="s">
        <v>40</v>
      </c>
      <c r="AJ2" s="33" t="s">
        <v>41</v>
      </c>
      <c r="AK2" s="33" t="s">
        <v>42</v>
      </c>
      <c r="AL2" s="33" t="s">
        <v>43</v>
      </c>
      <c r="AM2" s="33" t="s">
        <v>44</v>
      </c>
      <c r="AN2" s="33" t="s">
        <v>45</v>
      </c>
      <c r="AO2" s="33" t="s">
        <v>46</v>
      </c>
      <c r="AP2" s="33" t="s">
        <v>47</v>
      </c>
      <c r="AQ2" s="33" t="s">
        <v>48</v>
      </c>
      <c r="AR2" s="33" t="s">
        <v>49</v>
      </c>
      <c r="AS2" s="33" t="s">
        <v>50</v>
      </c>
      <c r="AT2" s="33" t="s">
        <v>51</v>
      </c>
      <c r="AU2" s="33" t="s">
        <v>52</v>
      </c>
      <c r="AV2" s="33" t="s">
        <v>53</v>
      </c>
      <c r="AW2" s="33" t="s">
        <v>54</v>
      </c>
      <c r="AX2" s="33" t="s">
        <v>55</v>
      </c>
      <c r="AY2" s="33" t="s">
        <v>56</v>
      </c>
      <c r="AZ2" s="33" t="s">
        <v>50</v>
      </c>
      <c r="BA2" s="33" t="s">
        <v>51</v>
      </c>
      <c r="BB2" s="36" t="s">
        <v>52</v>
      </c>
      <c r="BC2" s="370"/>
      <c r="BD2" s="370"/>
      <c r="BE2" s="33" t="s">
        <v>57</v>
      </c>
      <c r="BF2" s="33" t="s">
        <v>58</v>
      </c>
      <c r="BG2" s="33" t="s">
        <v>59</v>
      </c>
      <c r="BH2" s="33" t="s">
        <v>60</v>
      </c>
      <c r="BI2" s="33" t="s">
        <v>61</v>
      </c>
      <c r="BJ2" s="33" t="s">
        <v>62</v>
      </c>
      <c r="BK2" s="33" t="s">
        <v>63</v>
      </c>
      <c r="BL2" s="33" t="s">
        <v>64</v>
      </c>
      <c r="BM2" s="33" t="s">
        <v>65</v>
      </c>
    </row>
    <row r="3" spans="1:65" s="2" customFormat="1" ht="12">
      <c r="A3" s="10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  <c r="P3" s="11">
        <v>16</v>
      </c>
      <c r="Q3" s="11">
        <v>17</v>
      </c>
      <c r="R3" s="11">
        <v>18</v>
      </c>
      <c r="S3" s="11">
        <v>19</v>
      </c>
      <c r="T3" s="11">
        <v>20</v>
      </c>
      <c r="U3" s="11">
        <v>21</v>
      </c>
      <c r="V3" s="11">
        <v>22</v>
      </c>
      <c r="W3" s="11">
        <v>23</v>
      </c>
      <c r="X3" s="11">
        <v>24</v>
      </c>
      <c r="Y3" s="11">
        <v>25</v>
      </c>
      <c r="Z3" s="11">
        <v>26</v>
      </c>
      <c r="AA3" s="11">
        <v>27</v>
      </c>
      <c r="AB3" s="11">
        <v>28</v>
      </c>
      <c r="AC3" s="11">
        <v>29</v>
      </c>
      <c r="AD3" s="11">
        <v>30</v>
      </c>
      <c r="AE3" s="11">
        <v>31</v>
      </c>
      <c r="AF3" s="11">
        <v>32</v>
      </c>
      <c r="AG3" s="11">
        <v>33</v>
      </c>
      <c r="AH3" s="11">
        <v>34</v>
      </c>
      <c r="AI3" s="11">
        <v>35</v>
      </c>
      <c r="AJ3" s="11">
        <v>36</v>
      </c>
      <c r="AK3" s="11">
        <v>37</v>
      </c>
      <c r="AL3" s="11">
        <v>38</v>
      </c>
      <c r="AM3" s="11">
        <v>39</v>
      </c>
      <c r="AN3" s="11">
        <v>40</v>
      </c>
      <c r="AO3" s="11">
        <v>41</v>
      </c>
      <c r="AP3" s="11">
        <v>42</v>
      </c>
      <c r="AQ3" s="11">
        <v>43</v>
      </c>
      <c r="AR3" s="11">
        <v>44</v>
      </c>
      <c r="AS3" s="11">
        <v>45</v>
      </c>
      <c r="AT3" s="11">
        <v>46</v>
      </c>
      <c r="AU3" s="11">
        <v>47</v>
      </c>
      <c r="AV3" s="11">
        <v>48</v>
      </c>
      <c r="AW3" s="11">
        <v>49</v>
      </c>
      <c r="AX3" s="11">
        <v>50</v>
      </c>
      <c r="AY3" s="11">
        <v>51</v>
      </c>
      <c r="AZ3" s="11">
        <v>52</v>
      </c>
      <c r="BA3" s="11">
        <v>53</v>
      </c>
      <c r="BB3" s="11">
        <v>54</v>
      </c>
      <c r="BC3" s="11">
        <v>55</v>
      </c>
      <c r="BD3" s="11">
        <v>56</v>
      </c>
      <c r="BE3" s="11">
        <v>57</v>
      </c>
      <c r="BF3" s="11">
        <v>58</v>
      </c>
      <c r="BG3" s="11">
        <v>59</v>
      </c>
      <c r="BH3" s="11">
        <v>60</v>
      </c>
      <c r="BI3" s="11">
        <v>61</v>
      </c>
      <c r="BJ3" s="11">
        <v>62</v>
      </c>
      <c r="BK3" s="11">
        <v>63</v>
      </c>
      <c r="BL3" s="11">
        <v>64</v>
      </c>
      <c r="BM3" s="11">
        <v>65</v>
      </c>
    </row>
    <row r="4" spans="1:65" s="1" customFormat="1" ht="17.100000000000001" customHeight="1">
      <c r="A4" s="12">
        <v>1</v>
      </c>
      <c r="B4" s="13" t="s">
        <v>66</v>
      </c>
      <c r="C4" s="13">
        <v>65000</v>
      </c>
      <c r="D4" s="13">
        <v>0</v>
      </c>
      <c r="E4" s="34">
        <v>5412</v>
      </c>
      <c r="F4" s="34"/>
      <c r="G4" s="34">
        <v>4675</v>
      </c>
      <c r="H4" s="15">
        <f>G4*100/E4</f>
        <v>86.382113821138205</v>
      </c>
      <c r="I4" s="34"/>
      <c r="J4" s="15"/>
      <c r="K4" s="34">
        <f>G4+'Jan26'!K4</f>
        <v>33204</v>
      </c>
      <c r="L4" s="15">
        <f t="shared" ref="L4:L67" si="0">K4*100/C4</f>
        <v>51.083076923076923</v>
      </c>
      <c r="M4" s="34"/>
      <c r="N4" s="15"/>
      <c r="O4" s="34">
        <v>20</v>
      </c>
      <c r="P4" s="34"/>
      <c r="Q4" s="34">
        <f>O4+'Jan26'!Q4</f>
        <v>90</v>
      </c>
      <c r="R4" s="34">
        <f>P4+'Jan26'!R4</f>
        <v>0</v>
      </c>
      <c r="S4" s="34">
        <v>4975</v>
      </c>
      <c r="T4" s="34"/>
      <c r="U4" s="34">
        <v>1235</v>
      </c>
      <c r="V4" s="34"/>
      <c r="W4" s="34">
        <v>653</v>
      </c>
      <c r="X4" s="34"/>
      <c r="Y4" s="15">
        <f t="shared" ref="Y4:Z18" si="1">W4*100/U4</f>
        <v>52.874493927125506</v>
      </c>
      <c r="Z4" s="15"/>
      <c r="AA4" s="34">
        <v>4209</v>
      </c>
      <c r="AB4" s="34"/>
      <c r="AC4" s="34">
        <v>2123</v>
      </c>
      <c r="AD4" s="34"/>
      <c r="AE4" s="34">
        <v>2086</v>
      </c>
      <c r="AF4" s="34"/>
      <c r="AG4" s="34">
        <v>93</v>
      </c>
      <c r="AH4" s="34"/>
      <c r="AI4" s="34">
        <v>267</v>
      </c>
      <c r="AJ4" s="34"/>
      <c r="AK4" s="34">
        <v>56</v>
      </c>
      <c r="AL4" s="34"/>
      <c r="AM4" s="34">
        <v>157</v>
      </c>
      <c r="AN4" s="34"/>
      <c r="AO4" s="34">
        <v>843</v>
      </c>
      <c r="AP4" s="34"/>
      <c r="AQ4" s="34">
        <v>707</v>
      </c>
      <c r="AR4" s="34"/>
      <c r="AS4" s="34">
        <f>AO4+AQ4</f>
        <v>1550</v>
      </c>
      <c r="AT4" s="34">
        <f>AP4+AR4</f>
        <v>0</v>
      </c>
      <c r="AU4" s="34">
        <f>AS4+AT4</f>
        <v>1550</v>
      </c>
      <c r="AV4" s="34">
        <f>AO4+'Jan26'!AV4</f>
        <v>6755</v>
      </c>
      <c r="AW4" s="34">
        <f>AP4+'Jan26'!AW4</f>
        <v>0</v>
      </c>
      <c r="AX4" s="34">
        <f>AQ4+'Jan26'!AX4</f>
        <v>5391</v>
      </c>
      <c r="AY4" s="34">
        <f>AR4+'Jan26'!AY4</f>
        <v>0</v>
      </c>
      <c r="AZ4" s="34">
        <f>AV4+AX4</f>
        <v>12146</v>
      </c>
      <c r="BA4" s="34">
        <f>AW4+AY4</f>
        <v>0</v>
      </c>
      <c r="BB4" s="34">
        <f>AZ4+BA4</f>
        <v>12146</v>
      </c>
      <c r="BC4" s="34"/>
      <c r="BD4" s="34"/>
      <c r="BE4" s="34"/>
      <c r="BF4" s="34"/>
      <c r="BG4" s="34"/>
      <c r="BH4" s="34"/>
      <c r="BI4" s="34"/>
      <c r="BJ4" s="34"/>
      <c r="BK4" s="34">
        <f>'Jan26'!BK4+BH4</f>
        <v>0</v>
      </c>
      <c r="BL4" s="34">
        <f>'Jan26'!BL4+BI4</f>
        <v>0</v>
      </c>
      <c r="BM4" s="141">
        <v>0</v>
      </c>
    </row>
    <row r="5" spans="1:65" s="1" customFormat="1" ht="17.100000000000001" customHeight="1">
      <c r="A5" s="12">
        <v>2</v>
      </c>
      <c r="B5" s="13" t="s">
        <v>67</v>
      </c>
      <c r="C5" s="13">
        <v>76000</v>
      </c>
      <c r="D5" s="13">
        <v>0</v>
      </c>
      <c r="E5" s="34">
        <v>6333</v>
      </c>
      <c r="F5" s="34"/>
      <c r="G5" s="34">
        <v>4820</v>
      </c>
      <c r="H5" s="15">
        <f t="shared" ref="H5:H68" si="2">G5*100/E5</f>
        <v>76.109268908889945</v>
      </c>
      <c r="I5" s="34"/>
      <c r="J5" s="15"/>
      <c r="K5" s="34">
        <f>G5+'Jan26'!K5</f>
        <v>35461</v>
      </c>
      <c r="L5" s="15">
        <f t="shared" si="0"/>
        <v>46.659210526315789</v>
      </c>
      <c r="M5" s="34"/>
      <c r="N5" s="15"/>
      <c r="O5" s="34">
        <v>0</v>
      </c>
      <c r="P5" s="34"/>
      <c r="Q5" s="34">
        <f>O5+'Jan26'!Q5</f>
        <v>0</v>
      </c>
      <c r="R5" s="34">
        <f>P5+'Jan26'!R5</f>
        <v>0</v>
      </c>
      <c r="S5" s="34">
        <v>5216</v>
      </c>
      <c r="T5" s="34"/>
      <c r="U5" s="34">
        <v>1192</v>
      </c>
      <c r="V5" s="34"/>
      <c r="W5" s="34">
        <v>661</v>
      </c>
      <c r="X5" s="34"/>
      <c r="Y5" s="15">
        <f t="shared" si="1"/>
        <v>55.45302013422819</v>
      </c>
      <c r="Z5" s="15"/>
      <c r="AA5" s="34">
        <v>4945</v>
      </c>
      <c r="AB5" s="34"/>
      <c r="AC5" s="34">
        <v>2751</v>
      </c>
      <c r="AD5" s="34"/>
      <c r="AE5" s="34">
        <v>2194</v>
      </c>
      <c r="AF5" s="34"/>
      <c r="AG5" s="34">
        <v>142</v>
      </c>
      <c r="AH5" s="34"/>
      <c r="AI5" s="34">
        <v>211</v>
      </c>
      <c r="AJ5" s="34"/>
      <c r="AK5" s="34">
        <v>73</v>
      </c>
      <c r="AL5" s="34"/>
      <c r="AM5" s="34">
        <v>126</v>
      </c>
      <c r="AN5" s="34"/>
      <c r="AO5" s="34">
        <v>1210</v>
      </c>
      <c r="AP5" s="34"/>
      <c r="AQ5" s="34">
        <v>989</v>
      </c>
      <c r="AR5" s="34"/>
      <c r="AS5" s="34">
        <f t="shared" ref="AS5:AT68" si="3">AO5+AQ5</f>
        <v>2199</v>
      </c>
      <c r="AT5" s="34">
        <f t="shared" si="3"/>
        <v>0</v>
      </c>
      <c r="AU5" s="34">
        <f t="shared" ref="AU5:AU68" si="4">AS5+AT5</f>
        <v>2199</v>
      </c>
      <c r="AV5" s="34">
        <f>AO5+'Jan26'!AV5</f>
        <v>8756</v>
      </c>
      <c r="AW5" s="34">
        <f>AP5+'Jan26'!AW5</f>
        <v>0</v>
      </c>
      <c r="AX5" s="34">
        <f>AQ5+'Jan26'!AX5</f>
        <v>7187</v>
      </c>
      <c r="AY5" s="34">
        <f>AR5+'Jan26'!AY5</f>
        <v>0</v>
      </c>
      <c r="AZ5" s="34">
        <f t="shared" ref="AZ5:BA68" si="5">AV5+AX5</f>
        <v>15943</v>
      </c>
      <c r="BA5" s="34">
        <f t="shared" si="5"/>
        <v>0</v>
      </c>
      <c r="BB5" s="34">
        <f t="shared" ref="BB5:BB68" si="6">AZ5+BA5</f>
        <v>15943</v>
      </c>
      <c r="BC5" s="34"/>
      <c r="BD5" s="34"/>
      <c r="BE5" s="34"/>
      <c r="BF5" s="34"/>
      <c r="BG5" s="34"/>
      <c r="BH5" s="34"/>
      <c r="BI5" s="34"/>
      <c r="BJ5" s="34"/>
      <c r="BK5" s="34">
        <f>'Jan26'!BK5+BH5</f>
        <v>0</v>
      </c>
      <c r="BL5" s="34">
        <f>'Jan26'!BL5+BI5</f>
        <v>0</v>
      </c>
      <c r="BM5" s="141">
        <v>0</v>
      </c>
    </row>
    <row r="6" spans="1:65" s="1" customFormat="1" ht="17.100000000000001" customHeight="1">
      <c r="A6" s="12">
        <v>3</v>
      </c>
      <c r="B6" s="13" t="s">
        <v>68</v>
      </c>
      <c r="C6" s="13">
        <v>63000</v>
      </c>
      <c r="D6" s="13">
        <v>0</v>
      </c>
      <c r="E6" s="34">
        <v>5251</v>
      </c>
      <c r="F6" s="34"/>
      <c r="G6" s="34">
        <v>3789</v>
      </c>
      <c r="H6" s="15">
        <f t="shared" si="2"/>
        <v>72.157684250618928</v>
      </c>
      <c r="I6" s="34"/>
      <c r="J6" s="15"/>
      <c r="K6" s="34">
        <f>G6+'Jan26'!K6</f>
        <v>25869</v>
      </c>
      <c r="L6" s="15">
        <f t="shared" si="0"/>
        <v>41.061904761904763</v>
      </c>
      <c r="M6" s="34"/>
      <c r="N6" s="15"/>
      <c r="O6" s="34">
        <v>0</v>
      </c>
      <c r="P6" s="34"/>
      <c r="Q6" s="34">
        <f>O6+'Jan26'!Q6</f>
        <v>0</v>
      </c>
      <c r="R6" s="34">
        <f>P6+'Jan26'!R6</f>
        <v>0</v>
      </c>
      <c r="S6" s="34">
        <v>3807</v>
      </c>
      <c r="T6" s="34"/>
      <c r="U6" s="34">
        <v>988</v>
      </c>
      <c r="V6" s="34"/>
      <c r="W6" s="34">
        <v>511</v>
      </c>
      <c r="X6" s="34"/>
      <c r="Y6" s="15">
        <f t="shared" si="1"/>
        <v>51.720647773279353</v>
      </c>
      <c r="Z6" s="15"/>
      <c r="AA6" s="34">
        <v>3885</v>
      </c>
      <c r="AB6" s="34"/>
      <c r="AC6" s="34">
        <v>2150</v>
      </c>
      <c r="AD6" s="34"/>
      <c r="AE6" s="34">
        <v>1735</v>
      </c>
      <c r="AF6" s="34"/>
      <c r="AG6" s="34">
        <v>38</v>
      </c>
      <c r="AH6" s="34"/>
      <c r="AI6" s="34">
        <v>237</v>
      </c>
      <c r="AJ6" s="34"/>
      <c r="AK6" s="34">
        <v>47</v>
      </c>
      <c r="AL6" s="34"/>
      <c r="AM6" s="34">
        <v>139</v>
      </c>
      <c r="AN6" s="34"/>
      <c r="AO6" s="34">
        <v>923</v>
      </c>
      <c r="AP6" s="34"/>
      <c r="AQ6" s="34">
        <v>766</v>
      </c>
      <c r="AR6" s="34"/>
      <c r="AS6" s="34">
        <f t="shared" si="3"/>
        <v>1689</v>
      </c>
      <c r="AT6" s="34">
        <f t="shared" si="3"/>
        <v>0</v>
      </c>
      <c r="AU6" s="34">
        <f t="shared" si="4"/>
        <v>1689</v>
      </c>
      <c r="AV6" s="34">
        <f>AO6+'Jan26'!AV6</f>
        <v>6147</v>
      </c>
      <c r="AW6" s="34">
        <f>AP6+'Jan26'!AW6</f>
        <v>0</v>
      </c>
      <c r="AX6" s="34">
        <f>AQ6+'Jan26'!AX6</f>
        <v>5049</v>
      </c>
      <c r="AY6" s="34">
        <f>AR6+'Jan26'!AY6</f>
        <v>0</v>
      </c>
      <c r="AZ6" s="34">
        <f t="shared" si="5"/>
        <v>11196</v>
      </c>
      <c r="BA6" s="34">
        <f t="shared" si="5"/>
        <v>0</v>
      </c>
      <c r="BB6" s="34">
        <f t="shared" si="6"/>
        <v>11196</v>
      </c>
      <c r="BC6" s="34"/>
      <c r="BD6" s="34"/>
      <c r="BE6" s="34"/>
      <c r="BF6" s="34"/>
      <c r="BG6" s="34"/>
      <c r="BH6" s="34"/>
      <c r="BI6" s="34"/>
      <c r="BJ6" s="34"/>
      <c r="BK6" s="34">
        <f>'Jan26'!BK6+BH6</f>
        <v>0</v>
      </c>
      <c r="BL6" s="34">
        <f>'Jan26'!BL6+BI6</f>
        <v>0</v>
      </c>
      <c r="BM6" s="141">
        <v>0</v>
      </c>
    </row>
    <row r="7" spans="1:65" s="1" customFormat="1" ht="17.100000000000001" customHeight="1">
      <c r="A7" s="12">
        <v>4</v>
      </c>
      <c r="B7" s="13" t="s">
        <v>69</v>
      </c>
      <c r="C7" s="13">
        <v>67000</v>
      </c>
      <c r="D7" s="13">
        <v>0</v>
      </c>
      <c r="E7" s="34">
        <v>5583</v>
      </c>
      <c r="F7" s="34"/>
      <c r="G7" s="34">
        <v>5125</v>
      </c>
      <c r="H7" s="15">
        <f t="shared" si="2"/>
        <v>91.79652516568153</v>
      </c>
      <c r="I7" s="34"/>
      <c r="J7" s="15"/>
      <c r="K7" s="34">
        <f>G7+'Jan26'!K7</f>
        <v>33867</v>
      </c>
      <c r="L7" s="15">
        <f t="shared" si="0"/>
        <v>50.547761194029853</v>
      </c>
      <c r="M7" s="34"/>
      <c r="N7" s="15"/>
      <c r="O7" s="34">
        <v>54</v>
      </c>
      <c r="P7" s="34"/>
      <c r="Q7" s="34">
        <f>O7+'Jan26'!Q7</f>
        <v>93</v>
      </c>
      <c r="R7" s="34">
        <f>P7+'Jan26'!R7</f>
        <v>0</v>
      </c>
      <c r="S7" s="34">
        <v>5095</v>
      </c>
      <c r="T7" s="34"/>
      <c r="U7" s="34">
        <v>1296</v>
      </c>
      <c r="V7" s="34"/>
      <c r="W7" s="34">
        <v>689</v>
      </c>
      <c r="X7" s="34"/>
      <c r="Y7" s="15">
        <f t="shared" si="1"/>
        <v>53.163580246913583</v>
      </c>
      <c r="Z7" s="15"/>
      <c r="AA7" s="34">
        <v>5210</v>
      </c>
      <c r="AB7" s="34"/>
      <c r="AC7" s="34">
        <v>2629</v>
      </c>
      <c r="AD7" s="34"/>
      <c r="AE7" s="34">
        <v>2581</v>
      </c>
      <c r="AF7" s="34"/>
      <c r="AG7" s="34">
        <v>58</v>
      </c>
      <c r="AH7" s="34"/>
      <c r="AI7" s="34">
        <v>212</v>
      </c>
      <c r="AJ7" s="34"/>
      <c r="AK7" s="34">
        <v>46</v>
      </c>
      <c r="AL7" s="34"/>
      <c r="AM7" s="34">
        <v>112</v>
      </c>
      <c r="AN7" s="34"/>
      <c r="AO7" s="34">
        <v>1217</v>
      </c>
      <c r="AP7" s="34"/>
      <c r="AQ7" s="34">
        <v>984</v>
      </c>
      <c r="AR7" s="34"/>
      <c r="AS7" s="34">
        <f t="shared" si="3"/>
        <v>2201</v>
      </c>
      <c r="AT7" s="34">
        <f t="shared" si="3"/>
        <v>0</v>
      </c>
      <c r="AU7" s="34">
        <f t="shared" si="4"/>
        <v>2201</v>
      </c>
      <c r="AV7" s="34">
        <f>AO7+'Jan26'!AV7</f>
        <v>8227</v>
      </c>
      <c r="AW7" s="34">
        <f>AP7+'Jan26'!AW7</f>
        <v>0</v>
      </c>
      <c r="AX7" s="34">
        <f>AQ7+'Jan26'!AX7</f>
        <v>6629</v>
      </c>
      <c r="AY7" s="34">
        <f>AR7+'Jan26'!AY7</f>
        <v>0</v>
      </c>
      <c r="AZ7" s="34">
        <f t="shared" si="5"/>
        <v>14856</v>
      </c>
      <c r="BA7" s="34">
        <f t="shared" si="5"/>
        <v>0</v>
      </c>
      <c r="BB7" s="34">
        <f t="shared" si="6"/>
        <v>14856</v>
      </c>
      <c r="BC7" s="34"/>
      <c r="BD7" s="34"/>
      <c r="BE7" s="34"/>
      <c r="BF7" s="34"/>
      <c r="BG7" s="34"/>
      <c r="BH7" s="34"/>
      <c r="BI7" s="34"/>
      <c r="BJ7" s="34"/>
      <c r="BK7" s="34">
        <f>'Jan26'!BK7+BH7</f>
        <v>0</v>
      </c>
      <c r="BL7" s="34">
        <f>'Jan26'!BL7+BI7</f>
        <v>0</v>
      </c>
      <c r="BM7" s="141">
        <v>0</v>
      </c>
    </row>
    <row r="8" spans="1:65" s="1" customFormat="1" ht="17.100000000000001" customHeight="1">
      <c r="A8" s="16">
        <v>5</v>
      </c>
      <c r="B8" s="17" t="s">
        <v>70</v>
      </c>
      <c r="C8" s="13">
        <v>60000</v>
      </c>
      <c r="D8" s="13">
        <v>0</v>
      </c>
      <c r="E8" s="34">
        <v>5005</v>
      </c>
      <c r="F8" s="34"/>
      <c r="G8" s="34">
        <v>4201</v>
      </c>
      <c r="H8" s="15">
        <f t="shared" si="2"/>
        <v>83.936063936063931</v>
      </c>
      <c r="I8" s="34"/>
      <c r="J8" s="15"/>
      <c r="K8" s="34">
        <f>G8+'Jan26'!K8</f>
        <v>29712</v>
      </c>
      <c r="L8" s="15">
        <f t="shared" si="0"/>
        <v>49.52</v>
      </c>
      <c r="M8" s="34"/>
      <c r="N8" s="15"/>
      <c r="O8" s="34">
        <v>0</v>
      </c>
      <c r="P8" s="34"/>
      <c r="Q8" s="34">
        <f>O8+'Jan26'!Q8</f>
        <v>0</v>
      </c>
      <c r="R8" s="34">
        <f>P8+'Jan26'!R8</f>
        <v>0</v>
      </c>
      <c r="S8" s="34">
        <v>4554</v>
      </c>
      <c r="T8" s="34"/>
      <c r="U8" s="34">
        <v>950</v>
      </c>
      <c r="V8" s="34"/>
      <c r="W8" s="34">
        <v>491</v>
      </c>
      <c r="X8" s="34"/>
      <c r="Y8" s="15">
        <f t="shared" si="1"/>
        <v>51.684210526315788</v>
      </c>
      <c r="Z8" s="15"/>
      <c r="AA8" s="34">
        <v>4104</v>
      </c>
      <c r="AB8" s="34"/>
      <c r="AC8" s="34">
        <v>2207</v>
      </c>
      <c r="AD8" s="34"/>
      <c r="AE8" s="34">
        <v>1897</v>
      </c>
      <c r="AF8" s="34"/>
      <c r="AG8" s="34">
        <v>59</v>
      </c>
      <c r="AH8" s="34"/>
      <c r="AI8" s="34">
        <v>248</v>
      </c>
      <c r="AJ8" s="34"/>
      <c r="AK8" s="34">
        <v>48</v>
      </c>
      <c r="AL8" s="34"/>
      <c r="AM8" s="34">
        <v>159</v>
      </c>
      <c r="AN8" s="34"/>
      <c r="AO8" s="34">
        <v>930</v>
      </c>
      <c r="AP8" s="34"/>
      <c r="AQ8" s="34">
        <v>763</v>
      </c>
      <c r="AR8" s="34"/>
      <c r="AS8" s="34">
        <f t="shared" si="3"/>
        <v>1693</v>
      </c>
      <c r="AT8" s="34">
        <f t="shared" si="3"/>
        <v>0</v>
      </c>
      <c r="AU8" s="34">
        <f t="shared" si="4"/>
        <v>1693</v>
      </c>
      <c r="AV8" s="34">
        <f>AO8+'Jan26'!AV8</f>
        <v>6962</v>
      </c>
      <c r="AW8" s="34">
        <f>AP8+'Jan26'!AW8</f>
        <v>0</v>
      </c>
      <c r="AX8" s="34">
        <f>AQ8+'Jan26'!AX8</f>
        <v>5436</v>
      </c>
      <c r="AY8" s="34">
        <f>AR8+'Jan26'!AY8</f>
        <v>0</v>
      </c>
      <c r="AZ8" s="34">
        <f t="shared" si="5"/>
        <v>12398</v>
      </c>
      <c r="BA8" s="34">
        <f t="shared" si="5"/>
        <v>0</v>
      </c>
      <c r="BB8" s="34">
        <f t="shared" si="6"/>
        <v>12398</v>
      </c>
      <c r="BC8" s="34"/>
      <c r="BD8" s="34"/>
      <c r="BE8" s="34"/>
      <c r="BF8" s="34"/>
      <c r="BG8" s="34"/>
      <c r="BH8" s="34"/>
      <c r="BI8" s="34"/>
      <c r="BJ8" s="34"/>
      <c r="BK8" s="34">
        <f>'Jan26'!BK8+BH8</f>
        <v>0</v>
      </c>
      <c r="BL8" s="34">
        <f>'Jan26'!BL8+BI8</f>
        <v>0</v>
      </c>
      <c r="BM8" s="141">
        <v>0</v>
      </c>
    </row>
    <row r="9" spans="1:65" s="138" customFormat="1" ht="17.100000000000001" customHeight="1">
      <c r="A9" s="18"/>
      <c r="B9" s="19" t="s">
        <v>71</v>
      </c>
      <c r="C9" s="19">
        <f>SUM(C4:C8)</f>
        <v>331000</v>
      </c>
      <c r="D9" s="19">
        <f t="shared" ref="D9:BM9" si="7">SUM(D4:D8)</f>
        <v>0</v>
      </c>
      <c r="E9" s="35">
        <f t="shared" si="7"/>
        <v>27584</v>
      </c>
      <c r="F9" s="35">
        <f t="shared" si="7"/>
        <v>0</v>
      </c>
      <c r="G9" s="35">
        <f t="shared" si="7"/>
        <v>22610</v>
      </c>
      <c r="H9" s="21">
        <f t="shared" si="2"/>
        <v>81.967807424593971</v>
      </c>
      <c r="I9" s="35">
        <f t="shared" si="7"/>
        <v>0</v>
      </c>
      <c r="J9" s="35">
        <f t="shared" si="7"/>
        <v>0</v>
      </c>
      <c r="K9" s="35">
        <f t="shared" si="7"/>
        <v>158113</v>
      </c>
      <c r="L9" s="21">
        <f t="shared" si="0"/>
        <v>47.768277945619339</v>
      </c>
      <c r="M9" s="35">
        <f t="shared" si="7"/>
        <v>0</v>
      </c>
      <c r="N9" s="35">
        <f t="shared" si="7"/>
        <v>0</v>
      </c>
      <c r="O9" s="35">
        <f t="shared" si="7"/>
        <v>74</v>
      </c>
      <c r="P9" s="35">
        <f t="shared" si="7"/>
        <v>0</v>
      </c>
      <c r="Q9" s="35">
        <f t="shared" si="7"/>
        <v>183</v>
      </c>
      <c r="R9" s="35">
        <f t="shared" si="7"/>
        <v>0</v>
      </c>
      <c r="S9" s="35">
        <f t="shared" si="7"/>
        <v>23647</v>
      </c>
      <c r="T9" s="35">
        <f t="shared" si="7"/>
        <v>0</v>
      </c>
      <c r="U9" s="35">
        <f t="shared" si="7"/>
        <v>5661</v>
      </c>
      <c r="V9" s="35">
        <f t="shared" si="7"/>
        <v>0</v>
      </c>
      <c r="W9" s="35">
        <f t="shared" si="7"/>
        <v>3005</v>
      </c>
      <c r="X9" s="35">
        <f t="shared" si="7"/>
        <v>0</v>
      </c>
      <c r="Y9" s="21">
        <f t="shared" si="1"/>
        <v>53.08249425896485</v>
      </c>
      <c r="Z9" s="35">
        <f t="shared" si="7"/>
        <v>0</v>
      </c>
      <c r="AA9" s="35">
        <f t="shared" si="7"/>
        <v>22353</v>
      </c>
      <c r="AB9" s="35">
        <f t="shared" si="7"/>
        <v>0</v>
      </c>
      <c r="AC9" s="35">
        <f t="shared" si="7"/>
        <v>11860</v>
      </c>
      <c r="AD9" s="35">
        <f t="shared" si="7"/>
        <v>0</v>
      </c>
      <c r="AE9" s="35">
        <f t="shared" si="7"/>
        <v>10493</v>
      </c>
      <c r="AF9" s="35">
        <f t="shared" si="7"/>
        <v>0</v>
      </c>
      <c r="AG9" s="35">
        <f t="shared" si="7"/>
        <v>390</v>
      </c>
      <c r="AH9" s="35">
        <f t="shared" si="7"/>
        <v>0</v>
      </c>
      <c r="AI9" s="35">
        <f t="shared" si="7"/>
        <v>1175</v>
      </c>
      <c r="AJ9" s="35">
        <f t="shared" si="7"/>
        <v>0</v>
      </c>
      <c r="AK9" s="35">
        <f t="shared" si="7"/>
        <v>270</v>
      </c>
      <c r="AL9" s="35">
        <f t="shared" si="7"/>
        <v>0</v>
      </c>
      <c r="AM9" s="35">
        <f t="shared" si="7"/>
        <v>693</v>
      </c>
      <c r="AN9" s="35">
        <f t="shared" si="7"/>
        <v>0</v>
      </c>
      <c r="AO9" s="35">
        <f t="shared" si="7"/>
        <v>5123</v>
      </c>
      <c r="AP9" s="35">
        <f t="shared" si="7"/>
        <v>0</v>
      </c>
      <c r="AQ9" s="35">
        <f t="shared" si="7"/>
        <v>4209</v>
      </c>
      <c r="AR9" s="35">
        <f t="shared" si="7"/>
        <v>0</v>
      </c>
      <c r="AS9" s="35">
        <f t="shared" si="7"/>
        <v>9332</v>
      </c>
      <c r="AT9" s="35">
        <f t="shared" si="7"/>
        <v>0</v>
      </c>
      <c r="AU9" s="35">
        <f t="shared" si="7"/>
        <v>9332</v>
      </c>
      <c r="AV9" s="35">
        <f t="shared" si="7"/>
        <v>36847</v>
      </c>
      <c r="AW9" s="35">
        <f t="shared" si="7"/>
        <v>0</v>
      </c>
      <c r="AX9" s="35">
        <f t="shared" si="7"/>
        <v>29692</v>
      </c>
      <c r="AY9" s="35">
        <f t="shared" si="7"/>
        <v>0</v>
      </c>
      <c r="AZ9" s="35">
        <f t="shared" si="7"/>
        <v>66539</v>
      </c>
      <c r="BA9" s="35">
        <f t="shared" si="7"/>
        <v>0</v>
      </c>
      <c r="BB9" s="35">
        <f t="shared" si="7"/>
        <v>66539</v>
      </c>
      <c r="BC9" s="35">
        <f t="shared" si="7"/>
        <v>0</v>
      </c>
      <c r="BD9" s="35">
        <f t="shared" si="7"/>
        <v>0</v>
      </c>
      <c r="BE9" s="35">
        <f t="shared" si="7"/>
        <v>0</v>
      </c>
      <c r="BF9" s="35">
        <f t="shared" si="7"/>
        <v>0</v>
      </c>
      <c r="BG9" s="35">
        <f t="shared" si="7"/>
        <v>0</v>
      </c>
      <c r="BH9" s="35">
        <f t="shared" si="7"/>
        <v>0</v>
      </c>
      <c r="BI9" s="35">
        <f t="shared" si="7"/>
        <v>0</v>
      </c>
      <c r="BJ9" s="35">
        <f t="shared" si="7"/>
        <v>0</v>
      </c>
      <c r="BK9" s="35">
        <f t="shared" si="7"/>
        <v>0</v>
      </c>
      <c r="BL9" s="35">
        <f t="shared" si="7"/>
        <v>0</v>
      </c>
      <c r="BM9" s="35">
        <f t="shared" si="7"/>
        <v>0</v>
      </c>
    </row>
    <row r="10" spans="1:65" s="1" customFormat="1" ht="17.100000000000001" customHeight="1">
      <c r="A10" s="22">
        <v>6</v>
      </c>
      <c r="B10" s="23" t="s">
        <v>72</v>
      </c>
      <c r="C10" s="13">
        <v>35000</v>
      </c>
      <c r="D10" s="13">
        <v>38000</v>
      </c>
      <c r="E10" s="34">
        <v>2935</v>
      </c>
      <c r="F10" s="34">
        <v>3060</v>
      </c>
      <c r="G10" s="34">
        <v>2183</v>
      </c>
      <c r="H10" s="15">
        <f t="shared" si="2"/>
        <v>74.378194207836458</v>
      </c>
      <c r="I10" s="34">
        <v>2745</v>
      </c>
      <c r="J10" s="15">
        <f t="shared" ref="J10:J67" si="8">I10*100/F10</f>
        <v>89.705882352941174</v>
      </c>
      <c r="K10" s="34">
        <f>G10+'Jan26'!K10</f>
        <v>15028</v>
      </c>
      <c r="L10" s="15">
        <f t="shared" si="0"/>
        <v>42.937142857142859</v>
      </c>
      <c r="M10" s="34">
        <f>I10+'Jan26'!M10</f>
        <v>19379</v>
      </c>
      <c r="N10" s="15">
        <f t="shared" ref="N10:N67" si="9">M10*100/D10</f>
        <v>50.997368421052634</v>
      </c>
      <c r="O10" s="34">
        <v>26</v>
      </c>
      <c r="P10" s="34">
        <v>114</v>
      </c>
      <c r="Q10" s="34">
        <f>O10+'Jan26'!Q10</f>
        <v>206</v>
      </c>
      <c r="R10" s="34">
        <f>P10+'Jan26'!R10</f>
        <v>753</v>
      </c>
      <c r="S10" s="34">
        <v>2181</v>
      </c>
      <c r="T10" s="34">
        <v>2848</v>
      </c>
      <c r="U10" s="34">
        <v>509</v>
      </c>
      <c r="V10" s="34">
        <v>598</v>
      </c>
      <c r="W10" s="34">
        <v>263</v>
      </c>
      <c r="X10" s="34">
        <v>300</v>
      </c>
      <c r="Y10" s="15">
        <f t="shared" si="1"/>
        <v>51.669941060903732</v>
      </c>
      <c r="Z10" s="15">
        <f t="shared" si="1"/>
        <v>50.167224080267559</v>
      </c>
      <c r="AA10" s="34">
        <v>2391</v>
      </c>
      <c r="AB10" s="34">
        <v>2646</v>
      </c>
      <c r="AC10" s="34">
        <v>1413</v>
      </c>
      <c r="AD10" s="34">
        <v>1382</v>
      </c>
      <c r="AE10" s="34">
        <v>978</v>
      </c>
      <c r="AF10" s="34">
        <v>1120</v>
      </c>
      <c r="AG10" s="34">
        <v>23</v>
      </c>
      <c r="AH10" s="34">
        <v>35</v>
      </c>
      <c r="AI10" s="34">
        <v>216</v>
      </c>
      <c r="AJ10" s="34">
        <v>162</v>
      </c>
      <c r="AK10" s="34">
        <v>12</v>
      </c>
      <c r="AL10" s="34">
        <v>27</v>
      </c>
      <c r="AM10" s="34">
        <v>138</v>
      </c>
      <c r="AN10" s="34">
        <v>262</v>
      </c>
      <c r="AO10" s="34">
        <v>597</v>
      </c>
      <c r="AP10" s="34">
        <v>593</v>
      </c>
      <c r="AQ10" s="34">
        <v>478</v>
      </c>
      <c r="AR10" s="34">
        <v>519</v>
      </c>
      <c r="AS10" s="34">
        <f t="shared" si="3"/>
        <v>1075</v>
      </c>
      <c r="AT10" s="34">
        <f t="shared" si="3"/>
        <v>1112</v>
      </c>
      <c r="AU10" s="34">
        <f t="shared" si="4"/>
        <v>2187</v>
      </c>
      <c r="AV10" s="34">
        <f>AO10+'Jan26'!AV10</f>
        <v>3924</v>
      </c>
      <c r="AW10" s="34">
        <f>AP10+'Jan26'!AW10</f>
        <v>4325</v>
      </c>
      <c r="AX10" s="34">
        <f>AQ10+'Jan26'!AX10</f>
        <v>3100</v>
      </c>
      <c r="AY10" s="34">
        <f>AR10+'Jan26'!AY10</f>
        <v>3631</v>
      </c>
      <c r="AZ10" s="34">
        <f t="shared" si="5"/>
        <v>7024</v>
      </c>
      <c r="BA10" s="34">
        <f t="shared" si="5"/>
        <v>7956</v>
      </c>
      <c r="BB10" s="34">
        <f t="shared" si="6"/>
        <v>14980</v>
      </c>
      <c r="BC10" s="34"/>
      <c r="BD10" s="34"/>
      <c r="BE10" s="34"/>
      <c r="BF10" s="34"/>
      <c r="BG10" s="34">
        <v>149</v>
      </c>
      <c r="BH10" s="34">
        <v>5468</v>
      </c>
      <c r="BI10" s="34">
        <v>225275</v>
      </c>
      <c r="BJ10" s="34">
        <f>BH10+BI10</f>
        <v>230743</v>
      </c>
      <c r="BK10" s="34">
        <f>'Jan26'!BK10+BH10</f>
        <v>35568</v>
      </c>
      <c r="BL10" s="34">
        <f>'Jan26'!BL10+BI10</f>
        <v>1593745</v>
      </c>
      <c r="BM10" s="34">
        <f>SUM(BK10:BL10)</f>
        <v>1629313</v>
      </c>
    </row>
    <row r="11" spans="1:65" s="1" customFormat="1" ht="17.100000000000001" customHeight="1">
      <c r="A11" s="16">
        <v>8</v>
      </c>
      <c r="B11" s="17" t="s">
        <v>73</v>
      </c>
      <c r="C11" s="13">
        <v>80000</v>
      </c>
      <c r="D11" s="13">
        <v>25000</v>
      </c>
      <c r="E11" s="34">
        <v>6625</v>
      </c>
      <c r="F11" s="34">
        <v>2060</v>
      </c>
      <c r="G11" s="34">
        <v>5942</v>
      </c>
      <c r="H11" s="15">
        <f t="shared" si="2"/>
        <v>89.690566037735849</v>
      </c>
      <c r="I11" s="34">
        <v>1552</v>
      </c>
      <c r="J11" s="15">
        <f t="shared" si="8"/>
        <v>75.339805825242721</v>
      </c>
      <c r="K11" s="34">
        <f>G11+'Jan26'!K11</f>
        <v>42501</v>
      </c>
      <c r="L11" s="15">
        <f t="shared" si="0"/>
        <v>53.126249999999999</v>
      </c>
      <c r="M11" s="34">
        <f>I11+'Jan26'!M11</f>
        <v>10018</v>
      </c>
      <c r="N11" s="15">
        <f t="shared" si="9"/>
        <v>40.072000000000003</v>
      </c>
      <c r="O11" s="34">
        <v>60</v>
      </c>
      <c r="P11" s="34">
        <v>38</v>
      </c>
      <c r="Q11" s="34">
        <f>O11+'Jan26'!Q11</f>
        <v>628</v>
      </c>
      <c r="R11" s="34">
        <f>P11+'Jan26'!R11</f>
        <v>211</v>
      </c>
      <c r="S11" s="34">
        <v>6342</v>
      </c>
      <c r="T11" s="34">
        <v>1463</v>
      </c>
      <c r="U11" s="34">
        <v>1444</v>
      </c>
      <c r="V11" s="34">
        <v>380</v>
      </c>
      <c r="W11" s="34">
        <v>718</v>
      </c>
      <c r="X11" s="34">
        <v>190</v>
      </c>
      <c r="Y11" s="15">
        <f t="shared" si="1"/>
        <v>49.722991689750693</v>
      </c>
      <c r="Z11" s="15">
        <f t="shared" si="1"/>
        <v>50</v>
      </c>
      <c r="AA11" s="34">
        <v>6285</v>
      </c>
      <c r="AB11" s="34">
        <v>1670</v>
      </c>
      <c r="AC11" s="34">
        <v>2748</v>
      </c>
      <c r="AD11" s="34">
        <v>745</v>
      </c>
      <c r="AE11" s="34">
        <v>2151</v>
      </c>
      <c r="AF11" s="34">
        <v>714</v>
      </c>
      <c r="AG11" s="34">
        <v>27</v>
      </c>
      <c r="AH11" s="34">
        <v>9</v>
      </c>
      <c r="AI11" s="34">
        <v>400</v>
      </c>
      <c r="AJ11" s="34">
        <v>77</v>
      </c>
      <c r="AK11" s="34">
        <v>49</v>
      </c>
      <c r="AL11" s="34">
        <v>11</v>
      </c>
      <c r="AM11" s="34">
        <v>435</v>
      </c>
      <c r="AN11" s="34">
        <v>98</v>
      </c>
      <c r="AO11" s="34">
        <v>1481</v>
      </c>
      <c r="AP11" s="34">
        <v>408</v>
      </c>
      <c r="AQ11" s="34">
        <v>1174</v>
      </c>
      <c r="AR11" s="34">
        <v>337</v>
      </c>
      <c r="AS11" s="34">
        <f t="shared" si="3"/>
        <v>2655</v>
      </c>
      <c r="AT11" s="34">
        <f t="shared" si="3"/>
        <v>745</v>
      </c>
      <c r="AU11" s="34">
        <f t="shared" si="4"/>
        <v>3400</v>
      </c>
      <c r="AV11" s="34">
        <f>AO11+'Jan26'!AV11</f>
        <v>10344</v>
      </c>
      <c r="AW11" s="34">
        <f>AP11+'Jan26'!AW11</f>
        <v>2632</v>
      </c>
      <c r="AX11" s="34">
        <f>AQ11+'Jan26'!AX11</f>
        <v>8097</v>
      </c>
      <c r="AY11" s="34">
        <f>AR11+'Jan26'!AY11</f>
        <v>2166</v>
      </c>
      <c r="AZ11" s="34">
        <f t="shared" si="5"/>
        <v>18441</v>
      </c>
      <c r="BA11" s="34">
        <f t="shared" si="5"/>
        <v>4798</v>
      </c>
      <c r="BB11" s="34">
        <f t="shared" si="6"/>
        <v>23239</v>
      </c>
      <c r="BC11" s="34"/>
      <c r="BD11" s="34"/>
      <c r="BE11" s="34"/>
      <c r="BF11" s="34"/>
      <c r="BG11" s="34"/>
      <c r="BH11" s="34"/>
      <c r="BI11" s="34"/>
      <c r="BJ11" s="34"/>
      <c r="BK11" s="40"/>
      <c r="BL11" s="40"/>
      <c r="BM11" s="40"/>
    </row>
    <row r="12" spans="1:65" s="138" customFormat="1" ht="17.100000000000001" customHeight="1">
      <c r="A12" s="18"/>
      <c r="B12" s="19" t="s">
        <v>74</v>
      </c>
      <c r="C12" s="19">
        <f>SUM(C10:C11)</f>
        <v>115000</v>
      </c>
      <c r="D12" s="19">
        <f t="shared" ref="D12:BM12" si="10">SUM(D10:D11)</f>
        <v>63000</v>
      </c>
      <c r="E12" s="35">
        <f t="shared" si="10"/>
        <v>9560</v>
      </c>
      <c r="F12" s="35">
        <f t="shared" si="10"/>
        <v>5120</v>
      </c>
      <c r="G12" s="35">
        <f t="shared" si="10"/>
        <v>8125</v>
      </c>
      <c r="H12" s="21">
        <f t="shared" si="2"/>
        <v>84.989539748953973</v>
      </c>
      <c r="I12" s="35">
        <f t="shared" si="10"/>
        <v>4297</v>
      </c>
      <c r="J12" s="21">
        <f t="shared" si="8"/>
        <v>83.92578125</v>
      </c>
      <c r="K12" s="35">
        <f t="shared" si="10"/>
        <v>57529</v>
      </c>
      <c r="L12" s="21">
        <f t="shared" si="0"/>
        <v>50.025217391304345</v>
      </c>
      <c r="M12" s="35">
        <f t="shared" si="10"/>
        <v>29397</v>
      </c>
      <c r="N12" s="21">
        <f t="shared" si="9"/>
        <v>46.661904761904765</v>
      </c>
      <c r="O12" s="35">
        <f t="shared" si="10"/>
        <v>86</v>
      </c>
      <c r="P12" s="35">
        <f t="shared" si="10"/>
        <v>152</v>
      </c>
      <c r="Q12" s="35">
        <f t="shared" si="10"/>
        <v>834</v>
      </c>
      <c r="R12" s="35">
        <f t="shared" si="10"/>
        <v>964</v>
      </c>
      <c r="S12" s="35">
        <f t="shared" si="10"/>
        <v>8523</v>
      </c>
      <c r="T12" s="35">
        <f t="shared" si="10"/>
        <v>4311</v>
      </c>
      <c r="U12" s="35">
        <f t="shared" si="10"/>
        <v>1953</v>
      </c>
      <c r="V12" s="35">
        <f t="shared" si="10"/>
        <v>978</v>
      </c>
      <c r="W12" s="35">
        <f t="shared" si="10"/>
        <v>981</v>
      </c>
      <c r="X12" s="35">
        <f t="shared" si="10"/>
        <v>490</v>
      </c>
      <c r="Y12" s="21">
        <f t="shared" si="1"/>
        <v>50.230414746543779</v>
      </c>
      <c r="Z12" s="21">
        <f t="shared" si="1"/>
        <v>50.102249488752555</v>
      </c>
      <c r="AA12" s="35">
        <f t="shared" si="10"/>
        <v>8676</v>
      </c>
      <c r="AB12" s="35">
        <f t="shared" si="10"/>
        <v>4316</v>
      </c>
      <c r="AC12" s="35">
        <f t="shared" si="10"/>
        <v>4161</v>
      </c>
      <c r="AD12" s="35">
        <f t="shared" si="10"/>
        <v>2127</v>
      </c>
      <c r="AE12" s="35">
        <f t="shared" si="10"/>
        <v>3129</v>
      </c>
      <c r="AF12" s="35">
        <f t="shared" si="10"/>
        <v>1834</v>
      </c>
      <c r="AG12" s="35">
        <f t="shared" si="10"/>
        <v>50</v>
      </c>
      <c r="AH12" s="35">
        <f t="shared" si="10"/>
        <v>44</v>
      </c>
      <c r="AI12" s="35">
        <f t="shared" si="10"/>
        <v>616</v>
      </c>
      <c r="AJ12" s="35">
        <f t="shared" si="10"/>
        <v>239</v>
      </c>
      <c r="AK12" s="35">
        <f t="shared" si="10"/>
        <v>61</v>
      </c>
      <c r="AL12" s="35">
        <f t="shared" si="10"/>
        <v>38</v>
      </c>
      <c r="AM12" s="35">
        <f t="shared" si="10"/>
        <v>573</v>
      </c>
      <c r="AN12" s="35">
        <f t="shared" si="10"/>
        <v>360</v>
      </c>
      <c r="AO12" s="35">
        <f t="shared" si="10"/>
        <v>2078</v>
      </c>
      <c r="AP12" s="35">
        <f t="shared" si="10"/>
        <v>1001</v>
      </c>
      <c r="AQ12" s="35">
        <f t="shared" si="10"/>
        <v>1652</v>
      </c>
      <c r="AR12" s="35">
        <f t="shared" si="10"/>
        <v>856</v>
      </c>
      <c r="AS12" s="35">
        <f t="shared" si="10"/>
        <v>3730</v>
      </c>
      <c r="AT12" s="35">
        <f t="shared" si="10"/>
        <v>1857</v>
      </c>
      <c r="AU12" s="35">
        <f t="shared" si="10"/>
        <v>5587</v>
      </c>
      <c r="AV12" s="35">
        <f t="shared" si="10"/>
        <v>14268</v>
      </c>
      <c r="AW12" s="35">
        <f t="shared" si="10"/>
        <v>6957</v>
      </c>
      <c r="AX12" s="35">
        <f t="shared" si="10"/>
        <v>11197</v>
      </c>
      <c r="AY12" s="35">
        <f t="shared" si="10"/>
        <v>5797</v>
      </c>
      <c r="AZ12" s="35">
        <f t="shared" si="10"/>
        <v>25465</v>
      </c>
      <c r="BA12" s="35">
        <f t="shared" si="10"/>
        <v>12754</v>
      </c>
      <c r="BB12" s="35">
        <f t="shared" si="10"/>
        <v>38219</v>
      </c>
      <c r="BC12" s="35">
        <f t="shared" si="10"/>
        <v>0</v>
      </c>
      <c r="BD12" s="35">
        <f t="shared" si="10"/>
        <v>0</v>
      </c>
      <c r="BE12" s="35">
        <f t="shared" si="10"/>
        <v>0</v>
      </c>
      <c r="BF12" s="35">
        <f t="shared" si="10"/>
        <v>0</v>
      </c>
      <c r="BG12" s="35">
        <f t="shared" si="10"/>
        <v>149</v>
      </c>
      <c r="BH12" s="35">
        <f t="shared" si="10"/>
        <v>5468</v>
      </c>
      <c r="BI12" s="35">
        <f t="shared" si="10"/>
        <v>225275</v>
      </c>
      <c r="BJ12" s="35">
        <f t="shared" si="10"/>
        <v>230743</v>
      </c>
      <c r="BK12" s="35">
        <f t="shared" si="10"/>
        <v>35568</v>
      </c>
      <c r="BL12" s="35">
        <f t="shared" si="10"/>
        <v>1593745</v>
      </c>
      <c r="BM12" s="35">
        <f t="shared" si="10"/>
        <v>1629313</v>
      </c>
    </row>
    <row r="13" spans="1:65" s="138" customFormat="1" ht="17.100000000000001" customHeight="1">
      <c r="A13" s="24">
        <v>9</v>
      </c>
      <c r="B13" s="25" t="s">
        <v>75</v>
      </c>
      <c r="C13" s="26">
        <v>170000</v>
      </c>
      <c r="D13" s="26">
        <v>0</v>
      </c>
      <c r="E13" s="38">
        <v>14860</v>
      </c>
      <c r="F13" s="38"/>
      <c r="G13" s="38">
        <v>12469</v>
      </c>
      <c r="H13" s="28">
        <f t="shared" si="2"/>
        <v>83.90982503364738</v>
      </c>
      <c r="I13" s="38"/>
      <c r="J13" s="15"/>
      <c r="K13" s="34">
        <f>G13+'Jan26'!K13</f>
        <v>84250</v>
      </c>
      <c r="L13" s="15">
        <f t="shared" si="0"/>
        <v>49.558823529411768</v>
      </c>
      <c r="M13" s="34">
        <f>I13+'Jan26'!M13</f>
        <v>0</v>
      </c>
      <c r="N13" s="28"/>
      <c r="O13" s="38">
        <v>245</v>
      </c>
      <c r="P13" s="38"/>
      <c r="Q13" s="34">
        <f>O13+'Jan26'!Q13</f>
        <v>1398</v>
      </c>
      <c r="R13" s="34">
        <f>P13+'Jan26'!R13</f>
        <v>0</v>
      </c>
      <c r="S13" s="38">
        <v>11769</v>
      </c>
      <c r="T13" s="38"/>
      <c r="U13" s="38">
        <v>2895</v>
      </c>
      <c r="V13" s="38"/>
      <c r="W13" s="38">
        <v>1419</v>
      </c>
      <c r="X13" s="38"/>
      <c r="Y13" s="15">
        <f t="shared" si="1"/>
        <v>49.015544041450774</v>
      </c>
      <c r="Z13" s="15"/>
      <c r="AA13" s="38">
        <v>12738</v>
      </c>
      <c r="AB13" s="38"/>
      <c r="AC13" s="38">
        <v>6281</v>
      </c>
      <c r="AD13" s="38"/>
      <c r="AE13" s="38">
        <v>6088</v>
      </c>
      <c r="AF13" s="38"/>
      <c r="AG13" s="38">
        <v>280</v>
      </c>
      <c r="AH13" s="38"/>
      <c r="AI13" s="38">
        <v>635</v>
      </c>
      <c r="AJ13" s="38"/>
      <c r="AK13" s="38">
        <v>403</v>
      </c>
      <c r="AL13" s="38"/>
      <c r="AM13" s="38">
        <v>440</v>
      </c>
      <c r="AN13" s="38"/>
      <c r="AO13" s="38">
        <v>2816</v>
      </c>
      <c r="AP13" s="38"/>
      <c r="AQ13" s="38">
        <v>2333</v>
      </c>
      <c r="AR13" s="38"/>
      <c r="AS13" s="34">
        <f t="shared" si="3"/>
        <v>5149</v>
      </c>
      <c r="AT13" s="34">
        <f t="shared" si="3"/>
        <v>0</v>
      </c>
      <c r="AU13" s="34">
        <f t="shared" si="4"/>
        <v>5149</v>
      </c>
      <c r="AV13" s="34">
        <f>AO13+'Jan26'!AV13</f>
        <v>19219</v>
      </c>
      <c r="AW13" s="34">
        <f>AP13+'Jan26'!AW13</f>
        <v>0</v>
      </c>
      <c r="AX13" s="34">
        <f>AQ13+'Jan26'!AX13</f>
        <v>15620</v>
      </c>
      <c r="AY13" s="34">
        <f>AR13+'Jan26'!AY13</f>
        <v>0</v>
      </c>
      <c r="AZ13" s="34">
        <f t="shared" si="5"/>
        <v>34839</v>
      </c>
      <c r="BA13" s="34">
        <f t="shared" si="5"/>
        <v>0</v>
      </c>
      <c r="BB13" s="34">
        <f t="shared" si="6"/>
        <v>34839</v>
      </c>
      <c r="BC13" s="38"/>
      <c r="BD13" s="38"/>
      <c r="BE13" s="38"/>
      <c r="BF13" s="38"/>
      <c r="BG13" s="38"/>
      <c r="BH13" s="38"/>
      <c r="BI13" s="38"/>
      <c r="BJ13" s="38"/>
      <c r="BK13" s="34">
        <f>'Dec25'!BK13+BH13</f>
        <v>0</v>
      </c>
      <c r="BL13" s="34">
        <f>'Dec25'!BL13+BI13</f>
        <v>0</v>
      </c>
      <c r="BM13" s="42">
        <v>0</v>
      </c>
    </row>
    <row r="14" spans="1:65" s="1" customFormat="1" ht="17.100000000000001" customHeight="1">
      <c r="A14" s="12">
        <v>10</v>
      </c>
      <c r="B14" s="13" t="s">
        <v>76</v>
      </c>
      <c r="C14" s="13">
        <v>71000</v>
      </c>
      <c r="D14" s="13">
        <v>0</v>
      </c>
      <c r="E14" s="34">
        <v>6075</v>
      </c>
      <c r="F14" s="34"/>
      <c r="G14" s="34">
        <v>4067</v>
      </c>
      <c r="H14" s="15">
        <f t="shared" si="2"/>
        <v>66.946502057613174</v>
      </c>
      <c r="I14" s="34"/>
      <c r="J14" s="15"/>
      <c r="K14" s="34">
        <f>G14+'Jan26'!K14</f>
        <v>29468</v>
      </c>
      <c r="L14" s="15">
        <f t="shared" si="0"/>
        <v>41.504225352112677</v>
      </c>
      <c r="M14" s="34">
        <f>I14+'Jan26'!M14</f>
        <v>0</v>
      </c>
      <c r="N14" s="15"/>
      <c r="O14" s="34">
        <v>274</v>
      </c>
      <c r="P14" s="34"/>
      <c r="Q14" s="34">
        <f>O14+'Jan26'!Q14</f>
        <v>2237</v>
      </c>
      <c r="R14" s="34">
        <f>P14+'Jan26'!R14</f>
        <v>0</v>
      </c>
      <c r="S14" s="34">
        <v>4546</v>
      </c>
      <c r="T14" s="34"/>
      <c r="U14" s="34">
        <v>1262</v>
      </c>
      <c r="V14" s="34"/>
      <c r="W14" s="34">
        <v>714</v>
      </c>
      <c r="X14" s="34"/>
      <c r="Y14" s="15">
        <f t="shared" si="1"/>
        <v>56.57686212361331</v>
      </c>
      <c r="Z14" s="15"/>
      <c r="AA14" s="34">
        <v>4673</v>
      </c>
      <c r="AB14" s="34"/>
      <c r="AC14" s="34">
        <v>2738</v>
      </c>
      <c r="AD14" s="34"/>
      <c r="AE14" s="34">
        <v>1935</v>
      </c>
      <c r="AF14" s="34"/>
      <c r="AG14" s="34">
        <v>110</v>
      </c>
      <c r="AH14" s="34"/>
      <c r="AI14" s="34">
        <v>244</v>
      </c>
      <c r="AJ14" s="34"/>
      <c r="AK14" s="34">
        <v>96</v>
      </c>
      <c r="AL14" s="34"/>
      <c r="AM14" s="34">
        <v>137</v>
      </c>
      <c r="AN14" s="34"/>
      <c r="AO14" s="34">
        <v>1207</v>
      </c>
      <c r="AP14" s="34"/>
      <c r="AQ14" s="34">
        <v>944</v>
      </c>
      <c r="AR14" s="34"/>
      <c r="AS14" s="34">
        <f t="shared" si="3"/>
        <v>2151</v>
      </c>
      <c r="AT14" s="34">
        <f t="shared" si="3"/>
        <v>0</v>
      </c>
      <c r="AU14" s="34">
        <f t="shared" si="4"/>
        <v>2151</v>
      </c>
      <c r="AV14" s="34">
        <f>AO14+'Jan26'!AV14</f>
        <v>8062</v>
      </c>
      <c r="AW14" s="34">
        <f>AP14+'Jan26'!AW14</f>
        <v>0</v>
      </c>
      <c r="AX14" s="34">
        <f>AQ14+'Jan26'!AX14</f>
        <v>6678</v>
      </c>
      <c r="AY14" s="34">
        <f>AR14+'Jan26'!AY14</f>
        <v>0</v>
      </c>
      <c r="AZ14" s="34">
        <f t="shared" si="5"/>
        <v>14740</v>
      </c>
      <c r="BA14" s="34">
        <f t="shared" si="5"/>
        <v>0</v>
      </c>
      <c r="BB14" s="34">
        <f t="shared" si="6"/>
        <v>14740</v>
      </c>
      <c r="BC14" s="34">
        <v>30</v>
      </c>
      <c r="BD14" s="34">
        <v>150</v>
      </c>
      <c r="BE14" s="34">
        <f>BC14+'Jan26'!BE14</f>
        <v>210</v>
      </c>
      <c r="BF14" s="34">
        <f>BD14+'Jan26'!BF14</f>
        <v>1050</v>
      </c>
      <c r="BG14" s="34"/>
      <c r="BH14" s="34"/>
      <c r="BI14" s="34"/>
      <c r="BJ14" s="34"/>
      <c r="BK14" s="39"/>
      <c r="BL14" s="39"/>
      <c r="BM14" s="39"/>
    </row>
    <row r="15" spans="1:65" s="1" customFormat="1" ht="17.100000000000001" customHeight="1">
      <c r="A15" s="12">
        <v>11</v>
      </c>
      <c r="B15" s="13" t="s">
        <v>77</v>
      </c>
      <c r="C15" s="13">
        <v>58000</v>
      </c>
      <c r="D15" s="13">
        <v>0</v>
      </c>
      <c r="E15" s="34">
        <v>4834</v>
      </c>
      <c r="F15" s="34"/>
      <c r="G15" s="34">
        <v>3491</v>
      </c>
      <c r="H15" s="15">
        <f t="shared" si="2"/>
        <v>72.217625155151012</v>
      </c>
      <c r="I15" s="34"/>
      <c r="J15" s="15"/>
      <c r="K15" s="34">
        <f>G15+'Jan26'!K15</f>
        <v>22226</v>
      </c>
      <c r="L15" s="15">
        <f t="shared" si="0"/>
        <v>38.320689655172416</v>
      </c>
      <c r="M15" s="34">
        <f>I15+'Jan26'!M15</f>
        <v>0</v>
      </c>
      <c r="N15" s="15"/>
      <c r="O15" s="34">
        <v>207</v>
      </c>
      <c r="P15" s="34"/>
      <c r="Q15" s="34">
        <f>O15+'Jan26'!Q15</f>
        <v>1325</v>
      </c>
      <c r="R15" s="34">
        <f>P15+'Jan26'!R15</f>
        <v>0</v>
      </c>
      <c r="S15" s="34">
        <v>3501</v>
      </c>
      <c r="T15" s="34"/>
      <c r="U15" s="34">
        <v>853</v>
      </c>
      <c r="V15" s="34"/>
      <c r="W15" s="34">
        <v>454</v>
      </c>
      <c r="X15" s="34"/>
      <c r="Y15" s="15">
        <f t="shared" si="1"/>
        <v>53.223915592028135</v>
      </c>
      <c r="Z15" s="15"/>
      <c r="AA15" s="34">
        <v>3973</v>
      </c>
      <c r="AB15" s="34"/>
      <c r="AC15" s="34">
        <v>2180</v>
      </c>
      <c r="AD15" s="34"/>
      <c r="AE15" s="34">
        <v>1793</v>
      </c>
      <c r="AF15" s="34"/>
      <c r="AG15" s="34">
        <v>95</v>
      </c>
      <c r="AH15" s="34"/>
      <c r="AI15" s="34">
        <v>260</v>
      </c>
      <c r="AJ15" s="34"/>
      <c r="AK15" s="34">
        <v>47</v>
      </c>
      <c r="AL15" s="34"/>
      <c r="AM15" s="34">
        <v>75</v>
      </c>
      <c r="AN15" s="34"/>
      <c r="AO15" s="34">
        <v>927</v>
      </c>
      <c r="AP15" s="34"/>
      <c r="AQ15" s="34">
        <v>776</v>
      </c>
      <c r="AR15" s="34"/>
      <c r="AS15" s="34">
        <f t="shared" si="3"/>
        <v>1703</v>
      </c>
      <c r="AT15" s="34">
        <f t="shared" si="3"/>
        <v>0</v>
      </c>
      <c r="AU15" s="34">
        <f t="shared" si="4"/>
        <v>1703</v>
      </c>
      <c r="AV15" s="34">
        <f>AO15+'Jan26'!AV15</f>
        <v>6098</v>
      </c>
      <c r="AW15" s="34">
        <f>AP15+'Jan26'!AW15</f>
        <v>0</v>
      </c>
      <c r="AX15" s="34">
        <f>AQ15+'Jan26'!AX15</f>
        <v>5033</v>
      </c>
      <c r="AY15" s="34">
        <f>AR15+'Jan26'!AY15</f>
        <v>0</v>
      </c>
      <c r="AZ15" s="34">
        <f t="shared" si="5"/>
        <v>11131</v>
      </c>
      <c r="BA15" s="34">
        <f t="shared" si="5"/>
        <v>0</v>
      </c>
      <c r="BB15" s="34">
        <f t="shared" si="6"/>
        <v>11131</v>
      </c>
      <c r="BC15" s="34"/>
      <c r="BD15" s="34"/>
      <c r="BE15" s="34"/>
      <c r="BF15" s="34"/>
      <c r="BG15" s="34"/>
      <c r="BH15" s="34"/>
      <c r="BI15" s="34"/>
      <c r="BJ15" s="34"/>
      <c r="BK15" s="39"/>
      <c r="BL15" s="39"/>
      <c r="BM15" s="39"/>
    </row>
    <row r="16" spans="1:65" s="1" customFormat="1" ht="17.100000000000001" customHeight="1">
      <c r="A16" s="12">
        <v>12</v>
      </c>
      <c r="B16" s="13" t="s">
        <v>78</v>
      </c>
      <c r="C16" s="13">
        <v>48000</v>
      </c>
      <c r="D16" s="13">
        <v>0</v>
      </c>
      <c r="E16" s="34">
        <v>4300</v>
      </c>
      <c r="F16" s="34"/>
      <c r="G16" s="34">
        <v>2517</v>
      </c>
      <c r="H16" s="15">
        <f t="shared" si="2"/>
        <v>58.534883720930232</v>
      </c>
      <c r="I16" s="34"/>
      <c r="J16" s="15"/>
      <c r="K16" s="34">
        <f>G16+'Jan26'!K16</f>
        <v>18177</v>
      </c>
      <c r="L16" s="15">
        <f t="shared" si="0"/>
        <v>37.868749999999999</v>
      </c>
      <c r="M16" s="34">
        <f>I16+'Jan26'!M16</f>
        <v>0</v>
      </c>
      <c r="N16" s="15"/>
      <c r="O16" s="34">
        <v>173</v>
      </c>
      <c r="P16" s="34"/>
      <c r="Q16" s="34">
        <f>O16+'Jan26'!Q16</f>
        <v>1178</v>
      </c>
      <c r="R16" s="34">
        <f>P16+'Jan26'!R16</f>
        <v>0</v>
      </c>
      <c r="S16" s="34">
        <v>2755</v>
      </c>
      <c r="T16" s="34"/>
      <c r="U16" s="34">
        <v>740</v>
      </c>
      <c r="V16" s="34"/>
      <c r="W16" s="34">
        <v>426</v>
      </c>
      <c r="X16" s="34"/>
      <c r="Y16" s="15">
        <f t="shared" si="1"/>
        <v>57.567567567567565</v>
      </c>
      <c r="Z16" s="15"/>
      <c r="AA16" s="34">
        <v>3071</v>
      </c>
      <c r="AB16" s="34"/>
      <c r="AC16" s="34">
        <v>1731</v>
      </c>
      <c r="AD16" s="34"/>
      <c r="AE16" s="34">
        <v>1340</v>
      </c>
      <c r="AF16" s="34"/>
      <c r="AG16" s="34">
        <v>95</v>
      </c>
      <c r="AH16" s="34"/>
      <c r="AI16" s="34">
        <v>185</v>
      </c>
      <c r="AJ16" s="34"/>
      <c r="AK16" s="34">
        <v>69</v>
      </c>
      <c r="AL16" s="34"/>
      <c r="AM16" s="34">
        <v>36</v>
      </c>
      <c r="AN16" s="34"/>
      <c r="AO16" s="34">
        <v>695</v>
      </c>
      <c r="AP16" s="34"/>
      <c r="AQ16" s="34">
        <v>651</v>
      </c>
      <c r="AR16" s="34"/>
      <c r="AS16" s="34">
        <f t="shared" si="3"/>
        <v>1346</v>
      </c>
      <c r="AT16" s="34">
        <f t="shared" si="3"/>
        <v>0</v>
      </c>
      <c r="AU16" s="34">
        <f t="shared" si="4"/>
        <v>1346</v>
      </c>
      <c r="AV16" s="34">
        <f>AO16+'Jan26'!AV16</f>
        <v>4718</v>
      </c>
      <c r="AW16" s="34">
        <f>AP16+'Jan26'!AW16</f>
        <v>0</v>
      </c>
      <c r="AX16" s="34">
        <f>AQ16+'Jan26'!AX16</f>
        <v>4440</v>
      </c>
      <c r="AY16" s="34">
        <f>AR16+'Jan26'!AY16</f>
        <v>0</v>
      </c>
      <c r="AZ16" s="34">
        <f t="shared" si="5"/>
        <v>9158</v>
      </c>
      <c r="BA16" s="34">
        <f t="shared" si="5"/>
        <v>0</v>
      </c>
      <c r="BB16" s="34">
        <f t="shared" si="6"/>
        <v>9158</v>
      </c>
      <c r="BC16" s="34"/>
      <c r="BD16" s="34"/>
      <c r="BE16" s="34"/>
      <c r="BF16" s="34"/>
      <c r="BG16" s="34"/>
      <c r="BH16" s="34"/>
      <c r="BI16" s="34"/>
      <c r="BJ16" s="34"/>
      <c r="BK16" s="39"/>
      <c r="BL16" s="39"/>
      <c r="BM16" s="39"/>
    </row>
    <row r="17" spans="1:65" s="1" customFormat="1" ht="17.100000000000001" customHeight="1">
      <c r="A17" s="12">
        <v>13</v>
      </c>
      <c r="B17" s="13" t="s">
        <v>79</v>
      </c>
      <c r="C17" s="13">
        <v>50000</v>
      </c>
      <c r="D17" s="13">
        <v>0</v>
      </c>
      <c r="E17" s="34">
        <v>4645</v>
      </c>
      <c r="F17" s="34"/>
      <c r="G17" s="34">
        <v>3121</v>
      </c>
      <c r="H17" s="15">
        <f t="shared" si="2"/>
        <v>67.190527448869759</v>
      </c>
      <c r="I17" s="34"/>
      <c r="J17" s="15"/>
      <c r="K17" s="34">
        <f>G17+'Jan26'!K17</f>
        <v>20237</v>
      </c>
      <c r="L17" s="15">
        <f t="shared" si="0"/>
        <v>40.473999999999997</v>
      </c>
      <c r="M17" s="34">
        <f>I17+'Jan26'!M17</f>
        <v>0</v>
      </c>
      <c r="N17" s="15"/>
      <c r="O17" s="34">
        <v>116</v>
      </c>
      <c r="P17" s="34"/>
      <c r="Q17" s="34">
        <f>O17+'Jan26'!Q17</f>
        <v>689</v>
      </c>
      <c r="R17" s="34">
        <f>P17+'Jan26'!R17</f>
        <v>0</v>
      </c>
      <c r="S17" s="34">
        <v>2811</v>
      </c>
      <c r="T17" s="34"/>
      <c r="U17" s="34">
        <v>710</v>
      </c>
      <c r="V17" s="34"/>
      <c r="W17" s="34">
        <v>378</v>
      </c>
      <c r="X17" s="34"/>
      <c r="Y17" s="15">
        <f t="shared" si="1"/>
        <v>53.239436619718312</v>
      </c>
      <c r="Z17" s="15"/>
      <c r="AA17" s="34">
        <v>3358</v>
      </c>
      <c r="AB17" s="34"/>
      <c r="AC17" s="34">
        <v>1838</v>
      </c>
      <c r="AD17" s="34"/>
      <c r="AE17" s="34">
        <v>1520</v>
      </c>
      <c r="AF17" s="34"/>
      <c r="AG17" s="34">
        <v>44</v>
      </c>
      <c r="AH17" s="34"/>
      <c r="AI17" s="34">
        <v>186</v>
      </c>
      <c r="AJ17" s="34"/>
      <c r="AK17" s="34">
        <v>40</v>
      </c>
      <c r="AL17" s="34"/>
      <c r="AM17" s="34">
        <v>195</v>
      </c>
      <c r="AN17" s="34"/>
      <c r="AO17" s="34">
        <v>715</v>
      </c>
      <c r="AP17" s="34"/>
      <c r="AQ17" s="34">
        <v>658</v>
      </c>
      <c r="AR17" s="34"/>
      <c r="AS17" s="34">
        <f t="shared" si="3"/>
        <v>1373</v>
      </c>
      <c r="AT17" s="34">
        <f t="shared" si="3"/>
        <v>0</v>
      </c>
      <c r="AU17" s="34">
        <f t="shared" si="4"/>
        <v>1373</v>
      </c>
      <c r="AV17" s="34">
        <f>AO17+'Jan26'!AV17</f>
        <v>4552</v>
      </c>
      <c r="AW17" s="34">
        <f>AP17+'Jan26'!AW17</f>
        <v>0</v>
      </c>
      <c r="AX17" s="34">
        <f>AQ17+'Jan26'!AX17</f>
        <v>4188</v>
      </c>
      <c r="AY17" s="34">
        <f>AR17+'Jan26'!AY17</f>
        <v>0</v>
      </c>
      <c r="AZ17" s="34">
        <f t="shared" si="5"/>
        <v>8740</v>
      </c>
      <c r="BA17" s="34">
        <f t="shared" si="5"/>
        <v>0</v>
      </c>
      <c r="BB17" s="34">
        <f t="shared" si="6"/>
        <v>8740</v>
      </c>
      <c r="BC17" s="34"/>
      <c r="BD17" s="34"/>
      <c r="BE17" s="34"/>
      <c r="BF17" s="34"/>
      <c r="BG17" s="34"/>
      <c r="BH17" s="34"/>
      <c r="BI17" s="34"/>
      <c r="BJ17" s="34"/>
      <c r="BK17" s="39"/>
      <c r="BL17" s="39"/>
      <c r="BM17" s="39"/>
    </row>
    <row r="18" spans="1:65" s="1" customFormat="1" ht="17.100000000000001" customHeight="1">
      <c r="A18" s="16">
        <v>14</v>
      </c>
      <c r="B18" s="17" t="s">
        <v>80</v>
      </c>
      <c r="C18" s="13">
        <v>56000</v>
      </c>
      <c r="D18" s="13">
        <v>0</v>
      </c>
      <c r="E18" s="34">
        <v>4640</v>
      </c>
      <c r="F18" s="34"/>
      <c r="G18" s="34">
        <v>3338</v>
      </c>
      <c r="H18" s="15">
        <f t="shared" si="2"/>
        <v>71.939655172413794</v>
      </c>
      <c r="I18" s="34"/>
      <c r="J18" s="15"/>
      <c r="K18" s="34">
        <f>G18+'Jan26'!K18</f>
        <v>25504</v>
      </c>
      <c r="L18" s="15">
        <f t="shared" si="0"/>
        <v>45.542857142857144</v>
      </c>
      <c r="M18" s="34">
        <f>I18+'Jan26'!M18</f>
        <v>0</v>
      </c>
      <c r="N18" s="15"/>
      <c r="O18" s="34">
        <v>158</v>
      </c>
      <c r="P18" s="34"/>
      <c r="Q18" s="34">
        <f>O18+'Jan26'!Q18</f>
        <v>965</v>
      </c>
      <c r="R18" s="34">
        <f>P18+'Jan26'!R18</f>
        <v>0</v>
      </c>
      <c r="S18" s="34">
        <v>3960</v>
      </c>
      <c r="T18" s="34"/>
      <c r="U18" s="34">
        <v>1122</v>
      </c>
      <c r="V18" s="34"/>
      <c r="W18" s="34">
        <v>572</v>
      </c>
      <c r="X18" s="34"/>
      <c r="Y18" s="15">
        <f t="shared" si="1"/>
        <v>50.980392156862742</v>
      </c>
      <c r="Z18" s="15"/>
      <c r="AA18" s="34">
        <v>3500</v>
      </c>
      <c r="AB18" s="34"/>
      <c r="AC18" s="34">
        <v>1880</v>
      </c>
      <c r="AD18" s="34"/>
      <c r="AE18" s="34">
        <v>1620</v>
      </c>
      <c r="AF18" s="34"/>
      <c r="AG18" s="34">
        <v>41</v>
      </c>
      <c r="AH18" s="34"/>
      <c r="AI18" s="34">
        <v>324</v>
      </c>
      <c r="AJ18" s="34"/>
      <c r="AK18" s="34">
        <v>29</v>
      </c>
      <c r="AL18" s="34"/>
      <c r="AM18" s="34">
        <v>81</v>
      </c>
      <c r="AN18" s="34"/>
      <c r="AO18" s="34">
        <v>793</v>
      </c>
      <c r="AP18" s="34"/>
      <c r="AQ18" s="34">
        <v>612</v>
      </c>
      <c r="AR18" s="34"/>
      <c r="AS18" s="34">
        <f t="shared" si="3"/>
        <v>1405</v>
      </c>
      <c r="AT18" s="34">
        <f t="shared" si="3"/>
        <v>0</v>
      </c>
      <c r="AU18" s="34">
        <f t="shared" si="4"/>
        <v>1405</v>
      </c>
      <c r="AV18" s="34">
        <f>AO18+'Jan26'!AV18</f>
        <v>5808</v>
      </c>
      <c r="AW18" s="34">
        <f>AP18+'Jan26'!AW18</f>
        <v>0</v>
      </c>
      <c r="AX18" s="34">
        <f>AQ18+'Jan26'!AX18</f>
        <v>4501</v>
      </c>
      <c r="AY18" s="34">
        <f>AR18+'Jan26'!AY18</f>
        <v>0</v>
      </c>
      <c r="AZ18" s="34">
        <f t="shared" si="5"/>
        <v>10309</v>
      </c>
      <c r="BA18" s="34">
        <f t="shared" si="5"/>
        <v>0</v>
      </c>
      <c r="BB18" s="34">
        <f t="shared" si="6"/>
        <v>10309</v>
      </c>
      <c r="BC18" s="34"/>
      <c r="BD18" s="34"/>
      <c r="BE18" s="34"/>
      <c r="BF18" s="34"/>
      <c r="BG18" s="34"/>
      <c r="BH18" s="34"/>
      <c r="BI18" s="34"/>
      <c r="BJ18" s="34"/>
      <c r="BK18" s="39"/>
      <c r="BL18" s="39"/>
      <c r="BM18" s="39"/>
    </row>
    <row r="19" spans="1:65" s="138" customFormat="1" ht="17.100000000000001" customHeight="1">
      <c r="A19" s="18"/>
      <c r="B19" s="19" t="s">
        <v>74</v>
      </c>
      <c r="C19" s="19">
        <f>SUM(C14:C18)</f>
        <v>283000</v>
      </c>
      <c r="D19" s="19">
        <f t="shared" ref="D19:BM19" si="11">SUM(D14:D18)</f>
        <v>0</v>
      </c>
      <c r="E19" s="35">
        <f t="shared" si="11"/>
        <v>24494</v>
      </c>
      <c r="F19" s="35">
        <f t="shared" si="11"/>
        <v>0</v>
      </c>
      <c r="G19" s="35">
        <f t="shared" si="11"/>
        <v>16534</v>
      </c>
      <c r="H19" s="21">
        <f t="shared" si="2"/>
        <v>67.50224544786478</v>
      </c>
      <c r="I19" s="35">
        <f t="shared" si="11"/>
        <v>0</v>
      </c>
      <c r="J19" s="35">
        <f t="shared" si="11"/>
        <v>0</v>
      </c>
      <c r="K19" s="35">
        <f t="shared" si="11"/>
        <v>115612</v>
      </c>
      <c r="L19" s="21">
        <f t="shared" si="0"/>
        <v>40.852296819787988</v>
      </c>
      <c r="M19" s="35">
        <f t="shared" si="11"/>
        <v>0</v>
      </c>
      <c r="N19" s="35">
        <f t="shared" si="11"/>
        <v>0</v>
      </c>
      <c r="O19" s="35">
        <f t="shared" si="11"/>
        <v>928</v>
      </c>
      <c r="P19" s="35">
        <f t="shared" si="11"/>
        <v>0</v>
      </c>
      <c r="Q19" s="35">
        <f t="shared" si="11"/>
        <v>6394</v>
      </c>
      <c r="R19" s="35">
        <f t="shared" si="11"/>
        <v>0</v>
      </c>
      <c r="S19" s="35">
        <f t="shared" si="11"/>
        <v>17573</v>
      </c>
      <c r="T19" s="35">
        <f t="shared" si="11"/>
        <v>0</v>
      </c>
      <c r="U19" s="35">
        <f t="shared" si="11"/>
        <v>4687</v>
      </c>
      <c r="V19" s="35">
        <f t="shared" si="11"/>
        <v>0</v>
      </c>
      <c r="W19" s="35">
        <f t="shared" si="11"/>
        <v>2544</v>
      </c>
      <c r="X19" s="35">
        <f t="shared" si="11"/>
        <v>0</v>
      </c>
      <c r="Y19" s="35">
        <f t="shared" si="11"/>
        <v>271.58817405979005</v>
      </c>
      <c r="Z19" s="35">
        <f t="shared" si="11"/>
        <v>0</v>
      </c>
      <c r="AA19" s="35">
        <f t="shared" si="11"/>
        <v>18575</v>
      </c>
      <c r="AB19" s="35">
        <f t="shared" si="11"/>
        <v>0</v>
      </c>
      <c r="AC19" s="35">
        <f t="shared" si="11"/>
        <v>10367</v>
      </c>
      <c r="AD19" s="35">
        <f t="shared" si="11"/>
        <v>0</v>
      </c>
      <c r="AE19" s="35">
        <f t="shared" si="11"/>
        <v>8208</v>
      </c>
      <c r="AF19" s="35">
        <f t="shared" si="11"/>
        <v>0</v>
      </c>
      <c r="AG19" s="35">
        <f t="shared" si="11"/>
        <v>385</v>
      </c>
      <c r="AH19" s="35">
        <f t="shared" si="11"/>
        <v>0</v>
      </c>
      <c r="AI19" s="35">
        <f t="shared" si="11"/>
        <v>1199</v>
      </c>
      <c r="AJ19" s="35">
        <f t="shared" si="11"/>
        <v>0</v>
      </c>
      <c r="AK19" s="35">
        <f t="shared" si="11"/>
        <v>281</v>
      </c>
      <c r="AL19" s="35">
        <f t="shared" si="11"/>
        <v>0</v>
      </c>
      <c r="AM19" s="35">
        <f t="shared" si="11"/>
        <v>524</v>
      </c>
      <c r="AN19" s="35">
        <f t="shared" si="11"/>
        <v>0</v>
      </c>
      <c r="AO19" s="35">
        <f t="shared" si="11"/>
        <v>4337</v>
      </c>
      <c r="AP19" s="35">
        <f t="shared" si="11"/>
        <v>0</v>
      </c>
      <c r="AQ19" s="35">
        <f t="shared" si="11"/>
        <v>3641</v>
      </c>
      <c r="AR19" s="35">
        <f t="shared" si="11"/>
        <v>0</v>
      </c>
      <c r="AS19" s="35">
        <f t="shared" si="11"/>
        <v>7978</v>
      </c>
      <c r="AT19" s="35">
        <f t="shared" si="11"/>
        <v>0</v>
      </c>
      <c r="AU19" s="35">
        <f t="shared" si="11"/>
        <v>7978</v>
      </c>
      <c r="AV19" s="35">
        <f t="shared" si="11"/>
        <v>29238</v>
      </c>
      <c r="AW19" s="35">
        <f t="shared" si="11"/>
        <v>0</v>
      </c>
      <c r="AX19" s="35">
        <f t="shared" si="11"/>
        <v>24840</v>
      </c>
      <c r="AY19" s="35">
        <f t="shared" si="11"/>
        <v>0</v>
      </c>
      <c r="AZ19" s="35">
        <f t="shared" si="11"/>
        <v>54078</v>
      </c>
      <c r="BA19" s="35">
        <f t="shared" si="11"/>
        <v>0</v>
      </c>
      <c r="BB19" s="35">
        <f t="shared" si="11"/>
        <v>54078</v>
      </c>
      <c r="BC19" s="35">
        <f t="shared" si="11"/>
        <v>30</v>
      </c>
      <c r="BD19" s="35">
        <f t="shared" si="11"/>
        <v>150</v>
      </c>
      <c r="BE19" s="35">
        <f t="shared" si="11"/>
        <v>210</v>
      </c>
      <c r="BF19" s="35">
        <f t="shared" si="11"/>
        <v>1050</v>
      </c>
      <c r="BG19" s="35">
        <f t="shared" si="11"/>
        <v>0</v>
      </c>
      <c r="BH19" s="35">
        <f t="shared" si="11"/>
        <v>0</v>
      </c>
      <c r="BI19" s="35">
        <f t="shared" si="11"/>
        <v>0</v>
      </c>
      <c r="BJ19" s="35">
        <f t="shared" si="11"/>
        <v>0</v>
      </c>
      <c r="BK19" s="35">
        <f t="shared" si="11"/>
        <v>0</v>
      </c>
      <c r="BL19" s="35">
        <f t="shared" si="11"/>
        <v>0</v>
      </c>
      <c r="BM19" s="35">
        <f t="shared" si="11"/>
        <v>0</v>
      </c>
    </row>
    <row r="20" spans="1:65" s="139" customFormat="1" ht="16.5" customHeight="1">
      <c r="A20" s="22">
        <v>15</v>
      </c>
      <c r="B20" s="29" t="s">
        <v>81</v>
      </c>
      <c r="C20" s="13">
        <v>120000</v>
      </c>
      <c r="D20" s="13">
        <v>0</v>
      </c>
      <c r="E20" s="34">
        <v>9940</v>
      </c>
      <c r="F20" s="34"/>
      <c r="G20" s="34">
        <v>8458</v>
      </c>
      <c r="H20" s="15">
        <f t="shared" si="2"/>
        <v>85.09054325955735</v>
      </c>
      <c r="I20" s="34"/>
      <c r="J20" s="15"/>
      <c r="K20" s="34">
        <f>G20+'Jan26'!K20</f>
        <v>63896</v>
      </c>
      <c r="L20" s="15">
        <f t="shared" si="0"/>
        <v>53.24666666666667</v>
      </c>
      <c r="M20" s="34">
        <f>I20+'Jan26'!M20</f>
        <v>0</v>
      </c>
      <c r="N20" s="15"/>
      <c r="O20" s="34">
        <v>21</v>
      </c>
      <c r="P20" s="34"/>
      <c r="Q20" s="34">
        <f>O20+'Jan26'!Q20</f>
        <v>191</v>
      </c>
      <c r="R20" s="34">
        <f>P20+'Jan26'!R20</f>
        <v>0</v>
      </c>
      <c r="S20" s="34">
        <v>9123</v>
      </c>
      <c r="T20" s="34"/>
      <c r="U20" s="34">
        <v>2213</v>
      </c>
      <c r="V20" s="34"/>
      <c r="W20" s="34">
        <v>1139</v>
      </c>
      <c r="X20" s="34"/>
      <c r="Y20" s="15">
        <f t="shared" ref="Y20:Z35" si="12">W20*100/U20</f>
        <v>51.46859466787167</v>
      </c>
      <c r="Z20" s="15"/>
      <c r="AA20" s="34">
        <v>10997</v>
      </c>
      <c r="AB20" s="34"/>
      <c r="AC20" s="34">
        <v>5760</v>
      </c>
      <c r="AD20" s="34"/>
      <c r="AE20" s="34">
        <v>5165</v>
      </c>
      <c r="AF20" s="34"/>
      <c r="AG20" s="34">
        <v>164</v>
      </c>
      <c r="AH20" s="34"/>
      <c r="AI20" s="34">
        <v>944</v>
      </c>
      <c r="AJ20" s="34"/>
      <c r="AK20" s="34">
        <v>124</v>
      </c>
      <c r="AL20" s="34"/>
      <c r="AM20" s="34">
        <v>468</v>
      </c>
      <c r="AN20" s="34"/>
      <c r="AO20" s="34">
        <v>2472</v>
      </c>
      <c r="AP20" s="34"/>
      <c r="AQ20" s="34">
        <v>1935</v>
      </c>
      <c r="AR20" s="34"/>
      <c r="AS20" s="34">
        <f t="shared" si="3"/>
        <v>4407</v>
      </c>
      <c r="AT20" s="34">
        <f t="shared" si="3"/>
        <v>0</v>
      </c>
      <c r="AU20" s="34">
        <f t="shared" si="4"/>
        <v>4407</v>
      </c>
      <c r="AV20" s="34">
        <f>AO20+'Jan26'!AV20</f>
        <v>15641</v>
      </c>
      <c r="AW20" s="34">
        <f>AP20+'Jan26'!AW20</f>
        <v>0</v>
      </c>
      <c r="AX20" s="34">
        <f>AQ20+'Jan26'!AX20</f>
        <v>12383</v>
      </c>
      <c r="AY20" s="34">
        <f>AR20+'Jan26'!AY20</f>
        <v>0</v>
      </c>
      <c r="AZ20" s="34">
        <f t="shared" si="5"/>
        <v>28024</v>
      </c>
      <c r="BA20" s="34">
        <f t="shared" si="5"/>
        <v>0</v>
      </c>
      <c r="BB20" s="34">
        <f t="shared" si="6"/>
        <v>28024</v>
      </c>
      <c r="BC20" s="34"/>
      <c r="BD20" s="34"/>
      <c r="BE20" s="34"/>
      <c r="BF20" s="34"/>
      <c r="BG20" s="34"/>
      <c r="BH20" s="34"/>
      <c r="BI20" s="34"/>
      <c r="BJ20" s="34"/>
      <c r="BK20" s="40"/>
      <c r="BL20" s="40"/>
      <c r="BM20" s="40"/>
    </row>
    <row r="21" spans="1:65" s="139" customFormat="1" ht="17.100000000000001" customHeight="1">
      <c r="A21" s="12">
        <v>16</v>
      </c>
      <c r="B21" s="13" t="s">
        <v>82</v>
      </c>
      <c r="C21" s="13">
        <v>76000</v>
      </c>
      <c r="D21" s="13">
        <v>0</v>
      </c>
      <c r="E21" s="34">
        <v>6375</v>
      </c>
      <c r="F21" s="34"/>
      <c r="G21" s="34">
        <v>4208</v>
      </c>
      <c r="H21" s="15">
        <f t="shared" si="2"/>
        <v>66.007843137254909</v>
      </c>
      <c r="I21" s="34"/>
      <c r="J21" s="15"/>
      <c r="K21" s="34">
        <f>G21+'Jan26'!K21</f>
        <v>38955</v>
      </c>
      <c r="L21" s="15">
        <f t="shared" si="0"/>
        <v>51.256578947368418</v>
      </c>
      <c r="M21" s="34">
        <f>I21+'Jan26'!M21</f>
        <v>0</v>
      </c>
      <c r="N21" s="15"/>
      <c r="O21" s="34">
        <v>26</v>
      </c>
      <c r="P21" s="34"/>
      <c r="Q21" s="34">
        <f>O21+'Jan26'!Q21</f>
        <v>184</v>
      </c>
      <c r="R21" s="34">
        <f>P21+'Jan26'!R21</f>
        <v>0</v>
      </c>
      <c r="S21" s="34">
        <v>5119</v>
      </c>
      <c r="T21" s="34"/>
      <c r="U21" s="34">
        <v>1196</v>
      </c>
      <c r="V21" s="34"/>
      <c r="W21" s="34">
        <v>580</v>
      </c>
      <c r="X21" s="34"/>
      <c r="Y21" s="15">
        <f t="shared" si="12"/>
        <v>48.49498327759197</v>
      </c>
      <c r="Z21" s="15"/>
      <c r="AA21" s="34">
        <v>5963</v>
      </c>
      <c r="AB21" s="34"/>
      <c r="AC21" s="34">
        <v>3095</v>
      </c>
      <c r="AD21" s="34"/>
      <c r="AE21" s="34">
        <v>2327</v>
      </c>
      <c r="AF21" s="34"/>
      <c r="AG21" s="34">
        <v>93</v>
      </c>
      <c r="AH21" s="34"/>
      <c r="AI21" s="34">
        <v>569</v>
      </c>
      <c r="AJ21" s="34"/>
      <c r="AK21" s="34">
        <v>101</v>
      </c>
      <c r="AL21" s="34"/>
      <c r="AM21" s="34">
        <v>268</v>
      </c>
      <c r="AN21" s="34"/>
      <c r="AO21" s="34">
        <v>1518</v>
      </c>
      <c r="AP21" s="34"/>
      <c r="AQ21" s="34">
        <v>1108</v>
      </c>
      <c r="AR21" s="34"/>
      <c r="AS21" s="34">
        <f t="shared" si="3"/>
        <v>2626</v>
      </c>
      <c r="AT21" s="34">
        <f t="shared" si="3"/>
        <v>0</v>
      </c>
      <c r="AU21" s="34">
        <f t="shared" si="4"/>
        <v>2626</v>
      </c>
      <c r="AV21" s="34">
        <f>AO21+'Jan26'!AV21</f>
        <v>10177</v>
      </c>
      <c r="AW21" s="34">
        <f>AP21+'Jan26'!AW21</f>
        <v>0</v>
      </c>
      <c r="AX21" s="34">
        <f>AQ21+'Jan26'!AX21</f>
        <v>7980</v>
      </c>
      <c r="AY21" s="34">
        <f>AR21+'Jan26'!AY21</f>
        <v>0</v>
      </c>
      <c r="AZ21" s="34">
        <f t="shared" si="5"/>
        <v>18157</v>
      </c>
      <c r="BA21" s="34">
        <f t="shared" si="5"/>
        <v>0</v>
      </c>
      <c r="BB21" s="34">
        <f t="shared" si="6"/>
        <v>18157</v>
      </c>
      <c r="BC21" s="34"/>
      <c r="BD21" s="34"/>
      <c r="BE21" s="34"/>
      <c r="BF21" s="34"/>
      <c r="BG21" s="34"/>
      <c r="BH21" s="34"/>
      <c r="BI21" s="34"/>
      <c r="BJ21" s="34"/>
      <c r="BK21" s="40"/>
      <c r="BL21" s="40"/>
      <c r="BM21" s="40"/>
    </row>
    <row r="22" spans="1:65" s="139" customFormat="1" ht="17.100000000000001" customHeight="1">
      <c r="A22" s="16">
        <v>17</v>
      </c>
      <c r="B22" s="17" t="s">
        <v>83</v>
      </c>
      <c r="C22" s="13">
        <v>98000</v>
      </c>
      <c r="D22" s="13">
        <v>0</v>
      </c>
      <c r="E22" s="34">
        <v>8166</v>
      </c>
      <c r="F22" s="34"/>
      <c r="G22" s="34">
        <v>6021</v>
      </c>
      <c r="H22" s="15">
        <f t="shared" si="2"/>
        <v>73.732549595885374</v>
      </c>
      <c r="I22" s="34"/>
      <c r="J22" s="15"/>
      <c r="K22" s="34">
        <f>G22+'Jan26'!K22</f>
        <v>47100</v>
      </c>
      <c r="L22" s="15">
        <f t="shared" si="0"/>
        <v>48.061224489795919</v>
      </c>
      <c r="M22" s="34">
        <f>I22+'Jan26'!M22</f>
        <v>0</v>
      </c>
      <c r="N22" s="15"/>
      <c r="O22" s="34">
        <v>13</v>
      </c>
      <c r="P22" s="34"/>
      <c r="Q22" s="34">
        <f>O22+'Jan26'!Q22</f>
        <v>243</v>
      </c>
      <c r="R22" s="34">
        <f>P22+'Jan26'!R22</f>
        <v>0</v>
      </c>
      <c r="S22" s="34">
        <v>6486</v>
      </c>
      <c r="T22" s="34"/>
      <c r="U22" s="34">
        <v>1546</v>
      </c>
      <c r="V22" s="34"/>
      <c r="W22" s="34">
        <v>778</v>
      </c>
      <c r="X22" s="34"/>
      <c r="Y22" s="15">
        <f t="shared" si="12"/>
        <v>50.323415265200516</v>
      </c>
      <c r="Z22" s="15"/>
      <c r="AA22" s="34">
        <v>6964</v>
      </c>
      <c r="AB22" s="34"/>
      <c r="AC22" s="34">
        <v>3910</v>
      </c>
      <c r="AD22" s="34"/>
      <c r="AE22" s="34">
        <v>2621</v>
      </c>
      <c r="AF22" s="34"/>
      <c r="AG22" s="34">
        <v>59</v>
      </c>
      <c r="AH22" s="34"/>
      <c r="AI22" s="34">
        <v>449</v>
      </c>
      <c r="AJ22" s="34"/>
      <c r="AK22" s="34">
        <v>48</v>
      </c>
      <c r="AL22" s="34"/>
      <c r="AM22" s="34">
        <v>243</v>
      </c>
      <c r="AN22" s="34"/>
      <c r="AO22" s="34">
        <v>1664</v>
      </c>
      <c r="AP22" s="34"/>
      <c r="AQ22" s="34">
        <v>1473</v>
      </c>
      <c r="AR22" s="34"/>
      <c r="AS22" s="34">
        <f t="shared" si="3"/>
        <v>3137</v>
      </c>
      <c r="AT22" s="34">
        <f t="shared" si="3"/>
        <v>0</v>
      </c>
      <c r="AU22" s="34">
        <f t="shared" si="4"/>
        <v>3137</v>
      </c>
      <c r="AV22" s="34">
        <f>AO22+'Jan26'!AV22</f>
        <v>11889</v>
      </c>
      <c r="AW22" s="34">
        <f>AP22+'Jan26'!AW22</f>
        <v>0</v>
      </c>
      <c r="AX22" s="34">
        <f>AQ22+'Jan26'!AX22</f>
        <v>10152</v>
      </c>
      <c r="AY22" s="34">
        <f>AR22+'Jan26'!AY22</f>
        <v>0</v>
      </c>
      <c r="AZ22" s="34">
        <f t="shared" si="5"/>
        <v>22041</v>
      </c>
      <c r="BA22" s="34">
        <f t="shared" si="5"/>
        <v>0</v>
      </c>
      <c r="BB22" s="34">
        <f t="shared" si="6"/>
        <v>22041</v>
      </c>
      <c r="BC22" s="34"/>
      <c r="BD22" s="34"/>
      <c r="BE22" s="34"/>
      <c r="BF22" s="34"/>
      <c r="BG22" s="34"/>
      <c r="BH22" s="34"/>
      <c r="BI22" s="34"/>
      <c r="BJ22" s="34"/>
      <c r="BK22" s="40"/>
      <c r="BL22" s="40"/>
      <c r="BM22" s="40"/>
    </row>
    <row r="23" spans="1:65" s="140" customFormat="1" ht="17.100000000000001" customHeight="1">
      <c r="A23" s="18"/>
      <c r="B23" s="19" t="s">
        <v>74</v>
      </c>
      <c r="C23" s="19">
        <f>SUM(C20:C22)</f>
        <v>294000</v>
      </c>
      <c r="D23" s="19">
        <f t="shared" ref="D23:BM23" si="13">SUM(D20:D22)</f>
        <v>0</v>
      </c>
      <c r="E23" s="35">
        <f t="shared" si="13"/>
        <v>24481</v>
      </c>
      <c r="F23" s="35">
        <f t="shared" si="13"/>
        <v>0</v>
      </c>
      <c r="G23" s="35">
        <f t="shared" si="13"/>
        <v>18687</v>
      </c>
      <c r="H23" s="30">
        <f t="shared" si="2"/>
        <v>76.332666149258614</v>
      </c>
      <c r="I23" s="35">
        <f t="shared" si="13"/>
        <v>0</v>
      </c>
      <c r="J23" s="35">
        <f t="shared" si="13"/>
        <v>0</v>
      </c>
      <c r="K23" s="35">
        <f t="shared" si="13"/>
        <v>149951</v>
      </c>
      <c r="L23" s="21">
        <f t="shared" si="0"/>
        <v>51.003741496598643</v>
      </c>
      <c r="M23" s="35">
        <f t="shared" si="13"/>
        <v>0</v>
      </c>
      <c r="N23" s="35">
        <f t="shared" si="13"/>
        <v>0</v>
      </c>
      <c r="O23" s="35">
        <f t="shared" si="13"/>
        <v>60</v>
      </c>
      <c r="P23" s="35">
        <f t="shared" si="13"/>
        <v>0</v>
      </c>
      <c r="Q23" s="35">
        <f t="shared" si="13"/>
        <v>618</v>
      </c>
      <c r="R23" s="35">
        <f t="shared" si="13"/>
        <v>0</v>
      </c>
      <c r="S23" s="35">
        <f t="shared" si="13"/>
        <v>20728</v>
      </c>
      <c r="T23" s="35">
        <f t="shared" si="13"/>
        <v>0</v>
      </c>
      <c r="U23" s="35">
        <f t="shared" si="13"/>
        <v>4955</v>
      </c>
      <c r="V23" s="35">
        <f t="shared" si="13"/>
        <v>0</v>
      </c>
      <c r="W23" s="35">
        <f t="shared" si="13"/>
        <v>2497</v>
      </c>
      <c r="X23" s="35">
        <f t="shared" si="13"/>
        <v>0</v>
      </c>
      <c r="Y23" s="21">
        <f t="shared" si="12"/>
        <v>50.39354187689203</v>
      </c>
      <c r="Z23" s="35">
        <f t="shared" si="13"/>
        <v>0</v>
      </c>
      <c r="AA23" s="35">
        <f t="shared" si="13"/>
        <v>23924</v>
      </c>
      <c r="AB23" s="35">
        <f t="shared" si="13"/>
        <v>0</v>
      </c>
      <c r="AC23" s="35">
        <f t="shared" si="13"/>
        <v>12765</v>
      </c>
      <c r="AD23" s="35">
        <f t="shared" si="13"/>
        <v>0</v>
      </c>
      <c r="AE23" s="35">
        <f t="shared" si="13"/>
        <v>10113</v>
      </c>
      <c r="AF23" s="35">
        <f t="shared" si="13"/>
        <v>0</v>
      </c>
      <c r="AG23" s="35">
        <f t="shared" si="13"/>
        <v>316</v>
      </c>
      <c r="AH23" s="35">
        <f t="shared" si="13"/>
        <v>0</v>
      </c>
      <c r="AI23" s="35">
        <f t="shared" si="13"/>
        <v>1962</v>
      </c>
      <c r="AJ23" s="35">
        <f t="shared" si="13"/>
        <v>0</v>
      </c>
      <c r="AK23" s="35">
        <f t="shared" si="13"/>
        <v>273</v>
      </c>
      <c r="AL23" s="35">
        <f t="shared" si="13"/>
        <v>0</v>
      </c>
      <c r="AM23" s="35">
        <f t="shared" si="13"/>
        <v>979</v>
      </c>
      <c r="AN23" s="35">
        <f t="shared" si="13"/>
        <v>0</v>
      </c>
      <c r="AO23" s="35">
        <f t="shared" si="13"/>
        <v>5654</v>
      </c>
      <c r="AP23" s="35">
        <f t="shared" si="13"/>
        <v>0</v>
      </c>
      <c r="AQ23" s="35">
        <f t="shared" si="13"/>
        <v>4516</v>
      </c>
      <c r="AR23" s="35">
        <f t="shared" si="13"/>
        <v>0</v>
      </c>
      <c r="AS23" s="35">
        <f t="shared" si="13"/>
        <v>10170</v>
      </c>
      <c r="AT23" s="35">
        <f t="shared" si="13"/>
        <v>0</v>
      </c>
      <c r="AU23" s="35">
        <f t="shared" si="13"/>
        <v>10170</v>
      </c>
      <c r="AV23" s="35">
        <f t="shared" si="13"/>
        <v>37707</v>
      </c>
      <c r="AW23" s="35">
        <f t="shared" si="13"/>
        <v>0</v>
      </c>
      <c r="AX23" s="35">
        <f t="shared" si="13"/>
        <v>30515</v>
      </c>
      <c r="AY23" s="35">
        <f t="shared" si="13"/>
        <v>0</v>
      </c>
      <c r="AZ23" s="35">
        <f t="shared" si="13"/>
        <v>68222</v>
      </c>
      <c r="BA23" s="35">
        <f t="shared" si="13"/>
        <v>0</v>
      </c>
      <c r="BB23" s="35">
        <f t="shared" si="13"/>
        <v>68222</v>
      </c>
      <c r="BC23" s="35">
        <f t="shared" si="13"/>
        <v>0</v>
      </c>
      <c r="BD23" s="35">
        <f t="shared" si="13"/>
        <v>0</v>
      </c>
      <c r="BE23" s="35">
        <f t="shared" si="13"/>
        <v>0</v>
      </c>
      <c r="BF23" s="35">
        <f t="shared" si="13"/>
        <v>0</v>
      </c>
      <c r="BG23" s="35">
        <f t="shared" si="13"/>
        <v>0</v>
      </c>
      <c r="BH23" s="35">
        <f t="shared" si="13"/>
        <v>0</v>
      </c>
      <c r="BI23" s="35">
        <f t="shared" si="13"/>
        <v>0</v>
      </c>
      <c r="BJ23" s="35">
        <f t="shared" si="13"/>
        <v>0</v>
      </c>
      <c r="BK23" s="35">
        <f t="shared" si="13"/>
        <v>0</v>
      </c>
      <c r="BL23" s="35">
        <f t="shared" si="13"/>
        <v>0</v>
      </c>
      <c r="BM23" s="35">
        <f t="shared" si="13"/>
        <v>0</v>
      </c>
    </row>
    <row r="24" spans="1:65" s="139" customFormat="1" ht="17.100000000000001" customHeight="1">
      <c r="A24" s="22">
        <v>18</v>
      </c>
      <c r="B24" s="29" t="s">
        <v>84</v>
      </c>
      <c r="C24" s="13">
        <v>75000</v>
      </c>
      <c r="D24" s="13">
        <v>0</v>
      </c>
      <c r="E24" s="34">
        <v>6519</v>
      </c>
      <c r="F24" s="34"/>
      <c r="G24" s="34">
        <v>5080</v>
      </c>
      <c r="H24" s="15">
        <f t="shared" si="2"/>
        <v>77.926062279490722</v>
      </c>
      <c r="I24" s="34"/>
      <c r="J24" s="15"/>
      <c r="K24" s="34">
        <f>G24+'Jan26'!K24</f>
        <v>37200</v>
      </c>
      <c r="L24" s="15">
        <f t="shared" si="0"/>
        <v>49.6</v>
      </c>
      <c r="M24" s="34">
        <f>I24+'Jan26'!M24</f>
        <v>0</v>
      </c>
      <c r="N24" s="15"/>
      <c r="O24" s="34">
        <v>1</v>
      </c>
      <c r="P24" s="34"/>
      <c r="Q24" s="34">
        <f>O24+'Jan26'!Q24</f>
        <v>21</v>
      </c>
      <c r="R24" s="34">
        <f>P24+'Jan26'!R24</f>
        <v>0</v>
      </c>
      <c r="S24" s="34">
        <v>5225</v>
      </c>
      <c r="T24" s="34"/>
      <c r="U24" s="34">
        <v>1606</v>
      </c>
      <c r="V24" s="34"/>
      <c r="W24" s="34">
        <v>822</v>
      </c>
      <c r="X24" s="34"/>
      <c r="Y24" s="15">
        <f t="shared" si="12"/>
        <v>51.183063511830632</v>
      </c>
      <c r="Z24" s="15"/>
      <c r="AA24" s="34">
        <v>5162</v>
      </c>
      <c r="AB24" s="34"/>
      <c r="AC24" s="34">
        <v>2768</v>
      </c>
      <c r="AD24" s="34"/>
      <c r="AE24" s="34">
        <v>2394</v>
      </c>
      <c r="AF24" s="34"/>
      <c r="AG24" s="34">
        <v>87</v>
      </c>
      <c r="AH24" s="34"/>
      <c r="AI24" s="34">
        <v>180</v>
      </c>
      <c r="AJ24" s="34"/>
      <c r="AK24" s="34">
        <v>73</v>
      </c>
      <c r="AL24" s="34"/>
      <c r="AM24" s="34">
        <v>128</v>
      </c>
      <c r="AN24" s="34"/>
      <c r="AO24" s="34">
        <v>1292</v>
      </c>
      <c r="AP24" s="34"/>
      <c r="AQ24" s="34">
        <v>1008</v>
      </c>
      <c r="AR24" s="34"/>
      <c r="AS24" s="34">
        <f t="shared" si="3"/>
        <v>2300</v>
      </c>
      <c r="AT24" s="34">
        <f t="shared" si="3"/>
        <v>0</v>
      </c>
      <c r="AU24" s="34">
        <f t="shared" si="4"/>
        <v>2300</v>
      </c>
      <c r="AV24" s="34">
        <f>AO24+'Jan26'!AV24</f>
        <v>9360</v>
      </c>
      <c r="AW24" s="34">
        <f>AP24+'Jan26'!AW24</f>
        <v>0</v>
      </c>
      <c r="AX24" s="34">
        <f>AQ24+'Jan26'!AX24</f>
        <v>7364</v>
      </c>
      <c r="AY24" s="34">
        <f>AR24+'Jan26'!AY24</f>
        <v>0</v>
      </c>
      <c r="AZ24" s="34">
        <f t="shared" si="5"/>
        <v>16724</v>
      </c>
      <c r="BA24" s="34">
        <f t="shared" si="5"/>
        <v>0</v>
      </c>
      <c r="BB24" s="34">
        <f t="shared" si="6"/>
        <v>16724</v>
      </c>
      <c r="BC24" s="34"/>
      <c r="BD24" s="34"/>
      <c r="BE24" s="34"/>
      <c r="BF24" s="34"/>
      <c r="BG24" s="34"/>
      <c r="BH24" s="34"/>
      <c r="BI24" s="34"/>
      <c r="BJ24" s="34"/>
      <c r="BK24" s="40"/>
      <c r="BL24" s="40"/>
      <c r="BM24" s="40"/>
    </row>
    <row r="25" spans="1:65" s="139" customFormat="1" ht="17.100000000000001" customHeight="1">
      <c r="A25" s="16">
        <v>19</v>
      </c>
      <c r="B25" s="17" t="s">
        <v>85</v>
      </c>
      <c r="C25" s="13">
        <v>70000</v>
      </c>
      <c r="D25" s="13">
        <v>0</v>
      </c>
      <c r="E25" s="34">
        <v>6450</v>
      </c>
      <c r="F25" s="34"/>
      <c r="G25" s="34">
        <v>4733</v>
      </c>
      <c r="H25" s="15">
        <f t="shared" si="2"/>
        <v>73.379844961240309</v>
      </c>
      <c r="I25" s="34"/>
      <c r="J25" s="15"/>
      <c r="K25" s="34">
        <f>G25+'Jan26'!K25</f>
        <v>31969</v>
      </c>
      <c r="L25" s="15">
        <f t="shared" si="0"/>
        <v>45.67</v>
      </c>
      <c r="M25" s="34">
        <f>I25+'Jan26'!M25</f>
        <v>0</v>
      </c>
      <c r="N25" s="15"/>
      <c r="O25" s="34">
        <v>45</v>
      </c>
      <c r="P25" s="34"/>
      <c r="Q25" s="34">
        <f>O25+'Jan26'!Q25</f>
        <v>270</v>
      </c>
      <c r="R25" s="34">
        <f>P25+'Jan26'!R25</f>
        <v>0</v>
      </c>
      <c r="S25" s="34">
        <v>5040</v>
      </c>
      <c r="T25" s="34"/>
      <c r="U25" s="34">
        <v>1246</v>
      </c>
      <c r="V25" s="34"/>
      <c r="W25" s="34">
        <v>676</v>
      </c>
      <c r="X25" s="34"/>
      <c r="Y25" s="15">
        <f t="shared" si="12"/>
        <v>54.253611556982342</v>
      </c>
      <c r="Z25" s="15"/>
      <c r="AA25" s="34">
        <v>5330</v>
      </c>
      <c r="AB25" s="34"/>
      <c r="AC25" s="34">
        <v>2873</v>
      </c>
      <c r="AD25" s="34"/>
      <c r="AE25" s="34">
        <v>2457</v>
      </c>
      <c r="AF25" s="34"/>
      <c r="AG25" s="34">
        <v>74</v>
      </c>
      <c r="AH25" s="34"/>
      <c r="AI25" s="34">
        <v>378</v>
      </c>
      <c r="AJ25" s="34"/>
      <c r="AK25" s="34">
        <v>62</v>
      </c>
      <c r="AL25" s="34"/>
      <c r="AM25" s="34">
        <v>156</v>
      </c>
      <c r="AN25" s="34"/>
      <c r="AO25" s="34">
        <v>1240</v>
      </c>
      <c r="AP25" s="34"/>
      <c r="AQ25" s="34">
        <v>963</v>
      </c>
      <c r="AR25" s="34"/>
      <c r="AS25" s="34">
        <f t="shared" si="3"/>
        <v>2203</v>
      </c>
      <c r="AT25" s="34">
        <f t="shared" si="3"/>
        <v>0</v>
      </c>
      <c r="AU25" s="34">
        <f t="shared" si="4"/>
        <v>2203</v>
      </c>
      <c r="AV25" s="34">
        <f>AO25+'Jan26'!AV25</f>
        <v>8540</v>
      </c>
      <c r="AW25" s="34">
        <f>AP25+'Jan26'!AW25</f>
        <v>0</v>
      </c>
      <c r="AX25" s="34">
        <f>AQ25+'Jan26'!AX25</f>
        <v>6567</v>
      </c>
      <c r="AY25" s="34">
        <f>AR25+'Jan26'!AY25</f>
        <v>0</v>
      </c>
      <c r="AZ25" s="34">
        <f t="shared" si="5"/>
        <v>15107</v>
      </c>
      <c r="BA25" s="34">
        <f t="shared" si="5"/>
        <v>0</v>
      </c>
      <c r="BB25" s="34">
        <f t="shared" si="6"/>
        <v>15107</v>
      </c>
      <c r="BC25" s="34"/>
      <c r="BD25" s="34"/>
      <c r="BE25" s="34"/>
      <c r="BF25" s="34"/>
      <c r="BG25" s="34"/>
      <c r="BH25" s="34"/>
      <c r="BI25" s="34"/>
      <c r="BJ25" s="34"/>
      <c r="BK25" s="40"/>
      <c r="BL25" s="40"/>
      <c r="BM25" s="40"/>
    </row>
    <row r="26" spans="1:65" s="140" customFormat="1" ht="17.100000000000001" customHeight="1">
      <c r="A26" s="18"/>
      <c r="B26" s="19" t="s">
        <v>74</v>
      </c>
      <c r="C26" s="19">
        <f>SUM(C24:C25)</f>
        <v>145000</v>
      </c>
      <c r="D26" s="19">
        <f t="shared" ref="D26:BM26" si="14">SUM(D24:D25)</f>
        <v>0</v>
      </c>
      <c r="E26" s="35">
        <f t="shared" si="14"/>
        <v>12969</v>
      </c>
      <c r="F26" s="35">
        <f t="shared" si="14"/>
        <v>0</v>
      </c>
      <c r="G26" s="35">
        <f t="shared" si="14"/>
        <v>9813</v>
      </c>
      <c r="H26" s="21">
        <f t="shared" si="2"/>
        <v>75.665047420772609</v>
      </c>
      <c r="I26" s="35">
        <f t="shared" si="14"/>
        <v>0</v>
      </c>
      <c r="J26" s="35">
        <f t="shared" si="14"/>
        <v>0</v>
      </c>
      <c r="K26" s="35">
        <f t="shared" si="14"/>
        <v>69169</v>
      </c>
      <c r="L26" s="21">
        <f t="shared" si="0"/>
        <v>47.702758620689657</v>
      </c>
      <c r="M26" s="35">
        <f t="shared" si="14"/>
        <v>0</v>
      </c>
      <c r="N26" s="35">
        <f t="shared" si="14"/>
        <v>0</v>
      </c>
      <c r="O26" s="35">
        <f t="shared" si="14"/>
        <v>46</v>
      </c>
      <c r="P26" s="35">
        <f t="shared" si="14"/>
        <v>0</v>
      </c>
      <c r="Q26" s="35">
        <f t="shared" si="14"/>
        <v>291</v>
      </c>
      <c r="R26" s="35">
        <f t="shared" si="14"/>
        <v>0</v>
      </c>
      <c r="S26" s="35">
        <f t="shared" si="14"/>
        <v>10265</v>
      </c>
      <c r="T26" s="35">
        <f t="shared" si="14"/>
        <v>0</v>
      </c>
      <c r="U26" s="35">
        <f t="shared" si="14"/>
        <v>2852</v>
      </c>
      <c r="V26" s="35">
        <f t="shared" si="14"/>
        <v>0</v>
      </c>
      <c r="W26" s="35">
        <f t="shared" si="14"/>
        <v>1498</v>
      </c>
      <c r="X26" s="35">
        <f t="shared" si="14"/>
        <v>0</v>
      </c>
      <c r="Y26" s="21">
        <f t="shared" si="12"/>
        <v>52.52454417952314</v>
      </c>
      <c r="Z26" s="35">
        <f t="shared" si="14"/>
        <v>0</v>
      </c>
      <c r="AA26" s="35">
        <f t="shared" si="14"/>
        <v>10492</v>
      </c>
      <c r="AB26" s="35">
        <f t="shared" si="14"/>
        <v>0</v>
      </c>
      <c r="AC26" s="35">
        <f t="shared" si="14"/>
        <v>5641</v>
      </c>
      <c r="AD26" s="35">
        <f t="shared" si="14"/>
        <v>0</v>
      </c>
      <c r="AE26" s="35">
        <f t="shared" si="14"/>
        <v>4851</v>
      </c>
      <c r="AF26" s="35">
        <f t="shared" si="14"/>
        <v>0</v>
      </c>
      <c r="AG26" s="35">
        <f t="shared" si="14"/>
        <v>161</v>
      </c>
      <c r="AH26" s="35">
        <f t="shared" si="14"/>
        <v>0</v>
      </c>
      <c r="AI26" s="35">
        <f t="shared" si="14"/>
        <v>558</v>
      </c>
      <c r="AJ26" s="35">
        <f t="shared" si="14"/>
        <v>0</v>
      </c>
      <c r="AK26" s="35">
        <f t="shared" si="14"/>
        <v>135</v>
      </c>
      <c r="AL26" s="35">
        <f t="shared" si="14"/>
        <v>0</v>
      </c>
      <c r="AM26" s="35">
        <f t="shared" si="14"/>
        <v>284</v>
      </c>
      <c r="AN26" s="35">
        <f t="shared" si="14"/>
        <v>0</v>
      </c>
      <c r="AO26" s="35">
        <f t="shared" si="14"/>
        <v>2532</v>
      </c>
      <c r="AP26" s="35">
        <f t="shared" si="14"/>
        <v>0</v>
      </c>
      <c r="AQ26" s="35">
        <f t="shared" si="14"/>
        <v>1971</v>
      </c>
      <c r="AR26" s="35">
        <f t="shared" si="14"/>
        <v>0</v>
      </c>
      <c r="AS26" s="35">
        <f t="shared" si="14"/>
        <v>4503</v>
      </c>
      <c r="AT26" s="35">
        <f t="shared" si="14"/>
        <v>0</v>
      </c>
      <c r="AU26" s="35">
        <f t="shared" si="14"/>
        <v>4503</v>
      </c>
      <c r="AV26" s="35">
        <f t="shared" si="14"/>
        <v>17900</v>
      </c>
      <c r="AW26" s="35">
        <f t="shared" si="14"/>
        <v>0</v>
      </c>
      <c r="AX26" s="35">
        <f t="shared" si="14"/>
        <v>13931</v>
      </c>
      <c r="AY26" s="35">
        <f t="shared" si="14"/>
        <v>0</v>
      </c>
      <c r="AZ26" s="35">
        <f t="shared" si="14"/>
        <v>31831</v>
      </c>
      <c r="BA26" s="35">
        <f t="shared" si="14"/>
        <v>0</v>
      </c>
      <c r="BB26" s="35">
        <f t="shared" si="14"/>
        <v>31831</v>
      </c>
      <c r="BC26" s="35">
        <f t="shared" si="14"/>
        <v>0</v>
      </c>
      <c r="BD26" s="35">
        <f t="shared" si="14"/>
        <v>0</v>
      </c>
      <c r="BE26" s="35">
        <f t="shared" si="14"/>
        <v>0</v>
      </c>
      <c r="BF26" s="35">
        <f t="shared" si="14"/>
        <v>0</v>
      </c>
      <c r="BG26" s="35">
        <f t="shared" si="14"/>
        <v>0</v>
      </c>
      <c r="BH26" s="35">
        <f t="shared" si="14"/>
        <v>0</v>
      </c>
      <c r="BI26" s="35">
        <f t="shared" si="14"/>
        <v>0</v>
      </c>
      <c r="BJ26" s="35">
        <f t="shared" si="14"/>
        <v>0</v>
      </c>
      <c r="BK26" s="35">
        <f t="shared" si="14"/>
        <v>0</v>
      </c>
      <c r="BL26" s="35">
        <f t="shared" si="14"/>
        <v>0</v>
      </c>
      <c r="BM26" s="35">
        <f t="shared" si="14"/>
        <v>0</v>
      </c>
    </row>
    <row r="27" spans="1:65" s="139" customFormat="1" ht="17.100000000000001" customHeight="1">
      <c r="A27" s="22">
        <v>20</v>
      </c>
      <c r="B27" s="29" t="s">
        <v>86</v>
      </c>
      <c r="C27" s="13">
        <v>107500</v>
      </c>
      <c r="D27" s="13">
        <v>0</v>
      </c>
      <c r="E27" s="34">
        <v>8870</v>
      </c>
      <c r="F27" s="34"/>
      <c r="G27" s="34">
        <v>8866</v>
      </c>
      <c r="H27" s="15">
        <f t="shared" si="2"/>
        <v>99.954904171364149</v>
      </c>
      <c r="I27" s="34">
        <v>0</v>
      </c>
      <c r="J27" s="15"/>
      <c r="K27" s="34">
        <f>G27+'Jan26'!K27</f>
        <v>55573</v>
      </c>
      <c r="L27" s="15">
        <f t="shared" si="0"/>
        <v>51.695813953488376</v>
      </c>
      <c r="M27" s="34">
        <f>I27+'Jan26'!M27</f>
        <v>0</v>
      </c>
      <c r="N27" s="15"/>
      <c r="O27" s="34">
        <v>230</v>
      </c>
      <c r="P27" s="34"/>
      <c r="Q27" s="34">
        <f>O27+'Jan26'!Q27</f>
        <v>1503</v>
      </c>
      <c r="R27" s="34">
        <f>P27+'Jan26'!R27</f>
        <v>0</v>
      </c>
      <c r="S27" s="34">
        <v>8609</v>
      </c>
      <c r="T27" s="34"/>
      <c r="U27" s="34">
        <v>2394</v>
      </c>
      <c r="V27" s="34"/>
      <c r="W27" s="34">
        <v>1203</v>
      </c>
      <c r="X27" s="34"/>
      <c r="Y27" s="15">
        <f t="shared" si="12"/>
        <v>50.250626566416038</v>
      </c>
      <c r="Z27" s="15"/>
      <c r="AA27" s="34">
        <v>8907</v>
      </c>
      <c r="AB27" s="34"/>
      <c r="AC27" s="34">
        <v>4544</v>
      </c>
      <c r="AD27" s="34"/>
      <c r="AE27" s="34">
        <v>4271</v>
      </c>
      <c r="AF27" s="34"/>
      <c r="AG27" s="34">
        <v>178</v>
      </c>
      <c r="AH27" s="34"/>
      <c r="AI27" s="34">
        <v>566</v>
      </c>
      <c r="AJ27" s="34"/>
      <c r="AK27" s="34">
        <v>127</v>
      </c>
      <c r="AL27" s="34"/>
      <c r="AM27" s="34">
        <v>365</v>
      </c>
      <c r="AN27" s="34"/>
      <c r="AO27" s="34">
        <v>2032</v>
      </c>
      <c r="AP27" s="34"/>
      <c r="AQ27" s="34">
        <v>1743</v>
      </c>
      <c r="AR27" s="34"/>
      <c r="AS27" s="34">
        <f t="shared" si="3"/>
        <v>3775</v>
      </c>
      <c r="AT27" s="34">
        <f t="shared" si="3"/>
        <v>0</v>
      </c>
      <c r="AU27" s="34">
        <f t="shared" si="4"/>
        <v>3775</v>
      </c>
      <c r="AV27" s="34">
        <f>AO27+'Jan26'!AV27</f>
        <v>13110</v>
      </c>
      <c r="AW27" s="34">
        <f>AP27+'Jan26'!AW27</f>
        <v>0</v>
      </c>
      <c r="AX27" s="34">
        <f>AQ27+'Jan26'!AX27</f>
        <v>10601</v>
      </c>
      <c r="AY27" s="34">
        <f>AR27+'Jan26'!AY27</f>
        <v>0</v>
      </c>
      <c r="AZ27" s="34">
        <f t="shared" si="5"/>
        <v>23711</v>
      </c>
      <c r="BA27" s="34">
        <f t="shared" si="5"/>
        <v>0</v>
      </c>
      <c r="BB27" s="34">
        <f t="shared" si="6"/>
        <v>23711</v>
      </c>
      <c r="BC27" s="34"/>
      <c r="BD27" s="34"/>
      <c r="BE27" s="34"/>
      <c r="BF27" s="34"/>
      <c r="BG27" s="34"/>
      <c r="BH27" s="34"/>
      <c r="BI27" s="34"/>
      <c r="BJ27" s="34"/>
      <c r="BK27" s="40"/>
      <c r="BL27" s="40"/>
      <c r="BM27" s="40"/>
    </row>
    <row r="28" spans="1:65" s="139" customFormat="1" ht="17.100000000000001" customHeight="1">
      <c r="A28" s="16">
        <v>21</v>
      </c>
      <c r="B28" s="17" t="s">
        <v>87</v>
      </c>
      <c r="C28" s="13">
        <v>25000</v>
      </c>
      <c r="D28" s="13">
        <v>0</v>
      </c>
      <c r="E28" s="34">
        <v>2122</v>
      </c>
      <c r="F28" s="34"/>
      <c r="G28" s="34">
        <v>2185</v>
      </c>
      <c r="H28" s="15">
        <f t="shared" si="2"/>
        <v>102.9688972667295</v>
      </c>
      <c r="I28" s="34">
        <v>0</v>
      </c>
      <c r="J28" s="15"/>
      <c r="K28" s="34">
        <f>G28+'Jan26'!K28</f>
        <v>13340</v>
      </c>
      <c r="L28" s="15">
        <f t="shared" si="0"/>
        <v>53.36</v>
      </c>
      <c r="M28" s="34">
        <f>I28+'Jan26'!M28</f>
        <v>0</v>
      </c>
      <c r="N28" s="15"/>
      <c r="O28" s="34">
        <v>140</v>
      </c>
      <c r="P28" s="34"/>
      <c r="Q28" s="34">
        <f>O28+'Jan26'!Q28</f>
        <v>906</v>
      </c>
      <c r="R28" s="34">
        <f>P28+'Jan26'!R28</f>
        <v>0</v>
      </c>
      <c r="S28" s="34">
        <v>2033</v>
      </c>
      <c r="T28" s="34"/>
      <c r="U28" s="34">
        <v>687</v>
      </c>
      <c r="V28" s="34"/>
      <c r="W28" s="34">
        <v>378</v>
      </c>
      <c r="X28" s="34"/>
      <c r="Y28" s="15">
        <f t="shared" si="12"/>
        <v>55.021834061135372</v>
      </c>
      <c r="Z28" s="15"/>
      <c r="AA28" s="34">
        <v>2189</v>
      </c>
      <c r="AB28" s="34"/>
      <c r="AC28" s="34">
        <v>1020</v>
      </c>
      <c r="AD28" s="34"/>
      <c r="AE28" s="34">
        <v>960</v>
      </c>
      <c r="AF28" s="34"/>
      <c r="AG28" s="34">
        <v>51</v>
      </c>
      <c r="AH28" s="34"/>
      <c r="AI28" s="34">
        <v>119</v>
      </c>
      <c r="AJ28" s="34"/>
      <c r="AK28" s="34">
        <v>30</v>
      </c>
      <c r="AL28" s="34"/>
      <c r="AM28" s="34">
        <v>7</v>
      </c>
      <c r="AN28" s="34"/>
      <c r="AO28" s="34">
        <v>498</v>
      </c>
      <c r="AP28" s="34"/>
      <c r="AQ28" s="34">
        <v>450</v>
      </c>
      <c r="AR28" s="34"/>
      <c r="AS28" s="34">
        <f t="shared" si="3"/>
        <v>948</v>
      </c>
      <c r="AT28" s="34">
        <f t="shared" si="3"/>
        <v>0</v>
      </c>
      <c r="AU28" s="34">
        <f t="shared" si="4"/>
        <v>948</v>
      </c>
      <c r="AV28" s="34">
        <f>AO28+'Jan26'!AV28</f>
        <v>3377</v>
      </c>
      <c r="AW28" s="34">
        <f>AP28+'Jan26'!AW28</f>
        <v>0</v>
      </c>
      <c r="AX28" s="34">
        <f>AQ28+'Jan26'!AX28</f>
        <v>2640</v>
      </c>
      <c r="AY28" s="34">
        <f>AR28+'Jan26'!AY28</f>
        <v>0</v>
      </c>
      <c r="AZ28" s="34">
        <f t="shared" si="5"/>
        <v>6017</v>
      </c>
      <c r="BA28" s="34">
        <f t="shared" si="5"/>
        <v>0</v>
      </c>
      <c r="BB28" s="34">
        <f t="shared" si="6"/>
        <v>6017</v>
      </c>
      <c r="BC28" s="34"/>
      <c r="BD28" s="34"/>
      <c r="BE28" s="34"/>
      <c r="BF28" s="34"/>
      <c r="BG28" s="34"/>
      <c r="BH28" s="34"/>
      <c r="BI28" s="34"/>
      <c r="BJ28" s="34"/>
      <c r="BK28" s="40"/>
      <c r="BL28" s="40"/>
      <c r="BM28" s="40"/>
    </row>
    <row r="29" spans="1:65" s="140" customFormat="1" ht="17.100000000000001" customHeight="1">
      <c r="A29" s="18"/>
      <c r="B29" s="19" t="s">
        <v>74</v>
      </c>
      <c r="C29" s="19">
        <f>SUM(C27:C28)</f>
        <v>132500</v>
      </c>
      <c r="D29" s="19">
        <f t="shared" ref="D29:BM29" si="15">SUM(D27:D28)</f>
        <v>0</v>
      </c>
      <c r="E29" s="35">
        <f t="shared" si="15"/>
        <v>10992</v>
      </c>
      <c r="F29" s="35">
        <f t="shared" si="15"/>
        <v>0</v>
      </c>
      <c r="G29" s="35">
        <f t="shared" si="15"/>
        <v>11051</v>
      </c>
      <c r="H29" s="30">
        <f t="shared" si="2"/>
        <v>100.53675400291121</v>
      </c>
      <c r="I29" s="35"/>
      <c r="J29" s="35"/>
      <c r="K29" s="35">
        <f t="shared" si="15"/>
        <v>68913</v>
      </c>
      <c r="L29" s="21">
        <f t="shared" si="0"/>
        <v>52.009811320754714</v>
      </c>
      <c r="M29" s="35">
        <f t="shared" si="15"/>
        <v>0</v>
      </c>
      <c r="N29" s="35">
        <f t="shared" si="15"/>
        <v>0</v>
      </c>
      <c r="O29" s="35">
        <f t="shared" si="15"/>
        <v>370</v>
      </c>
      <c r="P29" s="35">
        <f t="shared" si="15"/>
        <v>0</v>
      </c>
      <c r="Q29" s="35">
        <f t="shared" si="15"/>
        <v>2409</v>
      </c>
      <c r="R29" s="35">
        <f t="shared" si="15"/>
        <v>0</v>
      </c>
      <c r="S29" s="35">
        <f t="shared" si="15"/>
        <v>10642</v>
      </c>
      <c r="T29" s="35">
        <f t="shared" si="15"/>
        <v>0</v>
      </c>
      <c r="U29" s="35">
        <f t="shared" si="15"/>
        <v>3081</v>
      </c>
      <c r="V29" s="35">
        <f t="shared" si="15"/>
        <v>0</v>
      </c>
      <c r="W29" s="35">
        <f t="shared" si="15"/>
        <v>1581</v>
      </c>
      <c r="X29" s="35">
        <f t="shared" si="15"/>
        <v>0</v>
      </c>
      <c r="Y29" s="21">
        <f t="shared" si="12"/>
        <v>51.314508276533594</v>
      </c>
      <c r="Z29" s="35">
        <f t="shared" si="15"/>
        <v>0</v>
      </c>
      <c r="AA29" s="35">
        <f t="shared" si="15"/>
        <v>11096</v>
      </c>
      <c r="AB29" s="35">
        <f t="shared" si="15"/>
        <v>0</v>
      </c>
      <c r="AC29" s="35">
        <f t="shared" si="15"/>
        <v>5564</v>
      </c>
      <c r="AD29" s="35">
        <f t="shared" si="15"/>
        <v>0</v>
      </c>
      <c r="AE29" s="35">
        <f t="shared" si="15"/>
        <v>5231</v>
      </c>
      <c r="AF29" s="35">
        <f t="shared" si="15"/>
        <v>0</v>
      </c>
      <c r="AG29" s="35">
        <f t="shared" si="15"/>
        <v>229</v>
      </c>
      <c r="AH29" s="35">
        <f t="shared" si="15"/>
        <v>0</v>
      </c>
      <c r="AI29" s="35">
        <f t="shared" si="15"/>
        <v>685</v>
      </c>
      <c r="AJ29" s="35">
        <f t="shared" si="15"/>
        <v>0</v>
      </c>
      <c r="AK29" s="35">
        <f t="shared" si="15"/>
        <v>157</v>
      </c>
      <c r="AL29" s="35">
        <f t="shared" si="15"/>
        <v>0</v>
      </c>
      <c r="AM29" s="35">
        <f t="shared" si="15"/>
        <v>372</v>
      </c>
      <c r="AN29" s="35">
        <f t="shared" si="15"/>
        <v>0</v>
      </c>
      <c r="AO29" s="35">
        <f t="shared" si="15"/>
        <v>2530</v>
      </c>
      <c r="AP29" s="35">
        <f t="shared" si="15"/>
        <v>0</v>
      </c>
      <c r="AQ29" s="35">
        <f t="shared" si="15"/>
        <v>2193</v>
      </c>
      <c r="AR29" s="35">
        <f t="shared" si="15"/>
        <v>0</v>
      </c>
      <c r="AS29" s="35">
        <f t="shared" si="15"/>
        <v>4723</v>
      </c>
      <c r="AT29" s="35">
        <f t="shared" si="15"/>
        <v>0</v>
      </c>
      <c r="AU29" s="35">
        <f t="shared" si="15"/>
        <v>4723</v>
      </c>
      <c r="AV29" s="35">
        <f t="shared" si="15"/>
        <v>16487</v>
      </c>
      <c r="AW29" s="35">
        <f t="shared" si="15"/>
        <v>0</v>
      </c>
      <c r="AX29" s="35">
        <f t="shared" si="15"/>
        <v>13241</v>
      </c>
      <c r="AY29" s="35">
        <f t="shared" si="15"/>
        <v>0</v>
      </c>
      <c r="AZ29" s="35">
        <f t="shared" si="15"/>
        <v>29728</v>
      </c>
      <c r="BA29" s="35">
        <f t="shared" si="15"/>
        <v>0</v>
      </c>
      <c r="BB29" s="35">
        <f t="shared" si="15"/>
        <v>29728</v>
      </c>
      <c r="BC29" s="35">
        <f t="shared" si="15"/>
        <v>0</v>
      </c>
      <c r="BD29" s="35">
        <f t="shared" si="15"/>
        <v>0</v>
      </c>
      <c r="BE29" s="35">
        <f t="shared" si="15"/>
        <v>0</v>
      </c>
      <c r="BF29" s="35">
        <f t="shared" si="15"/>
        <v>0</v>
      </c>
      <c r="BG29" s="35">
        <f t="shared" si="15"/>
        <v>0</v>
      </c>
      <c r="BH29" s="35">
        <f t="shared" si="15"/>
        <v>0</v>
      </c>
      <c r="BI29" s="35">
        <f t="shared" si="15"/>
        <v>0</v>
      </c>
      <c r="BJ29" s="35">
        <f t="shared" si="15"/>
        <v>0</v>
      </c>
      <c r="BK29" s="35">
        <f t="shared" si="15"/>
        <v>0</v>
      </c>
      <c r="BL29" s="35">
        <f t="shared" si="15"/>
        <v>0</v>
      </c>
      <c r="BM29" s="35">
        <f t="shared" si="15"/>
        <v>0</v>
      </c>
    </row>
    <row r="30" spans="1:65" s="139" customFormat="1" ht="17.100000000000001" customHeight="1">
      <c r="A30" s="22">
        <v>22</v>
      </c>
      <c r="B30" s="29" t="s">
        <v>88</v>
      </c>
      <c r="C30" s="13">
        <v>90000</v>
      </c>
      <c r="D30" s="13">
        <v>35000</v>
      </c>
      <c r="E30" s="34">
        <v>7790</v>
      </c>
      <c r="F30" s="34">
        <v>2745</v>
      </c>
      <c r="G30" s="34">
        <v>7410</v>
      </c>
      <c r="H30" s="15">
        <f t="shared" si="2"/>
        <v>95.121951219512198</v>
      </c>
      <c r="I30" s="34">
        <v>2022</v>
      </c>
      <c r="J30" s="15">
        <f t="shared" si="8"/>
        <v>73.661202185792348</v>
      </c>
      <c r="K30" s="34">
        <f>G30+'Jan26'!K30</f>
        <v>50746</v>
      </c>
      <c r="L30" s="15">
        <f t="shared" si="0"/>
        <v>56.384444444444448</v>
      </c>
      <c r="M30" s="34">
        <f>I30+'Jan26'!M30</f>
        <v>9896</v>
      </c>
      <c r="N30" s="15">
        <v>20.21</v>
      </c>
      <c r="O30" s="34">
        <v>350</v>
      </c>
      <c r="P30" s="34">
        <v>88</v>
      </c>
      <c r="Q30" s="34">
        <f>O30+'Jan26'!Q30</f>
        <v>2358</v>
      </c>
      <c r="R30" s="34">
        <f>P30+'Jan26'!R30</f>
        <v>511</v>
      </c>
      <c r="S30" s="34">
        <v>7796</v>
      </c>
      <c r="T30" s="34">
        <v>2301</v>
      </c>
      <c r="U30" s="34">
        <v>2217</v>
      </c>
      <c r="V30" s="34">
        <v>697</v>
      </c>
      <c r="W30" s="34">
        <v>1265</v>
      </c>
      <c r="X30" s="34"/>
      <c r="Y30" s="15">
        <f t="shared" si="12"/>
        <v>57.059088858818221</v>
      </c>
      <c r="Z30" s="15">
        <f t="shared" si="12"/>
        <v>0</v>
      </c>
      <c r="AA30" s="34">
        <v>7923</v>
      </c>
      <c r="AB30" s="34">
        <v>2826</v>
      </c>
      <c r="AC30" s="34">
        <v>3846</v>
      </c>
      <c r="AD30" s="34">
        <v>1337</v>
      </c>
      <c r="AE30" s="34">
        <v>2849</v>
      </c>
      <c r="AF30" s="34">
        <v>1056</v>
      </c>
      <c r="AG30" s="34">
        <v>154</v>
      </c>
      <c r="AH30" s="34">
        <v>67</v>
      </c>
      <c r="AI30" s="34">
        <v>447</v>
      </c>
      <c r="AJ30" s="34">
        <v>198</v>
      </c>
      <c r="AK30" s="34">
        <v>131</v>
      </c>
      <c r="AL30" s="34">
        <v>59</v>
      </c>
      <c r="AM30" s="34">
        <v>399</v>
      </c>
      <c r="AN30" s="34">
        <v>161</v>
      </c>
      <c r="AO30" s="34">
        <v>1889</v>
      </c>
      <c r="AP30" s="34">
        <v>682</v>
      </c>
      <c r="AQ30" s="34">
        <v>1630</v>
      </c>
      <c r="AR30" s="34">
        <v>565</v>
      </c>
      <c r="AS30" s="34">
        <f t="shared" si="3"/>
        <v>3519</v>
      </c>
      <c r="AT30" s="34">
        <f t="shared" si="3"/>
        <v>1247</v>
      </c>
      <c r="AU30" s="34">
        <f t="shared" si="4"/>
        <v>4766</v>
      </c>
      <c r="AV30" s="34">
        <f>AO30+'Jan26'!AV30</f>
        <v>13090</v>
      </c>
      <c r="AW30" s="34">
        <f>AP30+'Jan26'!AW30</f>
        <v>3971</v>
      </c>
      <c r="AX30" s="34">
        <f>AQ30+'Jan26'!AX30</f>
        <v>10528</v>
      </c>
      <c r="AY30" s="34">
        <f>AR30+'Jan26'!AY30</f>
        <v>3274</v>
      </c>
      <c r="AZ30" s="34">
        <f t="shared" si="5"/>
        <v>23618</v>
      </c>
      <c r="BA30" s="34">
        <f t="shared" si="5"/>
        <v>7245</v>
      </c>
      <c r="BB30" s="34">
        <f t="shared" si="6"/>
        <v>30863</v>
      </c>
      <c r="BC30" s="34">
        <v>50</v>
      </c>
      <c r="BD30" s="34">
        <v>250</v>
      </c>
      <c r="BE30" s="34">
        <f>BC30+'Jan26'!BE30</f>
        <v>390</v>
      </c>
      <c r="BF30" s="34">
        <f>BD30+'Jan26'!BF30</f>
        <v>1950</v>
      </c>
      <c r="BG30" s="34">
        <v>4</v>
      </c>
      <c r="BH30" s="34">
        <v>2855</v>
      </c>
      <c r="BI30" s="34"/>
      <c r="BJ30" s="34">
        <f>BH30+BI30</f>
        <v>2855</v>
      </c>
      <c r="BK30" s="34">
        <f>'Jan26'!BK30+BH30</f>
        <v>17807</v>
      </c>
      <c r="BL30" s="34">
        <f>'Jan26'!BL30+BI30</f>
        <v>0</v>
      </c>
      <c r="BM30" s="34">
        <f>SUM(BK30:BL30)</f>
        <v>17807</v>
      </c>
    </row>
    <row r="31" spans="1:65" s="139" customFormat="1" ht="17.100000000000001" customHeight="1">
      <c r="A31" s="12">
        <v>23</v>
      </c>
      <c r="B31" s="13" t="s">
        <v>89</v>
      </c>
      <c r="C31" s="13">
        <v>65500</v>
      </c>
      <c r="D31" s="13">
        <v>0</v>
      </c>
      <c r="E31" s="34">
        <v>5325</v>
      </c>
      <c r="F31" s="34"/>
      <c r="G31" s="34">
        <v>4858</v>
      </c>
      <c r="H31" s="15">
        <f t="shared" si="2"/>
        <v>91.230046948356801</v>
      </c>
      <c r="I31" s="34"/>
      <c r="J31" s="15"/>
      <c r="K31" s="34">
        <f>G31+'Jan26'!K31</f>
        <v>33537</v>
      </c>
      <c r="L31" s="15">
        <f t="shared" si="0"/>
        <v>51.20152671755725</v>
      </c>
      <c r="M31" s="34">
        <f>I31+'Jan26'!M31</f>
        <v>0</v>
      </c>
      <c r="N31" s="15"/>
      <c r="O31" s="34">
        <v>75</v>
      </c>
      <c r="P31" s="34"/>
      <c r="Q31" s="34">
        <f>O31+'Jan26'!Q31</f>
        <v>762</v>
      </c>
      <c r="R31" s="34">
        <f>P31+'Jan26'!R31</f>
        <v>0</v>
      </c>
      <c r="S31" s="34">
        <v>5489</v>
      </c>
      <c r="T31" s="34">
        <v>0</v>
      </c>
      <c r="U31" s="34">
        <v>1431</v>
      </c>
      <c r="V31" s="34">
        <v>0</v>
      </c>
      <c r="W31" s="34">
        <v>786</v>
      </c>
      <c r="X31" s="34"/>
      <c r="Y31" s="15">
        <f t="shared" si="12"/>
        <v>54.926624737945495</v>
      </c>
      <c r="Z31" s="15"/>
      <c r="AA31" s="34">
        <v>4728</v>
      </c>
      <c r="AB31" s="34"/>
      <c r="AC31" s="34">
        <v>2437</v>
      </c>
      <c r="AD31" s="34"/>
      <c r="AE31" s="34">
        <v>1964</v>
      </c>
      <c r="AF31" s="34"/>
      <c r="AG31" s="34">
        <v>83</v>
      </c>
      <c r="AH31" s="34"/>
      <c r="AI31" s="34">
        <v>289</v>
      </c>
      <c r="AJ31" s="34"/>
      <c r="AK31" s="34">
        <v>61</v>
      </c>
      <c r="AL31" s="34"/>
      <c r="AM31" s="34">
        <v>109</v>
      </c>
      <c r="AN31" s="34"/>
      <c r="AO31" s="34">
        <v>1158</v>
      </c>
      <c r="AP31" s="34"/>
      <c r="AQ31" s="34">
        <v>994</v>
      </c>
      <c r="AR31" s="34"/>
      <c r="AS31" s="34">
        <f t="shared" si="3"/>
        <v>2152</v>
      </c>
      <c r="AT31" s="34">
        <f t="shared" si="3"/>
        <v>0</v>
      </c>
      <c r="AU31" s="34">
        <f t="shared" si="4"/>
        <v>2152</v>
      </c>
      <c r="AV31" s="34">
        <f>AO31+'Jan26'!AV31</f>
        <v>8033</v>
      </c>
      <c r="AW31" s="34">
        <f>AP31+'Jan26'!AW31</f>
        <v>0</v>
      </c>
      <c r="AX31" s="34">
        <f>AQ31+'Jan26'!AX31</f>
        <v>6897</v>
      </c>
      <c r="AY31" s="34">
        <f>AR31+'Jan26'!AY31</f>
        <v>0</v>
      </c>
      <c r="AZ31" s="34">
        <f t="shared" si="5"/>
        <v>14930</v>
      </c>
      <c r="BA31" s="34">
        <f t="shared" si="5"/>
        <v>0</v>
      </c>
      <c r="BB31" s="34">
        <f t="shared" si="6"/>
        <v>14930</v>
      </c>
      <c r="BC31" s="34"/>
      <c r="BD31" s="34"/>
      <c r="BE31" s="34"/>
      <c r="BF31" s="34"/>
      <c r="BG31" s="34"/>
      <c r="BH31" s="34"/>
      <c r="BI31" s="34"/>
      <c r="BJ31" s="34"/>
      <c r="BK31" s="40"/>
      <c r="BL31" s="40"/>
      <c r="BM31" s="40"/>
    </row>
    <row r="32" spans="1:65" s="139" customFormat="1" ht="17.100000000000001" customHeight="1">
      <c r="A32" s="16">
        <v>24</v>
      </c>
      <c r="B32" s="17" t="s">
        <v>90</v>
      </c>
      <c r="C32" s="13">
        <v>55500</v>
      </c>
      <c r="D32" s="13">
        <v>0</v>
      </c>
      <c r="E32" s="34">
        <v>4408</v>
      </c>
      <c r="F32" s="34"/>
      <c r="G32" s="34">
        <v>3749</v>
      </c>
      <c r="H32" s="15">
        <f t="shared" si="2"/>
        <v>85.04990925589837</v>
      </c>
      <c r="I32" s="34"/>
      <c r="J32" s="15"/>
      <c r="K32" s="34">
        <f>G32+'Jan26'!K32</f>
        <v>26594</v>
      </c>
      <c r="L32" s="15">
        <f t="shared" si="0"/>
        <v>47.917117117117115</v>
      </c>
      <c r="M32" s="34">
        <f>I32+'Jan26'!M32</f>
        <v>0</v>
      </c>
      <c r="N32" s="15"/>
      <c r="O32" s="34">
        <v>5</v>
      </c>
      <c r="P32" s="34"/>
      <c r="Q32" s="34">
        <f>O32+'Jan26'!Q32</f>
        <v>99</v>
      </c>
      <c r="R32" s="34">
        <f>P32+'Jan26'!R32</f>
        <v>0</v>
      </c>
      <c r="S32" s="34">
        <v>3940</v>
      </c>
      <c r="T32" s="34">
        <v>0</v>
      </c>
      <c r="U32" s="34">
        <v>1440</v>
      </c>
      <c r="V32" s="34">
        <v>0</v>
      </c>
      <c r="W32" s="34">
        <v>884</v>
      </c>
      <c r="X32" s="34"/>
      <c r="Y32" s="15">
        <f t="shared" si="12"/>
        <v>61.388888888888886</v>
      </c>
      <c r="Z32" s="15"/>
      <c r="AA32" s="34">
        <v>3798</v>
      </c>
      <c r="AB32" s="34"/>
      <c r="AC32" s="34">
        <v>2166</v>
      </c>
      <c r="AD32" s="34"/>
      <c r="AE32" s="34">
        <v>1532</v>
      </c>
      <c r="AF32" s="34"/>
      <c r="AG32" s="34">
        <v>95</v>
      </c>
      <c r="AH32" s="34"/>
      <c r="AI32" s="34">
        <v>208</v>
      </c>
      <c r="AJ32" s="34"/>
      <c r="AK32" s="34">
        <v>71</v>
      </c>
      <c r="AL32" s="34"/>
      <c r="AM32" s="34">
        <v>246</v>
      </c>
      <c r="AN32" s="34"/>
      <c r="AO32" s="34">
        <v>998</v>
      </c>
      <c r="AP32" s="34"/>
      <c r="AQ32" s="34">
        <v>841</v>
      </c>
      <c r="AR32" s="34"/>
      <c r="AS32" s="34">
        <f t="shared" si="3"/>
        <v>1839</v>
      </c>
      <c r="AT32" s="34">
        <f t="shared" si="3"/>
        <v>0</v>
      </c>
      <c r="AU32" s="34">
        <f t="shared" si="4"/>
        <v>1839</v>
      </c>
      <c r="AV32" s="34">
        <f>AO32+'Jan26'!AV32</f>
        <v>6913</v>
      </c>
      <c r="AW32" s="34">
        <f>AP32+'Jan26'!AW32</f>
        <v>0</v>
      </c>
      <c r="AX32" s="34">
        <f>AQ32+'Jan26'!AX32</f>
        <v>5758</v>
      </c>
      <c r="AY32" s="34">
        <f>AR32+'Jan26'!AY32</f>
        <v>0</v>
      </c>
      <c r="AZ32" s="34">
        <f t="shared" si="5"/>
        <v>12671</v>
      </c>
      <c r="BA32" s="34">
        <f t="shared" si="5"/>
        <v>0</v>
      </c>
      <c r="BB32" s="34">
        <f t="shared" si="6"/>
        <v>12671</v>
      </c>
      <c r="BC32" s="34"/>
      <c r="BD32" s="34"/>
      <c r="BE32" s="34"/>
      <c r="BF32" s="34"/>
      <c r="BG32" s="34"/>
      <c r="BH32" s="34"/>
      <c r="BI32" s="34"/>
      <c r="BJ32" s="34"/>
      <c r="BK32" s="40"/>
      <c r="BL32" s="40"/>
      <c r="BM32" s="40"/>
    </row>
    <row r="33" spans="1:65" s="140" customFormat="1" ht="17.100000000000001" customHeight="1">
      <c r="A33" s="18"/>
      <c r="B33" s="31" t="s">
        <v>74</v>
      </c>
      <c r="C33" s="19">
        <f>SUM(C30:C32)</f>
        <v>211000</v>
      </c>
      <c r="D33" s="19">
        <f t="shared" ref="D33:BM33" si="16">SUM(D30:D32)</f>
        <v>35000</v>
      </c>
      <c r="E33" s="35">
        <f t="shared" si="16"/>
        <v>17523</v>
      </c>
      <c r="F33" s="35">
        <f t="shared" si="16"/>
        <v>2745</v>
      </c>
      <c r="G33" s="35">
        <f t="shared" si="16"/>
        <v>16017</v>
      </c>
      <c r="H33" s="21">
        <f t="shared" si="2"/>
        <v>91.405581236089716</v>
      </c>
      <c r="I33" s="35">
        <f t="shared" si="16"/>
        <v>2022</v>
      </c>
      <c r="J33" s="21">
        <f t="shared" si="8"/>
        <v>73.661202185792348</v>
      </c>
      <c r="K33" s="35">
        <f t="shared" si="16"/>
        <v>110877</v>
      </c>
      <c r="L33" s="21">
        <f t="shared" si="0"/>
        <v>52.548341232227486</v>
      </c>
      <c r="M33" s="35">
        <f t="shared" si="16"/>
        <v>9896</v>
      </c>
      <c r="N33" s="21">
        <f t="shared" si="9"/>
        <v>28.274285714285714</v>
      </c>
      <c r="O33" s="35">
        <f t="shared" si="16"/>
        <v>430</v>
      </c>
      <c r="P33" s="35">
        <f t="shared" si="16"/>
        <v>88</v>
      </c>
      <c r="Q33" s="35">
        <f t="shared" si="16"/>
        <v>3219</v>
      </c>
      <c r="R33" s="35">
        <f t="shared" si="16"/>
        <v>511</v>
      </c>
      <c r="S33" s="35">
        <f t="shared" si="16"/>
        <v>17225</v>
      </c>
      <c r="T33" s="35">
        <f t="shared" si="16"/>
        <v>2301</v>
      </c>
      <c r="U33" s="35">
        <f t="shared" si="16"/>
        <v>5088</v>
      </c>
      <c r="V33" s="35">
        <f t="shared" si="16"/>
        <v>697</v>
      </c>
      <c r="W33" s="35">
        <f t="shared" si="16"/>
        <v>2935</v>
      </c>
      <c r="X33" s="35">
        <f t="shared" si="16"/>
        <v>0</v>
      </c>
      <c r="Y33" s="21">
        <f t="shared" si="12"/>
        <v>57.684748427672957</v>
      </c>
      <c r="Z33" s="21">
        <f t="shared" si="12"/>
        <v>0</v>
      </c>
      <c r="AA33" s="35">
        <f t="shared" si="16"/>
        <v>16449</v>
      </c>
      <c r="AB33" s="35">
        <f t="shared" si="16"/>
        <v>2826</v>
      </c>
      <c r="AC33" s="35">
        <f t="shared" si="16"/>
        <v>8449</v>
      </c>
      <c r="AD33" s="35">
        <f t="shared" si="16"/>
        <v>1337</v>
      </c>
      <c r="AE33" s="35">
        <f t="shared" si="16"/>
        <v>6345</v>
      </c>
      <c r="AF33" s="35">
        <f t="shared" si="16"/>
        <v>1056</v>
      </c>
      <c r="AG33" s="35">
        <f t="shared" si="16"/>
        <v>332</v>
      </c>
      <c r="AH33" s="35">
        <f t="shared" si="16"/>
        <v>67</v>
      </c>
      <c r="AI33" s="35">
        <f t="shared" si="16"/>
        <v>944</v>
      </c>
      <c r="AJ33" s="35">
        <f t="shared" si="16"/>
        <v>198</v>
      </c>
      <c r="AK33" s="35">
        <f t="shared" si="16"/>
        <v>263</v>
      </c>
      <c r="AL33" s="35">
        <f t="shared" si="16"/>
        <v>59</v>
      </c>
      <c r="AM33" s="35">
        <f t="shared" si="16"/>
        <v>754</v>
      </c>
      <c r="AN33" s="35">
        <f t="shared" si="16"/>
        <v>161</v>
      </c>
      <c r="AO33" s="35">
        <f t="shared" si="16"/>
        <v>4045</v>
      </c>
      <c r="AP33" s="35">
        <f t="shared" si="16"/>
        <v>682</v>
      </c>
      <c r="AQ33" s="35">
        <f t="shared" si="16"/>
        <v>3465</v>
      </c>
      <c r="AR33" s="35">
        <f t="shared" si="16"/>
        <v>565</v>
      </c>
      <c r="AS33" s="35">
        <f t="shared" si="16"/>
        <v>7510</v>
      </c>
      <c r="AT33" s="35">
        <f t="shared" si="16"/>
        <v>1247</v>
      </c>
      <c r="AU33" s="35">
        <f t="shared" si="16"/>
        <v>8757</v>
      </c>
      <c r="AV33" s="35">
        <f t="shared" si="16"/>
        <v>28036</v>
      </c>
      <c r="AW33" s="35">
        <f t="shared" si="16"/>
        <v>3971</v>
      </c>
      <c r="AX33" s="35">
        <f t="shared" si="16"/>
        <v>23183</v>
      </c>
      <c r="AY33" s="35">
        <f t="shared" si="16"/>
        <v>3274</v>
      </c>
      <c r="AZ33" s="35">
        <f t="shared" si="16"/>
        <v>51219</v>
      </c>
      <c r="BA33" s="35">
        <f t="shared" si="16"/>
        <v>7245</v>
      </c>
      <c r="BB33" s="35">
        <f t="shared" si="16"/>
        <v>58464</v>
      </c>
      <c r="BC33" s="35">
        <f t="shared" si="16"/>
        <v>50</v>
      </c>
      <c r="BD33" s="35">
        <f t="shared" si="16"/>
        <v>250</v>
      </c>
      <c r="BE33" s="35">
        <f t="shared" si="16"/>
        <v>390</v>
      </c>
      <c r="BF33" s="35">
        <f t="shared" si="16"/>
        <v>1950</v>
      </c>
      <c r="BG33" s="35">
        <f t="shared" si="16"/>
        <v>4</v>
      </c>
      <c r="BH33" s="35">
        <f t="shared" si="16"/>
        <v>2855</v>
      </c>
      <c r="BI33" s="35">
        <f t="shared" si="16"/>
        <v>0</v>
      </c>
      <c r="BJ33" s="35">
        <f t="shared" si="16"/>
        <v>2855</v>
      </c>
      <c r="BK33" s="35">
        <f t="shared" si="16"/>
        <v>17807</v>
      </c>
      <c r="BL33" s="35">
        <f t="shared" si="16"/>
        <v>0</v>
      </c>
      <c r="BM33" s="35">
        <f t="shared" si="16"/>
        <v>17807</v>
      </c>
    </row>
    <row r="34" spans="1:65" s="139" customFormat="1" ht="17.100000000000001" customHeight="1">
      <c r="A34" s="22">
        <v>25</v>
      </c>
      <c r="B34" s="29" t="s">
        <v>91</v>
      </c>
      <c r="C34" s="13">
        <v>38000</v>
      </c>
      <c r="D34" s="13">
        <v>4000</v>
      </c>
      <c r="E34" s="34">
        <v>3165</v>
      </c>
      <c r="F34" s="34">
        <v>335</v>
      </c>
      <c r="G34" s="34">
        <v>2930</v>
      </c>
      <c r="H34" s="15">
        <f t="shared" si="2"/>
        <v>92.575039494470772</v>
      </c>
      <c r="I34" s="34"/>
      <c r="J34" s="15"/>
      <c r="K34" s="34">
        <f>G34+'Jan26'!K34</f>
        <v>18862</v>
      </c>
      <c r="L34" s="15">
        <f t="shared" si="0"/>
        <v>49.636842105263156</v>
      </c>
      <c r="M34" s="34">
        <f>I34+'Jan26'!M34</f>
        <v>20</v>
      </c>
      <c r="N34" s="15">
        <v>13.55</v>
      </c>
      <c r="O34" s="34">
        <v>103</v>
      </c>
      <c r="P34" s="34"/>
      <c r="Q34" s="34">
        <f>O34+'Jan26'!Q34</f>
        <v>535</v>
      </c>
      <c r="R34" s="34">
        <f>P34+'Jan26'!R34</f>
        <v>0</v>
      </c>
      <c r="S34" s="34">
        <v>2651</v>
      </c>
      <c r="T34" s="34"/>
      <c r="U34" s="34">
        <v>828</v>
      </c>
      <c r="V34" s="34"/>
      <c r="W34" s="34">
        <v>489</v>
      </c>
      <c r="X34" s="34"/>
      <c r="Y34" s="15">
        <f t="shared" si="12"/>
        <v>59.05797101449275</v>
      </c>
      <c r="Z34" s="15"/>
      <c r="AA34" s="34">
        <v>2560</v>
      </c>
      <c r="AB34" s="34">
        <v>265</v>
      </c>
      <c r="AC34" s="34">
        <v>1381</v>
      </c>
      <c r="AD34" s="34">
        <v>145</v>
      </c>
      <c r="AE34" s="34">
        <v>1179</v>
      </c>
      <c r="AF34" s="34">
        <v>120</v>
      </c>
      <c r="AG34" s="34">
        <v>44</v>
      </c>
      <c r="AH34" s="34">
        <v>2</v>
      </c>
      <c r="AI34" s="34">
        <v>135</v>
      </c>
      <c r="AJ34" s="34">
        <v>6</v>
      </c>
      <c r="AK34" s="34">
        <v>34</v>
      </c>
      <c r="AL34" s="34">
        <v>4</v>
      </c>
      <c r="AM34" s="34">
        <v>83</v>
      </c>
      <c r="AN34" s="34">
        <v>22</v>
      </c>
      <c r="AO34" s="34">
        <v>613</v>
      </c>
      <c r="AP34" s="34">
        <v>64</v>
      </c>
      <c r="AQ34" s="34">
        <v>472</v>
      </c>
      <c r="AR34" s="34">
        <v>47</v>
      </c>
      <c r="AS34" s="34">
        <f t="shared" si="3"/>
        <v>1085</v>
      </c>
      <c r="AT34" s="34">
        <f t="shared" si="3"/>
        <v>111</v>
      </c>
      <c r="AU34" s="34">
        <f t="shared" si="4"/>
        <v>1196</v>
      </c>
      <c r="AV34" s="34">
        <f>AO34+'Jan26'!AV34</f>
        <v>4091</v>
      </c>
      <c r="AW34" s="34">
        <f>AP34+'Jan26'!AW34</f>
        <v>314</v>
      </c>
      <c r="AX34" s="34">
        <f>AQ34+'Jan26'!AX34</f>
        <v>3282</v>
      </c>
      <c r="AY34" s="34">
        <f>AR34+'Jan26'!AY34</f>
        <v>217</v>
      </c>
      <c r="AZ34" s="34">
        <f t="shared" si="5"/>
        <v>7373</v>
      </c>
      <c r="BA34" s="34">
        <f t="shared" si="5"/>
        <v>531</v>
      </c>
      <c r="BB34" s="34">
        <f t="shared" si="6"/>
        <v>7904</v>
      </c>
      <c r="BC34" s="34"/>
      <c r="BD34" s="34"/>
      <c r="BE34" s="34"/>
      <c r="BF34" s="34"/>
      <c r="BG34" s="34"/>
      <c r="BH34" s="34"/>
      <c r="BI34" s="34"/>
      <c r="BJ34" s="34"/>
      <c r="BK34" s="34">
        <f>'Jan26'!BK34+BH34</f>
        <v>0</v>
      </c>
      <c r="BL34" s="34">
        <f>'Jan26'!BL34+BI34</f>
        <v>0</v>
      </c>
      <c r="BM34" s="34">
        <f>SUM(BK34:BL34)</f>
        <v>0</v>
      </c>
    </row>
    <row r="35" spans="1:65" s="139" customFormat="1" ht="17.100000000000001" customHeight="1">
      <c r="A35" s="12">
        <v>26</v>
      </c>
      <c r="B35" s="13" t="s">
        <v>92</v>
      </c>
      <c r="C35" s="13">
        <v>12000</v>
      </c>
      <c r="D35" s="13">
        <v>10000</v>
      </c>
      <c r="E35" s="34">
        <v>1010</v>
      </c>
      <c r="F35" s="34">
        <v>832</v>
      </c>
      <c r="G35" s="34">
        <v>1627</v>
      </c>
      <c r="H35" s="15">
        <f t="shared" si="2"/>
        <v>161.0891089108911</v>
      </c>
      <c r="I35" s="34"/>
      <c r="J35" s="15"/>
      <c r="K35" s="34">
        <f>G35+'Jan26'!K35</f>
        <v>8161</v>
      </c>
      <c r="L35" s="15">
        <f t="shared" si="0"/>
        <v>68.00833333333334</v>
      </c>
      <c r="M35" s="34">
        <f>I35+'Jan26'!M35</f>
        <v>3</v>
      </c>
      <c r="N35" s="15">
        <v>11.71</v>
      </c>
      <c r="O35" s="34">
        <v>100</v>
      </c>
      <c r="P35" s="34"/>
      <c r="Q35" s="34">
        <f>O35+'Jan26'!Q35</f>
        <v>348</v>
      </c>
      <c r="R35" s="34">
        <f>P35+'Jan26'!R35</f>
        <v>0</v>
      </c>
      <c r="S35" s="34">
        <v>737</v>
      </c>
      <c r="T35" s="34"/>
      <c r="U35" s="34">
        <v>276</v>
      </c>
      <c r="V35" s="34"/>
      <c r="W35" s="34">
        <v>178</v>
      </c>
      <c r="X35" s="34"/>
      <c r="Y35" s="15">
        <f t="shared" si="12"/>
        <v>64.492753623188406</v>
      </c>
      <c r="Z35" s="15"/>
      <c r="AA35" s="34">
        <v>1022</v>
      </c>
      <c r="AB35" s="34">
        <v>928</v>
      </c>
      <c r="AC35" s="34">
        <v>511</v>
      </c>
      <c r="AD35" s="34">
        <v>489</v>
      </c>
      <c r="AE35" s="34">
        <v>511</v>
      </c>
      <c r="AF35" s="34">
        <v>439</v>
      </c>
      <c r="AG35" s="34">
        <v>24</v>
      </c>
      <c r="AH35" s="34">
        <v>11</v>
      </c>
      <c r="AI35" s="34">
        <v>47</v>
      </c>
      <c r="AJ35" s="34">
        <v>48</v>
      </c>
      <c r="AK35" s="34">
        <v>8</v>
      </c>
      <c r="AL35" s="34">
        <v>15</v>
      </c>
      <c r="AM35" s="34">
        <v>7</v>
      </c>
      <c r="AN35" s="34">
        <v>40</v>
      </c>
      <c r="AO35" s="34">
        <v>212</v>
      </c>
      <c r="AP35" s="34">
        <v>181</v>
      </c>
      <c r="AQ35" s="34">
        <v>213</v>
      </c>
      <c r="AR35" s="34">
        <v>194</v>
      </c>
      <c r="AS35" s="34">
        <f t="shared" si="3"/>
        <v>425</v>
      </c>
      <c r="AT35" s="34">
        <f t="shared" si="3"/>
        <v>375</v>
      </c>
      <c r="AU35" s="34">
        <f t="shared" si="4"/>
        <v>800</v>
      </c>
      <c r="AV35" s="34">
        <f>AO35+'Jan26'!AV35</f>
        <v>1169</v>
      </c>
      <c r="AW35" s="34">
        <f>AP35+'Jan26'!AW35</f>
        <v>1187</v>
      </c>
      <c r="AX35" s="34">
        <f>AQ35+'Jan26'!AX35</f>
        <v>1133</v>
      </c>
      <c r="AY35" s="34">
        <f>AR35+'Jan26'!AY35</f>
        <v>1218</v>
      </c>
      <c r="AZ35" s="34">
        <f t="shared" si="5"/>
        <v>2302</v>
      </c>
      <c r="BA35" s="34">
        <f t="shared" si="5"/>
        <v>2405</v>
      </c>
      <c r="BB35" s="34">
        <f t="shared" si="6"/>
        <v>4707</v>
      </c>
      <c r="BC35" s="34"/>
      <c r="BD35" s="34"/>
      <c r="BE35" s="34"/>
      <c r="BF35" s="34"/>
      <c r="BG35" s="34"/>
      <c r="BH35" s="34"/>
      <c r="BI35" s="34"/>
      <c r="BJ35" s="34"/>
      <c r="BK35" s="40"/>
      <c r="BL35" s="40"/>
      <c r="BM35" s="40"/>
    </row>
    <row r="36" spans="1:65" s="139" customFormat="1" ht="17.100000000000001" customHeight="1">
      <c r="A36" s="16">
        <v>27</v>
      </c>
      <c r="B36" s="17" t="s">
        <v>93</v>
      </c>
      <c r="C36" s="13">
        <v>29000</v>
      </c>
      <c r="D36" s="13">
        <v>0</v>
      </c>
      <c r="E36" s="34">
        <v>2410</v>
      </c>
      <c r="F36" s="34"/>
      <c r="G36" s="34">
        <v>2160</v>
      </c>
      <c r="H36" s="15">
        <f t="shared" si="2"/>
        <v>89.626556016597505</v>
      </c>
      <c r="I36" s="34"/>
      <c r="J36" s="15"/>
      <c r="K36" s="34">
        <f>G36+'Jan26'!K36</f>
        <v>14125</v>
      </c>
      <c r="L36" s="15">
        <f t="shared" si="0"/>
        <v>48.706896551724135</v>
      </c>
      <c r="M36" s="34">
        <f>I36+'Jan26'!M36</f>
        <v>0</v>
      </c>
      <c r="N36" s="15"/>
      <c r="O36" s="34">
        <v>108</v>
      </c>
      <c r="P36" s="34"/>
      <c r="Q36" s="34">
        <f>O36+'Jan26'!Q36</f>
        <v>672</v>
      </c>
      <c r="R36" s="34">
        <f>P36+'Jan26'!R36</f>
        <v>0</v>
      </c>
      <c r="S36" s="34">
        <v>2021</v>
      </c>
      <c r="T36" s="34"/>
      <c r="U36" s="34">
        <v>529</v>
      </c>
      <c r="V36" s="34"/>
      <c r="W36" s="34">
        <v>278</v>
      </c>
      <c r="X36" s="34"/>
      <c r="Y36" s="15">
        <f t="shared" ref="Y36:Z51" si="17">W36*100/U36</f>
        <v>52.551984877126657</v>
      </c>
      <c r="Z36" s="15"/>
      <c r="AA36" s="34">
        <v>2191</v>
      </c>
      <c r="AB36" s="34"/>
      <c r="AC36" s="34">
        <v>1167</v>
      </c>
      <c r="AD36" s="34"/>
      <c r="AE36" s="34">
        <v>1024</v>
      </c>
      <c r="AF36" s="34"/>
      <c r="AG36" s="34">
        <v>33</v>
      </c>
      <c r="AH36" s="34"/>
      <c r="AI36" s="34">
        <v>98</v>
      </c>
      <c r="AJ36" s="34"/>
      <c r="AK36" s="34">
        <v>28</v>
      </c>
      <c r="AL36" s="34"/>
      <c r="AM36" s="34">
        <v>28</v>
      </c>
      <c r="AN36" s="34"/>
      <c r="AO36" s="34">
        <v>549</v>
      </c>
      <c r="AP36" s="34"/>
      <c r="AQ36" s="34">
        <v>431</v>
      </c>
      <c r="AR36" s="34"/>
      <c r="AS36" s="34">
        <f t="shared" si="3"/>
        <v>980</v>
      </c>
      <c r="AT36" s="34">
        <f t="shared" si="3"/>
        <v>0</v>
      </c>
      <c r="AU36" s="34">
        <f t="shared" si="4"/>
        <v>980</v>
      </c>
      <c r="AV36" s="34">
        <f>AO36+'Jan26'!AV36</f>
        <v>3399</v>
      </c>
      <c r="AW36" s="34">
        <f>AP36+'Jan26'!AW36</f>
        <v>0</v>
      </c>
      <c r="AX36" s="34">
        <f>AQ36+'Jan26'!AX36</f>
        <v>2621</v>
      </c>
      <c r="AY36" s="34">
        <f>AR36+'Jan26'!AY36</f>
        <v>0</v>
      </c>
      <c r="AZ36" s="34">
        <f t="shared" si="5"/>
        <v>6020</v>
      </c>
      <c r="BA36" s="34">
        <f t="shared" si="5"/>
        <v>0</v>
      </c>
      <c r="BB36" s="34">
        <f t="shared" si="6"/>
        <v>6020</v>
      </c>
      <c r="BC36" s="34"/>
      <c r="BD36" s="34"/>
      <c r="BE36" s="34"/>
      <c r="BF36" s="34"/>
      <c r="BG36" s="34"/>
      <c r="BH36" s="34"/>
      <c r="BI36" s="34"/>
      <c r="BJ36" s="34"/>
      <c r="BK36" s="40"/>
      <c r="BL36" s="40"/>
      <c r="BM36" s="40"/>
    </row>
    <row r="37" spans="1:65" s="140" customFormat="1" ht="17.100000000000001" customHeight="1">
      <c r="A37" s="18"/>
      <c r="B37" s="19" t="s">
        <v>74</v>
      </c>
      <c r="C37" s="19">
        <f>SUM(C34:C36)</f>
        <v>79000</v>
      </c>
      <c r="D37" s="19">
        <f t="shared" ref="D37:BM37" si="18">SUM(D34:D36)</f>
        <v>14000</v>
      </c>
      <c r="E37" s="35">
        <f t="shared" si="18"/>
        <v>6585</v>
      </c>
      <c r="F37" s="35">
        <f t="shared" si="18"/>
        <v>1167</v>
      </c>
      <c r="G37" s="35">
        <f t="shared" si="18"/>
        <v>6717</v>
      </c>
      <c r="H37" s="21">
        <f t="shared" si="2"/>
        <v>102.00455580865604</v>
      </c>
      <c r="I37" s="35">
        <f t="shared" si="18"/>
        <v>0</v>
      </c>
      <c r="J37" s="21">
        <f t="shared" si="8"/>
        <v>0</v>
      </c>
      <c r="K37" s="35">
        <f t="shared" si="18"/>
        <v>41148</v>
      </c>
      <c r="L37" s="21">
        <f t="shared" si="0"/>
        <v>52.086075949367086</v>
      </c>
      <c r="M37" s="35">
        <f t="shared" si="18"/>
        <v>23</v>
      </c>
      <c r="N37" s="21">
        <f t="shared" si="9"/>
        <v>0.16428571428571428</v>
      </c>
      <c r="O37" s="35">
        <f t="shared" si="18"/>
        <v>311</v>
      </c>
      <c r="P37" s="35">
        <f t="shared" si="18"/>
        <v>0</v>
      </c>
      <c r="Q37" s="35">
        <f t="shared" si="18"/>
        <v>1555</v>
      </c>
      <c r="R37" s="35">
        <f t="shared" si="18"/>
        <v>0</v>
      </c>
      <c r="S37" s="35">
        <f t="shared" si="18"/>
        <v>5409</v>
      </c>
      <c r="T37" s="35">
        <f t="shared" si="18"/>
        <v>0</v>
      </c>
      <c r="U37" s="35">
        <f t="shared" si="18"/>
        <v>1633</v>
      </c>
      <c r="V37" s="35">
        <f t="shared" si="18"/>
        <v>0</v>
      </c>
      <c r="W37" s="35">
        <f t="shared" si="18"/>
        <v>945</v>
      </c>
      <c r="X37" s="35">
        <f t="shared" si="18"/>
        <v>0</v>
      </c>
      <c r="Y37" s="21">
        <f t="shared" si="17"/>
        <v>57.8689528475199</v>
      </c>
      <c r="Z37" s="21"/>
      <c r="AA37" s="35">
        <f t="shared" si="18"/>
        <v>5773</v>
      </c>
      <c r="AB37" s="35">
        <f t="shared" si="18"/>
        <v>1193</v>
      </c>
      <c r="AC37" s="35">
        <f t="shared" si="18"/>
        <v>3059</v>
      </c>
      <c r="AD37" s="35">
        <f t="shared" si="18"/>
        <v>634</v>
      </c>
      <c r="AE37" s="35">
        <f t="shared" si="18"/>
        <v>2714</v>
      </c>
      <c r="AF37" s="35">
        <f t="shared" si="18"/>
        <v>559</v>
      </c>
      <c r="AG37" s="35">
        <f t="shared" si="18"/>
        <v>101</v>
      </c>
      <c r="AH37" s="35">
        <f t="shared" si="18"/>
        <v>13</v>
      </c>
      <c r="AI37" s="35">
        <f t="shared" si="18"/>
        <v>280</v>
      </c>
      <c r="AJ37" s="35">
        <f t="shared" si="18"/>
        <v>54</v>
      </c>
      <c r="AK37" s="35">
        <f t="shared" si="18"/>
        <v>70</v>
      </c>
      <c r="AL37" s="35">
        <f t="shared" si="18"/>
        <v>19</v>
      </c>
      <c r="AM37" s="35">
        <f t="shared" si="18"/>
        <v>118</v>
      </c>
      <c r="AN37" s="35">
        <f t="shared" si="18"/>
        <v>62</v>
      </c>
      <c r="AO37" s="35">
        <f t="shared" si="18"/>
        <v>1374</v>
      </c>
      <c r="AP37" s="35">
        <f t="shared" si="18"/>
        <v>245</v>
      </c>
      <c r="AQ37" s="35">
        <f t="shared" si="18"/>
        <v>1116</v>
      </c>
      <c r="AR37" s="35">
        <f t="shared" si="18"/>
        <v>241</v>
      </c>
      <c r="AS37" s="35">
        <f t="shared" si="18"/>
        <v>2490</v>
      </c>
      <c r="AT37" s="35">
        <f t="shared" si="18"/>
        <v>486</v>
      </c>
      <c r="AU37" s="35">
        <f t="shared" si="18"/>
        <v>2976</v>
      </c>
      <c r="AV37" s="35">
        <f t="shared" si="18"/>
        <v>8659</v>
      </c>
      <c r="AW37" s="35">
        <f t="shared" si="18"/>
        <v>1501</v>
      </c>
      <c r="AX37" s="35">
        <f t="shared" si="18"/>
        <v>7036</v>
      </c>
      <c r="AY37" s="35">
        <f t="shared" si="18"/>
        <v>1435</v>
      </c>
      <c r="AZ37" s="35">
        <f t="shared" si="18"/>
        <v>15695</v>
      </c>
      <c r="BA37" s="35">
        <f t="shared" si="18"/>
        <v>2936</v>
      </c>
      <c r="BB37" s="35">
        <f t="shared" si="18"/>
        <v>18631</v>
      </c>
      <c r="BC37" s="35">
        <f t="shared" si="18"/>
        <v>0</v>
      </c>
      <c r="BD37" s="35">
        <f t="shared" si="18"/>
        <v>0</v>
      </c>
      <c r="BE37" s="35">
        <f t="shared" si="18"/>
        <v>0</v>
      </c>
      <c r="BF37" s="35">
        <f t="shared" si="18"/>
        <v>0</v>
      </c>
      <c r="BG37" s="35">
        <f t="shared" si="18"/>
        <v>0</v>
      </c>
      <c r="BH37" s="35">
        <f t="shared" si="18"/>
        <v>0</v>
      </c>
      <c r="BI37" s="35">
        <f t="shared" si="18"/>
        <v>0</v>
      </c>
      <c r="BJ37" s="35">
        <f t="shared" si="18"/>
        <v>0</v>
      </c>
      <c r="BK37" s="35">
        <f t="shared" si="18"/>
        <v>0</v>
      </c>
      <c r="BL37" s="35">
        <f t="shared" si="18"/>
        <v>0</v>
      </c>
      <c r="BM37" s="35">
        <f t="shared" si="18"/>
        <v>0</v>
      </c>
    </row>
    <row r="38" spans="1:65" s="140" customFormat="1" ht="17.100000000000001" customHeight="1">
      <c r="A38" s="24">
        <v>28</v>
      </c>
      <c r="B38" s="25" t="s">
        <v>94</v>
      </c>
      <c r="C38" s="26">
        <v>14000</v>
      </c>
      <c r="D38" s="26">
        <v>0</v>
      </c>
      <c r="E38" s="38">
        <v>1167</v>
      </c>
      <c r="F38" s="38"/>
      <c r="G38" s="38">
        <v>860</v>
      </c>
      <c r="H38" s="15">
        <f t="shared" si="2"/>
        <v>73.693230505569844</v>
      </c>
      <c r="I38" s="38"/>
      <c r="J38" s="15"/>
      <c r="K38" s="34">
        <f>G38+'Jan26'!K38</f>
        <v>5646</v>
      </c>
      <c r="L38" s="15">
        <f t="shared" si="0"/>
        <v>40.328571428571429</v>
      </c>
      <c r="M38" s="34">
        <f>I38+'Jan26'!M38</f>
        <v>0</v>
      </c>
      <c r="N38" s="28"/>
      <c r="O38" s="38">
        <v>33</v>
      </c>
      <c r="P38" s="38"/>
      <c r="Q38" s="34">
        <f>O38+'Jan26'!Q38</f>
        <v>189</v>
      </c>
      <c r="R38" s="34">
        <f>P38+'Jan26'!R38</f>
        <v>0</v>
      </c>
      <c r="S38" s="38">
        <v>663</v>
      </c>
      <c r="T38" s="38"/>
      <c r="U38" s="38">
        <v>435</v>
      </c>
      <c r="V38" s="38"/>
      <c r="W38" s="38">
        <v>198</v>
      </c>
      <c r="X38" s="38"/>
      <c r="Y38" s="15">
        <f t="shared" si="17"/>
        <v>45.517241379310342</v>
      </c>
      <c r="Z38" s="15"/>
      <c r="AA38" s="38">
        <v>915</v>
      </c>
      <c r="AB38" s="38"/>
      <c r="AC38" s="38">
        <v>285</v>
      </c>
      <c r="AD38" s="38"/>
      <c r="AE38" s="38">
        <v>159</v>
      </c>
      <c r="AF38" s="38"/>
      <c r="AG38" s="38">
        <v>81</v>
      </c>
      <c r="AH38" s="38"/>
      <c r="AI38" s="38">
        <v>190</v>
      </c>
      <c r="AJ38" s="38"/>
      <c r="AK38" s="38">
        <v>55</v>
      </c>
      <c r="AL38" s="38"/>
      <c r="AM38" s="38">
        <v>72</v>
      </c>
      <c r="AN38" s="38"/>
      <c r="AO38" s="38">
        <v>245</v>
      </c>
      <c r="AP38" s="38"/>
      <c r="AQ38" s="38">
        <v>206</v>
      </c>
      <c r="AR38" s="38"/>
      <c r="AS38" s="34">
        <f t="shared" si="3"/>
        <v>451</v>
      </c>
      <c r="AT38" s="34">
        <f t="shared" si="3"/>
        <v>0</v>
      </c>
      <c r="AU38" s="34">
        <f t="shared" si="4"/>
        <v>451</v>
      </c>
      <c r="AV38" s="34">
        <f>AO38+'Jan26'!AV38</f>
        <v>1754</v>
      </c>
      <c r="AW38" s="34">
        <f>AP38+'Jan26'!AW38</f>
        <v>0</v>
      </c>
      <c r="AX38" s="34">
        <f>AQ38+'Jan26'!AX38</f>
        <v>1424</v>
      </c>
      <c r="AY38" s="34">
        <f>AR38+'Jan26'!AY38</f>
        <v>0</v>
      </c>
      <c r="AZ38" s="34">
        <f t="shared" si="5"/>
        <v>3178</v>
      </c>
      <c r="BA38" s="34">
        <f t="shared" si="5"/>
        <v>0</v>
      </c>
      <c r="BB38" s="34">
        <f t="shared" si="6"/>
        <v>3178</v>
      </c>
      <c r="BC38" s="38"/>
      <c r="BD38" s="38"/>
      <c r="BE38" s="38"/>
      <c r="BF38" s="38"/>
      <c r="BG38" s="38"/>
      <c r="BH38" s="38"/>
      <c r="BI38" s="38"/>
      <c r="BJ38" s="38"/>
      <c r="BK38" s="41"/>
      <c r="BL38" s="41"/>
      <c r="BM38" s="41"/>
    </row>
    <row r="39" spans="1:65" s="140" customFormat="1" ht="17.100000000000001" customHeight="1">
      <c r="A39" s="32">
        <v>29</v>
      </c>
      <c r="B39" s="26" t="s">
        <v>95</v>
      </c>
      <c r="C39" s="26">
        <v>6500</v>
      </c>
      <c r="D39" s="26">
        <v>0</v>
      </c>
      <c r="E39" s="38">
        <v>549</v>
      </c>
      <c r="F39" s="38"/>
      <c r="G39" s="38">
        <v>444</v>
      </c>
      <c r="H39" s="15">
        <f t="shared" si="2"/>
        <v>80.874316939890704</v>
      </c>
      <c r="I39" s="38"/>
      <c r="J39" s="15"/>
      <c r="K39" s="34">
        <f>G39+'Jan26'!K39</f>
        <v>3114</v>
      </c>
      <c r="L39" s="15">
        <f t="shared" si="0"/>
        <v>47.907692307692308</v>
      </c>
      <c r="M39" s="34">
        <f>I39+'Jan26'!M39</f>
        <v>0</v>
      </c>
      <c r="N39" s="28"/>
      <c r="O39" s="38">
        <v>1</v>
      </c>
      <c r="P39" s="38"/>
      <c r="Q39" s="34">
        <f>O39+'Jan26'!Q39</f>
        <v>6</v>
      </c>
      <c r="R39" s="34">
        <f>P39+'Jan26'!R39</f>
        <v>0</v>
      </c>
      <c r="S39" s="38">
        <v>432</v>
      </c>
      <c r="T39" s="38"/>
      <c r="U39" s="38">
        <v>164</v>
      </c>
      <c r="V39" s="38"/>
      <c r="W39" s="38">
        <v>108</v>
      </c>
      <c r="X39" s="38"/>
      <c r="Y39" s="15">
        <f t="shared" si="17"/>
        <v>65.853658536585371</v>
      </c>
      <c r="Z39" s="15"/>
      <c r="AA39" s="38">
        <v>461</v>
      </c>
      <c r="AB39" s="38"/>
      <c r="AC39" s="38">
        <v>188</v>
      </c>
      <c r="AD39" s="38"/>
      <c r="AE39" s="38">
        <v>133</v>
      </c>
      <c r="AF39" s="38"/>
      <c r="AG39" s="38">
        <v>5</v>
      </c>
      <c r="AH39" s="38"/>
      <c r="AI39" s="38">
        <v>16</v>
      </c>
      <c r="AJ39" s="38"/>
      <c r="AK39" s="38">
        <v>1</v>
      </c>
      <c r="AL39" s="38"/>
      <c r="AM39" s="38">
        <v>11</v>
      </c>
      <c r="AN39" s="38"/>
      <c r="AO39" s="38">
        <v>101</v>
      </c>
      <c r="AP39" s="38"/>
      <c r="AQ39" s="38">
        <v>80</v>
      </c>
      <c r="AR39" s="38"/>
      <c r="AS39" s="34">
        <f t="shared" si="3"/>
        <v>181</v>
      </c>
      <c r="AT39" s="34">
        <f t="shared" si="3"/>
        <v>0</v>
      </c>
      <c r="AU39" s="34">
        <f t="shared" si="4"/>
        <v>181</v>
      </c>
      <c r="AV39" s="34">
        <f>AO39+'Jan26'!AV39</f>
        <v>747</v>
      </c>
      <c r="AW39" s="34">
        <f>AP39+'Jan26'!AW39</f>
        <v>0</v>
      </c>
      <c r="AX39" s="34">
        <f>AQ39+'Jan26'!AX39</f>
        <v>608</v>
      </c>
      <c r="AY39" s="34">
        <f>AR39+'Jan26'!AY39</f>
        <v>0</v>
      </c>
      <c r="AZ39" s="34">
        <f t="shared" si="5"/>
        <v>1355</v>
      </c>
      <c r="BA39" s="34">
        <f t="shared" si="5"/>
        <v>0</v>
      </c>
      <c r="BB39" s="34">
        <f t="shared" si="6"/>
        <v>1355</v>
      </c>
      <c r="BC39" s="38"/>
      <c r="BD39" s="38"/>
      <c r="BE39" s="34">
        <f>BC39+'Jan26'!BE39</f>
        <v>0</v>
      </c>
      <c r="BF39" s="34">
        <f>BD39+'Jan26'!BF39</f>
        <v>0</v>
      </c>
      <c r="BG39" s="38"/>
      <c r="BH39" s="38"/>
      <c r="BI39" s="38"/>
      <c r="BJ39" s="38"/>
      <c r="BK39" s="34">
        <f>'Jan26'!BK39+BH39</f>
        <v>0</v>
      </c>
      <c r="BL39" s="34">
        <f>'Jan26'!BL39+BI39</f>
        <v>0</v>
      </c>
      <c r="BM39" s="42">
        <v>0</v>
      </c>
    </row>
    <row r="40" spans="1:65" s="140" customFormat="1" ht="17.100000000000001" customHeight="1">
      <c r="A40" s="32">
        <v>30</v>
      </c>
      <c r="B40" s="26" t="s">
        <v>96</v>
      </c>
      <c r="C40" s="26">
        <v>10000</v>
      </c>
      <c r="D40" s="26">
        <v>0</v>
      </c>
      <c r="E40" s="38">
        <v>10000</v>
      </c>
      <c r="F40" s="38"/>
      <c r="G40" s="38">
        <v>839</v>
      </c>
      <c r="H40" s="15">
        <f t="shared" si="2"/>
        <v>8.39</v>
      </c>
      <c r="I40" s="38"/>
      <c r="J40" s="15"/>
      <c r="K40" s="34">
        <f>G40+'Jan26'!K40</f>
        <v>5673</v>
      </c>
      <c r="L40" s="15">
        <f t="shared" si="0"/>
        <v>56.73</v>
      </c>
      <c r="M40" s="34">
        <f>I40+'Jan26'!M40</f>
        <v>0</v>
      </c>
      <c r="N40" s="28"/>
      <c r="O40" s="38"/>
      <c r="P40" s="38"/>
      <c r="Q40" s="34">
        <f>O40+'Jan26'!Q40</f>
        <v>44</v>
      </c>
      <c r="R40" s="34">
        <f>P40+'Jan26'!R40</f>
        <v>0</v>
      </c>
      <c r="S40" s="38">
        <v>734</v>
      </c>
      <c r="T40" s="38"/>
      <c r="U40" s="38">
        <v>279</v>
      </c>
      <c r="V40" s="38"/>
      <c r="W40" s="38">
        <v>176</v>
      </c>
      <c r="X40" s="38"/>
      <c r="Y40" s="15">
        <f t="shared" si="17"/>
        <v>63.082437275985662</v>
      </c>
      <c r="Z40" s="15"/>
      <c r="AA40" s="38">
        <v>854</v>
      </c>
      <c r="AB40" s="38"/>
      <c r="AC40" s="38">
        <v>436</v>
      </c>
      <c r="AD40" s="38"/>
      <c r="AE40" s="38">
        <v>388</v>
      </c>
      <c r="AF40" s="38"/>
      <c r="AG40" s="38">
        <v>0</v>
      </c>
      <c r="AH40" s="38"/>
      <c r="AI40" s="38">
        <v>124</v>
      </c>
      <c r="AJ40" s="38"/>
      <c r="AK40" s="38">
        <v>0</v>
      </c>
      <c r="AL40" s="38"/>
      <c r="AM40" s="38">
        <v>0</v>
      </c>
      <c r="AN40" s="38"/>
      <c r="AO40" s="38">
        <v>189</v>
      </c>
      <c r="AP40" s="38"/>
      <c r="AQ40" s="38">
        <v>122</v>
      </c>
      <c r="AR40" s="38"/>
      <c r="AS40" s="34">
        <f t="shared" si="3"/>
        <v>311</v>
      </c>
      <c r="AT40" s="34">
        <f t="shared" si="3"/>
        <v>0</v>
      </c>
      <c r="AU40" s="34">
        <f t="shared" si="4"/>
        <v>311</v>
      </c>
      <c r="AV40" s="34">
        <f>AO40+'Jan26'!AV40</f>
        <v>1400</v>
      </c>
      <c r="AW40" s="34">
        <f>AP40+'Jan26'!AW40</f>
        <v>0</v>
      </c>
      <c r="AX40" s="34">
        <f>AQ40+'Jan26'!AX40</f>
        <v>945</v>
      </c>
      <c r="AY40" s="34">
        <f>AR40+'Jan26'!AY40</f>
        <v>0</v>
      </c>
      <c r="AZ40" s="34">
        <f t="shared" si="5"/>
        <v>2345</v>
      </c>
      <c r="BA40" s="34">
        <f t="shared" si="5"/>
        <v>0</v>
      </c>
      <c r="BB40" s="34">
        <f t="shared" si="6"/>
        <v>2345</v>
      </c>
      <c r="BC40" s="38"/>
      <c r="BD40" s="38"/>
      <c r="BE40" s="34">
        <f>BC40+'Jan26'!BE40</f>
        <v>0</v>
      </c>
      <c r="BF40" s="34">
        <f>BD40+'Jan26'!BF40</f>
        <v>0</v>
      </c>
      <c r="BG40" s="38"/>
      <c r="BH40" s="38"/>
      <c r="BI40" s="38"/>
      <c r="BJ40" s="38"/>
      <c r="BK40" s="34">
        <f>'Jan26'!BK40+BH40</f>
        <v>0</v>
      </c>
      <c r="BL40" s="34">
        <f>'Jan26'!BL40+BI40</f>
        <v>0</v>
      </c>
      <c r="BM40" s="42">
        <v>0</v>
      </c>
    </row>
    <row r="41" spans="1:65" s="139" customFormat="1" ht="17.100000000000001" customHeight="1">
      <c r="A41" s="12">
        <v>31</v>
      </c>
      <c r="B41" s="13" t="s">
        <v>97</v>
      </c>
      <c r="C41" s="13">
        <v>24000</v>
      </c>
      <c r="D41" s="13">
        <v>0</v>
      </c>
      <c r="E41" s="34">
        <v>2310</v>
      </c>
      <c r="F41" s="34"/>
      <c r="G41" s="34">
        <v>2533</v>
      </c>
      <c r="H41" s="15">
        <f t="shared" si="2"/>
        <v>109.65367965367966</v>
      </c>
      <c r="I41" s="34"/>
      <c r="J41" s="15"/>
      <c r="K41" s="34">
        <f>G41+'Jan26'!K41</f>
        <v>14143</v>
      </c>
      <c r="L41" s="15">
        <f t="shared" si="0"/>
        <v>58.929166666666667</v>
      </c>
      <c r="M41" s="34">
        <f>I41+'Jan26'!M41</f>
        <v>0</v>
      </c>
      <c r="N41" s="15"/>
      <c r="O41" s="34">
        <v>142</v>
      </c>
      <c r="P41" s="34"/>
      <c r="Q41" s="34">
        <f>O41+'Jan26'!Q41</f>
        <v>948</v>
      </c>
      <c r="R41" s="34">
        <f>P41+'Jan26'!R41</f>
        <v>0</v>
      </c>
      <c r="S41" s="34">
        <v>1731</v>
      </c>
      <c r="T41" s="34"/>
      <c r="U41" s="34">
        <v>666</v>
      </c>
      <c r="V41" s="34"/>
      <c r="W41" s="34">
        <v>373</v>
      </c>
      <c r="X41" s="34"/>
      <c r="Y41" s="15">
        <f t="shared" si="17"/>
        <v>56.006006006006004</v>
      </c>
      <c r="Z41" s="15"/>
      <c r="AA41" s="34">
        <v>2666</v>
      </c>
      <c r="AB41" s="34"/>
      <c r="AC41" s="34">
        <v>1555</v>
      </c>
      <c r="AD41" s="34"/>
      <c r="AE41" s="34">
        <v>1143</v>
      </c>
      <c r="AF41" s="34"/>
      <c r="AG41" s="34">
        <v>59</v>
      </c>
      <c r="AH41" s="34"/>
      <c r="AI41" s="34">
        <v>94</v>
      </c>
      <c r="AJ41" s="34"/>
      <c r="AK41" s="34">
        <v>150</v>
      </c>
      <c r="AL41" s="34"/>
      <c r="AM41" s="34">
        <v>365</v>
      </c>
      <c r="AN41" s="34"/>
      <c r="AO41" s="34">
        <v>493</v>
      </c>
      <c r="AP41" s="34"/>
      <c r="AQ41" s="34">
        <v>450</v>
      </c>
      <c r="AR41" s="34"/>
      <c r="AS41" s="34">
        <f t="shared" si="3"/>
        <v>943</v>
      </c>
      <c r="AT41" s="34">
        <f t="shared" si="3"/>
        <v>0</v>
      </c>
      <c r="AU41" s="34">
        <f t="shared" si="4"/>
        <v>943</v>
      </c>
      <c r="AV41" s="34">
        <f>AO41+'Jan26'!AV41</f>
        <v>3377</v>
      </c>
      <c r="AW41" s="34">
        <f>AP41+'Jan26'!AW41</f>
        <v>0</v>
      </c>
      <c r="AX41" s="34">
        <f>AQ41+'Jan26'!AX41</f>
        <v>2871</v>
      </c>
      <c r="AY41" s="34">
        <f>AR41+'Jan26'!AY41</f>
        <v>0</v>
      </c>
      <c r="AZ41" s="34">
        <f t="shared" si="5"/>
        <v>6248</v>
      </c>
      <c r="BA41" s="34">
        <f t="shared" si="5"/>
        <v>0</v>
      </c>
      <c r="BB41" s="34">
        <f t="shared" si="6"/>
        <v>6248</v>
      </c>
      <c r="BC41" s="34">
        <v>50</v>
      </c>
      <c r="BD41" s="34">
        <v>250</v>
      </c>
      <c r="BE41" s="34">
        <f>BC41+'Jan26'!BE41</f>
        <v>355</v>
      </c>
      <c r="BF41" s="34">
        <f>BD41+'Jan26'!BF41</f>
        <v>1775</v>
      </c>
      <c r="BG41" s="34"/>
      <c r="BH41" s="34"/>
      <c r="BI41" s="34"/>
      <c r="BJ41" s="34"/>
      <c r="BK41" s="40"/>
      <c r="BL41" s="40"/>
      <c r="BM41" s="40"/>
    </row>
    <row r="42" spans="1:65" s="139" customFormat="1" ht="17.100000000000001" customHeight="1">
      <c r="A42" s="12">
        <v>32</v>
      </c>
      <c r="B42" s="13" t="s">
        <v>98</v>
      </c>
      <c r="C42" s="13">
        <v>22000</v>
      </c>
      <c r="D42" s="13">
        <v>0</v>
      </c>
      <c r="E42" s="34">
        <v>2072</v>
      </c>
      <c r="F42" s="34"/>
      <c r="G42" s="34">
        <v>1258</v>
      </c>
      <c r="H42" s="15">
        <f t="shared" si="2"/>
        <v>60.714285714285715</v>
      </c>
      <c r="I42" s="34"/>
      <c r="J42" s="15"/>
      <c r="K42" s="34">
        <f>G42+'Jan26'!K42</f>
        <v>9581</v>
      </c>
      <c r="L42" s="15">
        <f t="shared" si="0"/>
        <v>43.55</v>
      </c>
      <c r="M42" s="34">
        <f>I42+'Jan26'!M42</f>
        <v>0</v>
      </c>
      <c r="N42" s="15"/>
      <c r="O42" s="34">
        <v>132</v>
      </c>
      <c r="P42" s="34"/>
      <c r="Q42" s="34">
        <f>O42+'Jan26'!Q42</f>
        <v>977</v>
      </c>
      <c r="R42" s="34">
        <f>P42+'Jan26'!R42</f>
        <v>0</v>
      </c>
      <c r="S42" s="34">
        <v>1065</v>
      </c>
      <c r="T42" s="34"/>
      <c r="U42" s="34">
        <v>807</v>
      </c>
      <c r="V42" s="34"/>
      <c r="W42" s="34">
        <v>533</v>
      </c>
      <c r="X42" s="34"/>
      <c r="Y42" s="15">
        <f t="shared" si="17"/>
        <v>66.047087980173487</v>
      </c>
      <c r="Z42" s="15"/>
      <c r="AA42" s="34">
        <v>2743</v>
      </c>
      <c r="AB42" s="34"/>
      <c r="AC42" s="34">
        <v>1592</v>
      </c>
      <c r="AD42" s="34"/>
      <c r="AE42" s="34">
        <v>933</v>
      </c>
      <c r="AF42" s="34"/>
      <c r="AG42" s="34">
        <v>53</v>
      </c>
      <c r="AH42" s="34"/>
      <c r="AI42" s="34">
        <v>88</v>
      </c>
      <c r="AJ42" s="34"/>
      <c r="AK42" s="34">
        <v>144</v>
      </c>
      <c r="AL42" s="34"/>
      <c r="AM42" s="34">
        <v>384</v>
      </c>
      <c r="AN42" s="34"/>
      <c r="AO42" s="34">
        <v>485</v>
      </c>
      <c r="AP42" s="34"/>
      <c r="AQ42" s="34">
        <v>340</v>
      </c>
      <c r="AR42" s="34"/>
      <c r="AS42" s="34">
        <f t="shared" si="3"/>
        <v>825</v>
      </c>
      <c r="AT42" s="34">
        <f t="shared" si="3"/>
        <v>0</v>
      </c>
      <c r="AU42" s="34">
        <f t="shared" si="4"/>
        <v>825</v>
      </c>
      <c r="AV42" s="34">
        <f>AO42+'Jan26'!AV42</f>
        <v>3004</v>
      </c>
      <c r="AW42" s="34">
        <f>AP42+'Jan26'!AW42</f>
        <v>0</v>
      </c>
      <c r="AX42" s="34">
        <f>AQ42+'Jan26'!AX42</f>
        <v>2166</v>
      </c>
      <c r="AY42" s="34">
        <f>AR42+'Jan26'!AY42</f>
        <v>0</v>
      </c>
      <c r="AZ42" s="34">
        <f t="shared" si="5"/>
        <v>5170</v>
      </c>
      <c r="BA42" s="34">
        <f t="shared" si="5"/>
        <v>0</v>
      </c>
      <c r="BB42" s="34">
        <f t="shared" si="6"/>
        <v>5170</v>
      </c>
      <c r="BC42" s="34"/>
      <c r="BD42" s="34"/>
      <c r="BE42" s="34">
        <f>BC42+'Jan26'!BE42</f>
        <v>0</v>
      </c>
      <c r="BF42" s="34">
        <f>BD42+'Jan26'!BF42</f>
        <v>0</v>
      </c>
      <c r="BG42" s="34"/>
      <c r="BH42" s="34"/>
      <c r="BI42" s="34"/>
      <c r="BJ42" s="34"/>
      <c r="BK42" s="40"/>
      <c r="BL42" s="40"/>
      <c r="BM42" s="40"/>
    </row>
    <row r="43" spans="1:65" s="139" customFormat="1" ht="17.100000000000001" customHeight="1">
      <c r="A43" s="12">
        <v>33</v>
      </c>
      <c r="B43" s="13" t="s">
        <v>99</v>
      </c>
      <c r="C43" s="13">
        <v>25000</v>
      </c>
      <c r="D43" s="13">
        <v>0</v>
      </c>
      <c r="E43" s="34">
        <v>2335</v>
      </c>
      <c r="F43" s="34"/>
      <c r="G43" s="34">
        <v>1853</v>
      </c>
      <c r="H43" s="15">
        <f t="shared" si="2"/>
        <v>79.357601713062095</v>
      </c>
      <c r="I43" s="34"/>
      <c r="J43" s="15"/>
      <c r="K43" s="34">
        <f>G43+'Jan26'!K43</f>
        <v>11993</v>
      </c>
      <c r="L43" s="15">
        <f t="shared" si="0"/>
        <v>47.972000000000001</v>
      </c>
      <c r="M43" s="34">
        <f>I43+'Jan26'!M43</f>
        <v>0</v>
      </c>
      <c r="N43" s="15"/>
      <c r="O43" s="34">
        <v>118</v>
      </c>
      <c r="P43" s="34"/>
      <c r="Q43" s="34">
        <f>O43+'Jan26'!Q43</f>
        <v>815</v>
      </c>
      <c r="R43" s="34">
        <f>P43+'Jan26'!R43</f>
        <v>0</v>
      </c>
      <c r="S43" s="34">
        <v>1648</v>
      </c>
      <c r="T43" s="34"/>
      <c r="U43" s="34">
        <v>590</v>
      </c>
      <c r="V43" s="34"/>
      <c r="W43" s="34">
        <v>335</v>
      </c>
      <c r="X43" s="34"/>
      <c r="Y43" s="15">
        <f t="shared" si="17"/>
        <v>56.779661016949156</v>
      </c>
      <c r="Z43" s="15"/>
      <c r="AA43" s="34">
        <v>1909</v>
      </c>
      <c r="AB43" s="34"/>
      <c r="AC43" s="34">
        <v>943</v>
      </c>
      <c r="AD43" s="34"/>
      <c r="AE43" s="34">
        <v>937</v>
      </c>
      <c r="AF43" s="34"/>
      <c r="AG43" s="34">
        <v>17</v>
      </c>
      <c r="AH43" s="34"/>
      <c r="AI43" s="34">
        <v>25</v>
      </c>
      <c r="AJ43" s="34"/>
      <c r="AK43" s="34">
        <v>32</v>
      </c>
      <c r="AL43" s="34"/>
      <c r="AM43" s="34">
        <v>124</v>
      </c>
      <c r="AN43" s="34"/>
      <c r="AO43" s="34">
        <v>444</v>
      </c>
      <c r="AP43" s="34"/>
      <c r="AQ43" s="34">
        <v>363</v>
      </c>
      <c r="AR43" s="34"/>
      <c r="AS43" s="34">
        <f t="shared" si="3"/>
        <v>807</v>
      </c>
      <c r="AT43" s="34">
        <f t="shared" si="3"/>
        <v>0</v>
      </c>
      <c r="AU43" s="34">
        <f t="shared" si="4"/>
        <v>807</v>
      </c>
      <c r="AV43" s="34">
        <f>AO43+'Jan26'!AV43</f>
        <v>2973</v>
      </c>
      <c r="AW43" s="34">
        <f>AP43+'Jan26'!AW43</f>
        <v>0</v>
      </c>
      <c r="AX43" s="34">
        <f>AQ43+'Jan26'!AX43</f>
        <v>2386</v>
      </c>
      <c r="AY43" s="34">
        <f>AR43+'Jan26'!AY43</f>
        <v>0</v>
      </c>
      <c r="AZ43" s="34">
        <f t="shared" si="5"/>
        <v>5359</v>
      </c>
      <c r="BA43" s="34">
        <f t="shared" si="5"/>
        <v>0</v>
      </c>
      <c r="BB43" s="34">
        <f t="shared" si="6"/>
        <v>5359</v>
      </c>
      <c r="BC43" s="34"/>
      <c r="BD43" s="34"/>
      <c r="BE43" s="34">
        <f>BC43+'Jan26'!BE43</f>
        <v>0</v>
      </c>
      <c r="BF43" s="34">
        <f>BD43+'Jan26'!BF43</f>
        <v>0</v>
      </c>
      <c r="BG43" s="34"/>
      <c r="BH43" s="34"/>
      <c r="BI43" s="34"/>
      <c r="BJ43" s="34"/>
      <c r="BK43" s="40"/>
      <c r="BL43" s="40"/>
      <c r="BM43" s="40"/>
    </row>
    <row r="44" spans="1:65" s="139" customFormat="1" ht="17.100000000000001" customHeight="1">
      <c r="A44" s="16">
        <v>34</v>
      </c>
      <c r="B44" s="17" t="s">
        <v>100</v>
      </c>
      <c r="C44" s="13">
        <v>14000</v>
      </c>
      <c r="D44" s="13">
        <v>0</v>
      </c>
      <c r="E44" s="34">
        <v>1257</v>
      </c>
      <c r="F44" s="34"/>
      <c r="G44" s="34">
        <v>1037</v>
      </c>
      <c r="H44" s="15">
        <f t="shared" si="2"/>
        <v>82.498011137629277</v>
      </c>
      <c r="I44" s="34"/>
      <c r="J44" s="15"/>
      <c r="K44" s="34">
        <f>G44+'Jan26'!K44</f>
        <v>7841</v>
      </c>
      <c r="L44" s="15">
        <f t="shared" si="0"/>
        <v>56.00714285714286</v>
      </c>
      <c r="M44" s="34">
        <f>I44+'Jan26'!M44</f>
        <v>0</v>
      </c>
      <c r="N44" s="15"/>
      <c r="O44" s="34">
        <v>75</v>
      </c>
      <c r="P44" s="34"/>
      <c r="Q44" s="34">
        <f>O44+'Jan26'!Q44</f>
        <v>807</v>
      </c>
      <c r="R44" s="34">
        <f>P44+'Jan26'!R44</f>
        <v>0</v>
      </c>
      <c r="S44" s="34">
        <v>1117</v>
      </c>
      <c r="T44" s="34"/>
      <c r="U44" s="34">
        <v>402</v>
      </c>
      <c r="V44" s="34"/>
      <c r="W44" s="34">
        <v>234</v>
      </c>
      <c r="X44" s="34"/>
      <c r="Y44" s="15">
        <f t="shared" si="17"/>
        <v>58.208955223880594</v>
      </c>
      <c r="Z44" s="15"/>
      <c r="AA44" s="34">
        <v>998</v>
      </c>
      <c r="AB44" s="34"/>
      <c r="AC44" s="34">
        <v>570</v>
      </c>
      <c r="AD44" s="34"/>
      <c r="AE44" s="34">
        <v>433</v>
      </c>
      <c r="AF44" s="34"/>
      <c r="AG44" s="34">
        <v>11</v>
      </c>
      <c r="AH44" s="34"/>
      <c r="AI44" s="34">
        <v>17</v>
      </c>
      <c r="AJ44" s="34"/>
      <c r="AK44" s="34">
        <v>30</v>
      </c>
      <c r="AL44" s="34"/>
      <c r="AM44" s="34">
        <v>87</v>
      </c>
      <c r="AN44" s="34"/>
      <c r="AO44" s="34">
        <v>241</v>
      </c>
      <c r="AP44" s="34"/>
      <c r="AQ44" s="34">
        <v>230</v>
      </c>
      <c r="AR44" s="34"/>
      <c r="AS44" s="34">
        <f t="shared" si="3"/>
        <v>471</v>
      </c>
      <c r="AT44" s="34">
        <f t="shared" si="3"/>
        <v>0</v>
      </c>
      <c r="AU44" s="34">
        <f t="shared" si="4"/>
        <v>471</v>
      </c>
      <c r="AV44" s="34">
        <f>AO44+'Jan26'!AV44</f>
        <v>1761</v>
      </c>
      <c r="AW44" s="34">
        <f>AP44+'Jan26'!AW44</f>
        <v>0</v>
      </c>
      <c r="AX44" s="34">
        <f>AQ44+'Jan26'!AX44</f>
        <v>1635</v>
      </c>
      <c r="AY44" s="34">
        <f>AR44+'Jan26'!AY44</f>
        <v>0</v>
      </c>
      <c r="AZ44" s="34">
        <f t="shared" si="5"/>
        <v>3396</v>
      </c>
      <c r="BA44" s="34">
        <f t="shared" si="5"/>
        <v>0</v>
      </c>
      <c r="BB44" s="34">
        <f t="shared" si="6"/>
        <v>3396</v>
      </c>
      <c r="BC44" s="34"/>
      <c r="BD44" s="34"/>
      <c r="BE44" s="34">
        <f>BC44+'Jan26'!BE44</f>
        <v>0</v>
      </c>
      <c r="BF44" s="34">
        <f>BD44+'Jan26'!BF44</f>
        <v>0</v>
      </c>
      <c r="BG44" s="34"/>
      <c r="BH44" s="34"/>
      <c r="BI44" s="34"/>
      <c r="BJ44" s="34"/>
      <c r="BK44" s="40"/>
      <c r="BL44" s="40"/>
      <c r="BM44" s="40"/>
    </row>
    <row r="45" spans="1:65" s="140" customFormat="1" ht="17.100000000000001" customHeight="1">
      <c r="A45" s="18"/>
      <c r="B45" s="19" t="s">
        <v>74</v>
      </c>
      <c r="C45" s="19">
        <f>SUM(C41:C44)</f>
        <v>85000</v>
      </c>
      <c r="D45" s="19">
        <f t="shared" ref="D45:BM45" si="19">SUM(D41:D44)</f>
        <v>0</v>
      </c>
      <c r="E45" s="35">
        <f t="shared" si="19"/>
        <v>7974</v>
      </c>
      <c r="F45" s="35">
        <f t="shared" si="19"/>
        <v>0</v>
      </c>
      <c r="G45" s="35">
        <f t="shared" si="19"/>
        <v>6681</v>
      </c>
      <c r="H45" s="21">
        <f t="shared" si="2"/>
        <v>83.784800601956363</v>
      </c>
      <c r="I45" s="35">
        <f t="shared" si="19"/>
        <v>0</v>
      </c>
      <c r="J45" s="35">
        <f t="shared" si="19"/>
        <v>0</v>
      </c>
      <c r="K45" s="35">
        <f t="shared" si="19"/>
        <v>43558</v>
      </c>
      <c r="L45" s="21">
        <f t="shared" si="0"/>
        <v>51.244705882352939</v>
      </c>
      <c r="M45" s="35">
        <f t="shared" si="19"/>
        <v>0</v>
      </c>
      <c r="N45" s="35">
        <f t="shared" si="19"/>
        <v>0</v>
      </c>
      <c r="O45" s="35">
        <f t="shared" si="19"/>
        <v>467</v>
      </c>
      <c r="P45" s="35">
        <f t="shared" si="19"/>
        <v>0</v>
      </c>
      <c r="Q45" s="35">
        <f t="shared" si="19"/>
        <v>3547</v>
      </c>
      <c r="R45" s="35">
        <f t="shared" si="19"/>
        <v>0</v>
      </c>
      <c r="S45" s="35">
        <f t="shared" si="19"/>
        <v>5561</v>
      </c>
      <c r="T45" s="35">
        <f t="shared" si="19"/>
        <v>0</v>
      </c>
      <c r="U45" s="35">
        <f t="shared" si="19"/>
        <v>2465</v>
      </c>
      <c r="V45" s="35">
        <f t="shared" si="19"/>
        <v>0</v>
      </c>
      <c r="W45" s="35">
        <f t="shared" si="19"/>
        <v>1475</v>
      </c>
      <c r="X45" s="35">
        <f t="shared" si="19"/>
        <v>0</v>
      </c>
      <c r="Y45" s="21">
        <f t="shared" si="17"/>
        <v>59.837728194726168</v>
      </c>
      <c r="Z45" s="35">
        <f t="shared" si="19"/>
        <v>0</v>
      </c>
      <c r="AA45" s="35">
        <f t="shared" si="19"/>
        <v>8316</v>
      </c>
      <c r="AB45" s="35">
        <f t="shared" si="19"/>
        <v>0</v>
      </c>
      <c r="AC45" s="35">
        <f t="shared" si="19"/>
        <v>4660</v>
      </c>
      <c r="AD45" s="35">
        <f t="shared" si="19"/>
        <v>0</v>
      </c>
      <c r="AE45" s="35">
        <f t="shared" si="19"/>
        <v>3446</v>
      </c>
      <c r="AF45" s="35">
        <f t="shared" si="19"/>
        <v>0</v>
      </c>
      <c r="AG45" s="35">
        <f t="shared" si="19"/>
        <v>140</v>
      </c>
      <c r="AH45" s="35">
        <f t="shared" si="19"/>
        <v>0</v>
      </c>
      <c r="AI45" s="35">
        <f t="shared" si="19"/>
        <v>224</v>
      </c>
      <c r="AJ45" s="35">
        <f t="shared" si="19"/>
        <v>0</v>
      </c>
      <c r="AK45" s="35">
        <f t="shared" si="19"/>
        <v>356</v>
      </c>
      <c r="AL45" s="35">
        <f t="shared" si="19"/>
        <v>0</v>
      </c>
      <c r="AM45" s="35">
        <f t="shared" si="19"/>
        <v>960</v>
      </c>
      <c r="AN45" s="35">
        <f t="shared" si="19"/>
        <v>0</v>
      </c>
      <c r="AO45" s="35">
        <f t="shared" si="19"/>
        <v>1663</v>
      </c>
      <c r="AP45" s="35">
        <f t="shared" si="19"/>
        <v>0</v>
      </c>
      <c r="AQ45" s="35">
        <f t="shared" si="19"/>
        <v>1383</v>
      </c>
      <c r="AR45" s="35">
        <f t="shared" si="19"/>
        <v>0</v>
      </c>
      <c r="AS45" s="35">
        <f t="shared" si="19"/>
        <v>3046</v>
      </c>
      <c r="AT45" s="35">
        <f t="shared" si="19"/>
        <v>0</v>
      </c>
      <c r="AU45" s="35">
        <f t="shared" si="19"/>
        <v>3046</v>
      </c>
      <c r="AV45" s="35">
        <f t="shared" si="19"/>
        <v>11115</v>
      </c>
      <c r="AW45" s="35">
        <f t="shared" si="19"/>
        <v>0</v>
      </c>
      <c r="AX45" s="35">
        <f t="shared" si="19"/>
        <v>9058</v>
      </c>
      <c r="AY45" s="35">
        <f t="shared" si="19"/>
        <v>0</v>
      </c>
      <c r="AZ45" s="35">
        <f t="shared" si="19"/>
        <v>20173</v>
      </c>
      <c r="BA45" s="35">
        <f t="shared" si="19"/>
        <v>0</v>
      </c>
      <c r="BB45" s="35">
        <f t="shared" si="19"/>
        <v>20173</v>
      </c>
      <c r="BC45" s="35">
        <f t="shared" si="19"/>
        <v>50</v>
      </c>
      <c r="BD45" s="35">
        <f t="shared" si="19"/>
        <v>250</v>
      </c>
      <c r="BE45" s="35">
        <f t="shared" si="19"/>
        <v>355</v>
      </c>
      <c r="BF45" s="35">
        <f t="shared" si="19"/>
        <v>1775</v>
      </c>
      <c r="BG45" s="35">
        <f t="shared" si="19"/>
        <v>0</v>
      </c>
      <c r="BH45" s="35">
        <f t="shared" si="19"/>
        <v>0</v>
      </c>
      <c r="BI45" s="35">
        <f t="shared" si="19"/>
        <v>0</v>
      </c>
      <c r="BJ45" s="35">
        <f t="shared" si="19"/>
        <v>0</v>
      </c>
      <c r="BK45" s="35">
        <f t="shared" si="19"/>
        <v>0</v>
      </c>
      <c r="BL45" s="35">
        <f t="shared" si="19"/>
        <v>0</v>
      </c>
      <c r="BM45" s="35">
        <f t="shared" si="19"/>
        <v>0</v>
      </c>
    </row>
    <row r="46" spans="1:65" s="139" customFormat="1" ht="17.100000000000001" customHeight="1">
      <c r="A46" s="22">
        <v>35</v>
      </c>
      <c r="B46" s="29" t="s">
        <v>101</v>
      </c>
      <c r="C46" s="13">
        <v>62000</v>
      </c>
      <c r="D46" s="13">
        <v>18000</v>
      </c>
      <c r="E46" s="34">
        <v>5167</v>
      </c>
      <c r="F46" s="34">
        <v>1500</v>
      </c>
      <c r="G46" s="34">
        <v>4704</v>
      </c>
      <c r="H46" s="15">
        <f t="shared" si="2"/>
        <v>91.039287787884646</v>
      </c>
      <c r="I46" s="34">
        <v>1710</v>
      </c>
      <c r="J46" s="15">
        <f t="shared" si="8"/>
        <v>114</v>
      </c>
      <c r="K46" s="34">
        <f>G46+'Jan26'!K46</f>
        <v>33644</v>
      </c>
      <c r="L46" s="15">
        <f t="shared" si="0"/>
        <v>54.264516129032259</v>
      </c>
      <c r="M46" s="34">
        <f>I46+'Jan26'!M46</f>
        <v>13131</v>
      </c>
      <c r="N46" s="15">
        <f t="shared" ref="N46" si="20">M46*100/D46</f>
        <v>72.95</v>
      </c>
      <c r="O46" s="34">
        <v>178</v>
      </c>
      <c r="P46" s="34">
        <v>57</v>
      </c>
      <c r="Q46" s="34">
        <f>O46+'Jan26'!Q46</f>
        <v>1183</v>
      </c>
      <c r="R46" s="34">
        <f>P46+'Jan26'!R46</f>
        <v>485</v>
      </c>
      <c r="S46" s="34">
        <v>5359</v>
      </c>
      <c r="T46" s="34">
        <v>157</v>
      </c>
      <c r="U46" s="34">
        <v>1389</v>
      </c>
      <c r="V46" s="34">
        <v>44</v>
      </c>
      <c r="W46" s="34">
        <v>697</v>
      </c>
      <c r="X46" s="34">
        <v>23</v>
      </c>
      <c r="Y46" s="15">
        <f t="shared" si="17"/>
        <v>50.179985601151905</v>
      </c>
      <c r="Z46" s="15">
        <f t="shared" si="17"/>
        <v>52.272727272727273</v>
      </c>
      <c r="AA46" s="34">
        <v>4866</v>
      </c>
      <c r="AB46" s="34">
        <v>1872</v>
      </c>
      <c r="AC46" s="34">
        <v>2470</v>
      </c>
      <c r="AD46" s="34">
        <v>860</v>
      </c>
      <c r="AE46" s="34">
        <v>2261</v>
      </c>
      <c r="AF46" s="34">
        <v>899</v>
      </c>
      <c r="AG46" s="34">
        <v>71</v>
      </c>
      <c r="AH46" s="34">
        <v>40</v>
      </c>
      <c r="AI46" s="34">
        <v>457</v>
      </c>
      <c r="AJ46" s="34">
        <v>87</v>
      </c>
      <c r="AK46" s="34">
        <v>61</v>
      </c>
      <c r="AL46" s="34">
        <v>29</v>
      </c>
      <c r="AM46" s="34">
        <v>183</v>
      </c>
      <c r="AN46" s="34">
        <v>69</v>
      </c>
      <c r="AO46" s="34">
        <v>983</v>
      </c>
      <c r="AP46" s="34">
        <v>372</v>
      </c>
      <c r="AQ46" s="34">
        <v>949</v>
      </c>
      <c r="AR46" s="34">
        <v>316</v>
      </c>
      <c r="AS46" s="34">
        <f t="shared" si="3"/>
        <v>1932</v>
      </c>
      <c r="AT46" s="34">
        <f t="shared" si="3"/>
        <v>688</v>
      </c>
      <c r="AU46" s="34">
        <f t="shared" si="4"/>
        <v>2620</v>
      </c>
      <c r="AV46" s="34">
        <f>AO46+'Jan26'!AV46</f>
        <v>7921</v>
      </c>
      <c r="AW46" s="34">
        <f>AP46+'Jan26'!AW46</f>
        <v>2317</v>
      </c>
      <c r="AX46" s="34">
        <f>AQ46+'Jan26'!AX46</f>
        <v>7334</v>
      </c>
      <c r="AY46" s="34">
        <f>AR46+'Jan26'!AY46</f>
        <v>1897</v>
      </c>
      <c r="AZ46" s="34">
        <f t="shared" si="5"/>
        <v>15255</v>
      </c>
      <c r="BA46" s="34">
        <f t="shared" si="5"/>
        <v>4214</v>
      </c>
      <c r="BB46" s="34">
        <f t="shared" si="6"/>
        <v>19469</v>
      </c>
      <c r="BC46" s="34"/>
      <c r="BD46" s="34"/>
      <c r="BE46" s="34"/>
      <c r="BF46" s="34"/>
      <c r="BG46" s="34">
        <v>4</v>
      </c>
      <c r="BH46" s="34">
        <v>3576</v>
      </c>
      <c r="BI46" s="34"/>
      <c r="BJ46" s="34">
        <f>BH46+BI46</f>
        <v>3576</v>
      </c>
      <c r="BK46" s="34">
        <f>'Jan26'!BK46+BH46</f>
        <v>29978</v>
      </c>
      <c r="BL46" s="34">
        <f>'Jan26'!BL46+BI46</f>
        <v>0</v>
      </c>
      <c r="BM46" s="34">
        <f t="shared" ref="BM46:BM47" si="21">SUM(BK46:BL46)</f>
        <v>29978</v>
      </c>
    </row>
    <row r="47" spans="1:65" s="139" customFormat="1" ht="17.100000000000001" customHeight="1">
      <c r="A47" s="12">
        <v>36</v>
      </c>
      <c r="B47" s="13" t="s">
        <v>102</v>
      </c>
      <c r="C47" s="13"/>
      <c r="D47" s="13"/>
      <c r="E47" s="34"/>
      <c r="F47" s="34"/>
      <c r="G47" s="34"/>
      <c r="H47" s="15"/>
      <c r="I47" s="34"/>
      <c r="J47" s="15"/>
      <c r="K47" s="34">
        <f>G47+'Jan26'!K47</f>
        <v>0</v>
      </c>
      <c r="L47" s="15"/>
      <c r="M47" s="34">
        <f>I47+'Jan26'!M47</f>
        <v>0</v>
      </c>
      <c r="N47" s="15"/>
      <c r="O47" s="34"/>
      <c r="P47" s="34"/>
      <c r="Q47" s="34">
        <f>O47+'Jan26'!Q47</f>
        <v>0</v>
      </c>
      <c r="R47" s="34">
        <f>P47+'Jan26'!R47</f>
        <v>0</v>
      </c>
      <c r="S47" s="34"/>
      <c r="T47" s="34"/>
      <c r="U47" s="34"/>
      <c r="V47" s="34"/>
      <c r="W47" s="34"/>
      <c r="X47" s="34"/>
      <c r="Y47" s="15"/>
      <c r="Z47" s="15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>
        <f t="shared" si="3"/>
        <v>0</v>
      </c>
      <c r="AT47" s="34">
        <f t="shared" si="3"/>
        <v>0</v>
      </c>
      <c r="AU47" s="34">
        <f t="shared" si="4"/>
        <v>0</v>
      </c>
      <c r="AV47" s="34">
        <f>AO47+'Jan26'!AV47</f>
        <v>0</v>
      </c>
      <c r="AW47" s="34">
        <f>AP47+'Jan26'!AW47</f>
        <v>0</v>
      </c>
      <c r="AX47" s="34">
        <f>AQ47+'Jan26'!AX47</f>
        <v>0</v>
      </c>
      <c r="AY47" s="34">
        <f>AR47+'Jan26'!AY47</f>
        <v>0</v>
      </c>
      <c r="AZ47" s="34">
        <f t="shared" si="5"/>
        <v>0</v>
      </c>
      <c r="BA47" s="34">
        <f t="shared" si="5"/>
        <v>0</v>
      </c>
      <c r="BB47" s="34">
        <f t="shared" si="6"/>
        <v>0</v>
      </c>
      <c r="BC47" s="34"/>
      <c r="BD47" s="34"/>
      <c r="BE47" s="34">
        <f>BC47+'Jan26'!BE47</f>
        <v>0</v>
      </c>
      <c r="BF47" s="34">
        <f>BD47+'Jan26'!BF47</f>
        <v>0</v>
      </c>
      <c r="BG47" s="34">
        <v>37</v>
      </c>
      <c r="BH47" s="34"/>
      <c r="BI47" s="34">
        <v>52180</v>
      </c>
      <c r="BJ47" s="34">
        <f>BH47+BI47</f>
        <v>52180</v>
      </c>
      <c r="BK47" s="34">
        <f>'Jan26'!BK47+BH47</f>
        <v>0</v>
      </c>
      <c r="BL47" s="34">
        <f>'Jan26'!BL47+BI47</f>
        <v>389545</v>
      </c>
      <c r="BM47" s="34">
        <f t="shared" si="21"/>
        <v>389545</v>
      </c>
    </row>
    <row r="48" spans="1:65" s="139" customFormat="1" ht="17.100000000000001" customHeight="1">
      <c r="A48" s="12">
        <v>37</v>
      </c>
      <c r="B48" s="13" t="s">
        <v>103</v>
      </c>
      <c r="C48" s="13">
        <v>59000</v>
      </c>
      <c r="D48" s="13">
        <v>2000</v>
      </c>
      <c r="E48" s="34">
        <v>4916</v>
      </c>
      <c r="F48" s="34">
        <v>168</v>
      </c>
      <c r="G48" s="34">
        <v>4405</v>
      </c>
      <c r="H48" s="15">
        <f t="shared" si="2"/>
        <v>89.605370219690812</v>
      </c>
      <c r="I48" s="34">
        <v>1171</v>
      </c>
      <c r="J48" s="15">
        <f t="shared" si="8"/>
        <v>697.02380952380952</v>
      </c>
      <c r="K48" s="34">
        <f>G48+'Jan26'!K48</f>
        <v>31339</v>
      </c>
      <c r="L48" s="15">
        <f t="shared" si="0"/>
        <v>53.116949152542375</v>
      </c>
      <c r="M48" s="34">
        <f>I48+'Jan26'!M48</f>
        <v>9056</v>
      </c>
      <c r="N48" s="15">
        <f t="shared" ref="N48:N50" si="22">M48*100/D48</f>
        <v>452.8</v>
      </c>
      <c r="O48" s="34">
        <v>89</v>
      </c>
      <c r="P48" s="34">
        <v>33</v>
      </c>
      <c r="Q48" s="34">
        <f>O48+'Jan26'!Q48</f>
        <v>583</v>
      </c>
      <c r="R48" s="34">
        <f>P48+'Jan26'!R48</f>
        <v>291</v>
      </c>
      <c r="S48" s="34">
        <v>4710</v>
      </c>
      <c r="T48" s="34">
        <v>1429</v>
      </c>
      <c r="U48" s="34">
        <v>1269</v>
      </c>
      <c r="V48" s="34">
        <v>370</v>
      </c>
      <c r="W48" s="34">
        <v>648</v>
      </c>
      <c r="X48" s="34">
        <v>176</v>
      </c>
      <c r="Y48" s="15">
        <f t="shared" si="17"/>
        <v>51.063829787234042</v>
      </c>
      <c r="Z48" s="15">
        <f t="shared" si="17"/>
        <v>47.567567567567565</v>
      </c>
      <c r="AA48" s="34">
        <v>4894</v>
      </c>
      <c r="AB48" s="34">
        <v>1105</v>
      </c>
      <c r="AC48" s="34">
        <v>1971</v>
      </c>
      <c r="AD48" s="34">
        <v>493</v>
      </c>
      <c r="AE48" s="34">
        <v>1947</v>
      </c>
      <c r="AF48" s="34">
        <v>319</v>
      </c>
      <c r="AG48" s="34">
        <v>63</v>
      </c>
      <c r="AH48" s="34">
        <v>17</v>
      </c>
      <c r="AI48" s="34">
        <v>513</v>
      </c>
      <c r="AJ48" s="34">
        <v>115</v>
      </c>
      <c r="AK48" s="34">
        <v>51</v>
      </c>
      <c r="AL48" s="34">
        <v>28</v>
      </c>
      <c r="AM48" s="34">
        <v>97</v>
      </c>
      <c r="AN48" s="34">
        <v>79</v>
      </c>
      <c r="AO48" s="34">
        <v>1022</v>
      </c>
      <c r="AP48" s="34">
        <v>214</v>
      </c>
      <c r="AQ48" s="34">
        <v>818</v>
      </c>
      <c r="AR48" s="34">
        <v>162</v>
      </c>
      <c r="AS48" s="34">
        <f t="shared" si="3"/>
        <v>1840</v>
      </c>
      <c r="AT48" s="34">
        <f t="shared" si="3"/>
        <v>376</v>
      </c>
      <c r="AU48" s="34">
        <f t="shared" si="4"/>
        <v>2216</v>
      </c>
      <c r="AV48" s="34">
        <f>AO48+'Jan26'!AV48</f>
        <v>7135</v>
      </c>
      <c r="AW48" s="34">
        <f>AP48+'Jan26'!AW48</f>
        <v>1330</v>
      </c>
      <c r="AX48" s="34">
        <f>AQ48+'Jan26'!AX48</f>
        <v>5841</v>
      </c>
      <c r="AY48" s="34">
        <f>AR48+'Jan26'!AY48</f>
        <v>1025</v>
      </c>
      <c r="AZ48" s="34">
        <f t="shared" si="5"/>
        <v>12976</v>
      </c>
      <c r="BA48" s="34">
        <f t="shared" si="5"/>
        <v>2355</v>
      </c>
      <c r="BB48" s="34">
        <f t="shared" si="6"/>
        <v>15331</v>
      </c>
      <c r="BC48" s="34"/>
      <c r="BD48" s="34"/>
      <c r="BE48" s="34"/>
      <c r="BF48" s="34"/>
      <c r="BG48" s="34"/>
      <c r="BH48" s="34"/>
      <c r="BI48" s="34"/>
      <c r="BJ48" s="34"/>
      <c r="BK48" s="40"/>
      <c r="BL48" s="40"/>
      <c r="BM48" s="40"/>
    </row>
    <row r="49" spans="1:65" s="139" customFormat="1" ht="17.100000000000001" customHeight="1">
      <c r="A49" s="12">
        <v>38</v>
      </c>
      <c r="B49" s="13" t="s">
        <v>104</v>
      </c>
      <c r="C49" s="13">
        <v>42000</v>
      </c>
      <c r="D49" s="13">
        <v>500</v>
      </c>
      <c r="E49" s="34">
        <v>2777</v>
      </c>
      <c r="F49" s="34">
        <v>42</v>
      </c>
      <c r="G49" s="34">
        <v>4817</v>
      </c>
      <c r="H49" s="15">
        <f t="shared" si="2"/>
        <v>173.4605689593086</v>
      </c>
      <c r="I49" s="34">
        <v>40</v>
      </c>
      <c r="J49" s="15">
        <f t="shared" si="8"/>
        <v>95.238095238095241</v>
      </c>
      <c r="K49" s="34">
        <f>G49+'Jan26'!K49</f>
        <v>23935</v>
      </c>
      <c r="L49" s="15">
        <f t="shared" si="0"/>
        <v>56.988095238095241</v>
      </c>
      <c r="M49" s="34">
        <f>I49+'Jan26'!M49</f>
        <v>384</v>
      </c>
      <c r="N49" s="15">
        <f t="shared" si="22"/>
        <v>76.8</v>
      </c>
      <c r="O49" s="34">
        <v>345</v>
      </c>
      <c r="P49" s="34">
        <v>8</v>
      </c>
      <c r="Q49" s="34">
        <f>O49+'Jan26'!Q49</f>
        <v>1353</v>
      </c>
      <c r="R49" s="34">
        <f>P49+'Jan26'!R49</f>
        <v>73</v>
      </c>
      <c r="S49" s="34">
        <v>3580</v>
      </c>
      <c r="T49" s="34">
        <v>96</v>
      </c>
      <c r="U49" s="34">
        <v>898</v>
      </c>
      <c r="V49" s="34">
        <v>28</v>
      </c>
      <c r="W49" s="34">
        <v>469</v>
      </c>
      <c r="X49" s="34">
        <v>12</v>
      </c>
      <c r="Y49" s="15">
        <f t="shared" si="17"/>
        <v>52.227171492204903</v>
      </c>
      <c r="Z49" s="15">
        <f t="shared" si="17"/>
        <v>42.857142857142854</v>
      </c>
      <c r="AA49" s="34">
        <v>3822</v>
      </c>
      <c r="AB49" s="34">
        <v>104</v>
      </c>
      <c r="AC49" s="34">
        <v>1692</v>
      </c>
      <c r="AD49" s="34">
        <v>40</v>
      </c>
      <c r="AE49" s="34">
        <v>1325</v>
      </c>
      <c r="AF49" s="34">
        <v>20</v>
      </c>
      <c r="AG49" s="34">
        <v>59</v>
      </c>
      <c r="AH49" s="34">
        <v>2</v>
      </c>
      <c r="AI49" s="34">
        <v>427</v>
      </c>
      <c r="AJ49" s="34">
        <v>6</v>
      </c>
      <c r="AK49" s="34">
        <v>46</v>
      </c>
      <c r="AL49" s="34">
        <v>1</v>
      </c>
      <c r="AM49" s="34">
        <v>74</v>
      </c>
      <c r="AN49" s="34">
        <v>2</v>
      </c>
      <c r="AO49" s="34">
        <v>768</v>
      </c>
      <c r="AP49" s="34">
        <v>20</v>
      </c>
      <c r="AQ49" s="34">
        <v>646</v>
      </c>
      <c r="AR49" s="34">
        <v>20</v>
      </c>
      <c r="AS49" s="34">
        <f t="shared" si="3"/>
        <v>1414</v>
      </c>
      <c r="AT49" s="34">
        <f t="shared" si="3"/>
        <v>40</v>
      </c>
      <c r="AU49" s="34">
        <f t="shared" si="4"/>
        <v>1454</v>
      </c>
      <c r="AV49" s="34">
        <f>AO49+'Jan26'!AV49</f>
        <v>5292</v>
      </c>
      <c r="AW49" s="34">
        <f>AP49+'Jan26'!AW49</f>
        <v>121</v>
      </c>
      <c r="AX49" s="34">
        <f>AQ49+'Jan26'!AX49</f>
        <v>4581</v>
      </c>
      <c r="AY49" s="34">
        <f>AR49+'Jan26'!AY49</f>
        <v>101</v>
      </c>
      <c r="AZ49" s="34">
        <f t="shared" si="5"/>
        <v>9873</v>
      </c>
      <c r="BA49" s="34">
        <f t="shared" si="5"/>
        <v>222</v>
      </c>
      <c r="BB49" s="34">
        <f t="shared" si="6"/>
        <v>10095</v>
      </c>
      <c r="BC49" s="34"/>
      <c r="BD49" s="34"/>
      <c r="BE49" s="34"/>
      <c r="BF49" s="34"/>
      <c r="BG49" s="34"/>
      <c r="BH49" s="34"/>
      <c r="BI49" s="34"/>
      <c r="BJ49" s="34"/>
      <c r="BK49" s="40"/>
      <c r="BL49" s="40"/>
      <c r="BM49" s="40"/>
    </row>
    <row r="50" spans="1:65" s="139" customFormat="1" ht="17.100000000000001" customHeight="1">
      <c r="A50" s="16">
        <v>39</v>
      </c>
      <c r="B50" s="17" t="s">
        <v>105</v>
      </c>
      <c r="C50" s="13">
        <v>95000</v>
      </c>
      <c r="D50" s="13">
        <v>8000</v>
      </c>
      <c r="E50" s="34">
        <v>7857</v>
      </c>
      <c r="F50" s="34">
        <v>720</v>
      </c>
      <c r="G50" s="34">
        <v>7817</v>
      </c>
      <c r="H50" s="15">
        <f t="shared" si="2"/>
        <v>99.490899834542446</v>
      </c>
      <c r="I50" s="34">
        <v>534</v>
      </c>
      <c r="J50" s="15">
        <f t="shared" si="8"/>
        <v>74.166666666666671</v>
      </c>
      <c r="K50" s="34">
        <f>G50+'Jan26'!K50</f>
        <v>50529</v>
      </c>
      <c r="L50" s="15">
        <f t="shared" si="0"/>
        <v>53.188421052631575</v>
      </c>
      <c r="M50" s="34">
        <f>I50+'Jan26'!M50</f>
        <v>6008</v>
      </c>
      <c r="N50" s="15">
        <f t="shared" si="22"/>
        <v>75.099999999999994</v>
      </c>
      <c r="O50" s="34">
        <v>190</v>
      </c>
      <c r="P50" s="34">
        <v>6</v>
      </c>
      <c r="Q50" s="34">
        <f>O50+'Jan26'!Q50</f>
        <v>1242</v>
      </c>
      <c r="R50" s="34">
        <f>P50+'Jan26'!R50</f>
        <v>159</v>
      </c>
      <c r="S50" s="34">
        <v>7178</v>
      </c>
      <c r="T50" s="34">
        <v>1409</v>
      </c>
      <c r="U50" s="34">
        <v>2290</v>
      </c>
      <c r="V50" s="34">
        <v>492</v>
      </c>
      <c r="W50" s="34">
        <v>1258</v>
      </c>
      <c r="X50" s="34">
        <v>270</v>
      </c>
      <c r="Y50" s="15">
        <f t="shared" si="17"/>
        <v>54.93449781659389</v>
      </c>
      <c r="Z50" s="15">
        <f t="shared" si="17"/>
        <v>54.878048780487802</v>
      </c>
      <c r="AA50" s="34">
        <v>7216</v>
      </c>
      <c r="AB50" s="34">
        <v>785</v>
      </c>
      <c r="AC50" s="34">
        <v>3426</v>
      </c>
      <c r="AD50" s="34">
        <v>406</v>
      </c>
      <c r="AE50" s="34">
        <v>2175</v>
      </c>
      <c r="AF50" s="34">
        <v>214</v>
      </c>
      <c r="AG50" s="34">
        <v>144</v>
      </c>
      <c r="AH50" s="34">
        <v>23</v>
      </c>
      <c r="AI50" s="34">
        <v>828</v>
      </c>
      <c r="AJ50" s="34">
        <v>67</v>
      </c>
      <c r="AK50" s="34">
        <v>108</v>
      </c>
      <c r="AL50" s="34">
        <v>15</v>
      </c>
      <c r="AM50" s="34">
        <v>341</v>
      </c>
      <c r="AN50" s="34">
        <v>68</v>
      </c>
      <c r="AO50" s="34">
        <v>1687</v>
      </c>
      <c r="AP50" s="34">
        <v>171</v>
      </c>
      <c r="AQ50" s="34">
        <v>1473</v>
      </c>
      <c r="AR50" s="34">
        <v>123</v>
      </c>
      <c r="AS50" s="34">
        <f t="shared" si="3"/>
        <v>3160</v>
      </c>
      <c r="AT50" s="34">
        <f t="shared" si="3"/>
        <v>294</v>
      </c>
      <c r="AU50" s="34">
        <f t="shared" si="4"/>
        <v>3454</v>
      </c>
      <c r="AV50" s="34">
        <f>AO50+'Jan26'!AV50</f>
        <v>12025</v>
      </c>
      <c r="AW50" s="34">
        <f>AP50+'Jan26'!AW50</f>
        <v>1160</v>
      </c>
      <c r="AX50" s="34">
        <f>AQ50+'Jan26'!AX50</f>
        <v>10445</v>
      </c>
      <c r="AY50" s="34">
        <f>AR50+'Jan26'!AY50</f>
        <v>857</v>
      </c>
      <c r="AZ50" s="34">
        <f t="shared" si="5"/>
        <v>22470</v>
      </c>
      <c r="BA50" s="34">
        <f t="shared" si="5"/>
        <v>2017</v>
      </c>
      <c r="BB50" s="34">
        <f t="shared" si="6"/>
        <v>24487</v>
      </c>
      <c r="BC50" s="34"/>
      <c r="BD50" s="34"/>
      <c r="BE50" s="34"/>
      <c r="BF50" s="34"/>
      <c r="BG50" s="34"/>
      <c r="BH50" s="34"/>
      <c r="BI50" s="34"/>
      <c r="BJ50" s="34"/>
      <c r="BK50" s="40"/>
      <c r="BL50" s="40"/>
      <c r="BM50" s="40"/>
    </row>
    <row r="51" spans="1:65" s="140" customFormat="1" ht="17.100000000000001" customHeight="1">
      <c r="A51" s="18"/>
      <c r="B51" s="19" t="s">
        <v>74</v>
      </c>
      <c r="C51" s="19">
        <f>SUM(C46:C50)</f>
        <v>258000</v>
      </c>
      <c r="D51" s="19">
        <f t="shared" ref="D51:BM51" si="23">SUM(D46:D50)</f>
        <v>28500</v>
      </c>
      <c r="E51" s="35">
        <f t="shared" si="23"/>
        <v>20717</v>
      </c>
      <c r="F51" s="35">
        <f t="shared" si="23"/>
        <v>2430</v>
      </c>
      <c r="G51" s="35">
        <f t="shared" si="23"/>
        <v>21743</v>
      </c>
      <c r="H51" s="21">
        <f t="shared" si="2"/>
        <v>104.95245450596128</v>
      </c>
      <c r="I51" s="35">
        <f t="shared" si="23"/>
        <v>3455</v>
      </c>
      <c r="J51" s="21">
        <f t="shared" si="8"/>
        <v>142.18106995884773</v>
      </c>
      <c r="K51" s="35">
        <f t="shared" si="23"/>
        <v>139447</v>
      </c>
      <c r="L51" s="21">
        <f t="shared" si="0"/>
        <v>54.049224806201551</v>
      </c>
      <c r="M51" s="35">
        <f t="shared" si="23"/>
        <v>28579</v>
      </c>
      <c r="N51" s="21">
        <f t="shared" si="9"/>
        <v>100.27719298245614</v>
      </c>
      <c r="O51" s="35">
        <f t="shared" si="23"/>
        <v>802</v>
      </c>
      <c r="P51" s="35">
        <f t="shared" si="23"/>
        <v>104</v>
      </c>
      <c r="Q51" s="35">
        <f t="shared" si="23"/>
        <v>4361</v>
      </c>
      <c r="R51" s="35">
        <f t="shared" si="23"/>
        <v>1008</v>
      </c>
      <c r="S51" s="35">
        <f t="shared" si="23"/>
        <v>20827</v>
      </c>
      <c r="T51" s="35">
        <f t="shared" si="23"/>
        <v>3091</v>
      </c>
      <c r="U51" s="35">
        <f t="shared" si="23"/>
        <v>5846</v>
      </c>
      <c r="V51" s="35">
        <f t="shared" si="23"/>
        <v>934</v>
      </c>
      <c r="W51" s="35">
        <f t="shared" si="23"/>
        <v>3072</v>
      </c>
      <c r="X51" s="35">
        <f t="shared" si="23"/>
        <v>481</v>
      </c>
      <c r="Y51" s="21">
        <f t="shared" si="17"/>
        <v>52.5487512829285</v>
      </c>
      <c r="Z51" s="21">
        <f t="shared" si="17"/>
        <v>51.498929336188439</v>
      </c>
      <c r="AA51" s="35">
        <f t="shared" si="23"/>
        <v>20798</v>
      </c>
      <c r="AB51" s="35">
        <f t="shared" si="23"/>
        <v>3866</v>
      </c>
      <c r="AC51" s="35">
        <f t="shared" si="23"/>
        <v>9559</v>
      </c>
      <c r="AD51" s="35">
        <f t="shared" si="23"/>
        <v>1799</v>
      </c>
      <c r="AE51" s="35">
        <f t="shared" si="23"/>
        <v>7708</v>
      </c>
      <c r="AF51" s="35">
        <f t="shared" si="23"/>
        <v>1452</v>
      </c>
      <c r="AG51" s="35">
        <f t="shared" si="23"/>
        <v>337</v>
      </c>
      <c r="AH51" s="35">
        <f t="shared" si="23"/>
        <v>82</v>
      </c>
      <c r="AI51" s="35">
        <f t="shared" si="23"/>
        <v>2225</v>
      </c>
      <c r="AJ51" s="35">
        <f t="shared" si="23"/>
        <v>275</v>
      </c>
      <c r="AK51" s="35">
        <f t="shared" si="23"/>
        <v>266</v>
      </c>
      <c r="AL51" s="35">
        <f t="shared" si="23"/>
        <v>73</v>
      </c>
      <c r="AM51" s="35">
        <f t="shared" si="23"/>
        <v>695</v>
      </c>
      <c r="AN51" s="35">
        <f t="shared" si="23"/>
        <v>218</v>
      </c>
      <c r="AO51" s="35">
        <f t="shared" si="23"/>
        <v>4460</v>
      </c>
      <c r="AP51" s="35">
        <f t="shared" si="23"/>
        <v>777</v>
      </c>
      <c r="AQ51" s="35">
        <f t="shared" si="23"/>
        <v>3886</v>
      </c>
      <c r="AR51" s="35">
        <f t="shared" si="23"/>
        <v>621</v>
      </c>
      <c r="AS51" s="35">
        <f t="shared" si="23"/>
        <v>8346</v>
      </c>
      <c r="AT51" s="35">
        <f t="shared" si="23"/>
        <v>1398</v>
      </c>
      <c r="AU51" s="35">
        <f t="shared" si="23"/>
        <v>9744</v>
      </c>
      <c r="AV51" s="35">
        <f t="shared" si="23"/>
        <v>32373</v>
      </c>
      <c r="AW51" s="35">
        <f t="shared" si="23"/>
        <v>4928</v>
      </c>
      <c r="AX51" s="35">
        <f t="shared" si="23"/>
        <v>28201</v>
      </c>
      <c r="AY51" s="37">
        <f t="shared" si="23"/>
        <v>3880</v>
      </c>
      <c r="AZ51" s="35">
        <f t="shared" si="23"/>
        <v>60574</v>
      </c>
      <c r="BA51" s="35">
        <f t="shared" si="23"/>
        <v>8808</v>
      </c>
      <c r="BB51" s="35">
        <f t="shared" si="23"/>
        <v>69382</v>
      </c>
      <c r="BC51" s="35">
        <f t="shared" si="23"/>
        <v>0</v>
      </c>
      <c r="BD51" s="35">
        <f t="shared" si="23"/>
        <v>0</v>
      </c>
      <c r="BE51" s="35">
        <f t="shared" si="23"/>
        <v>0</v>
      </c>
      <c r="BF51" s="35">
        <f t="shared" si="23"/>
        <v>0</v>
      </c>
      <c r="BG51" s="35">
        <f t="shared" si="23"/>
        <v>41</v>
      </c>
      <c r="BH51" s="35">
        <f t="shared" si="23"/>
        <v>3576</v>
      </c>
      <c r="BI51" s="35">
        <f t="shared" si="23"/>
        <v>52180</v>
      </c>
      <c r="BJ51" s="35">
        <f t="shared" si="23"/>
        <v>55756</v>
      </c>
      <c r="BK51" s="35">
        <f t="shared" si="23"/>
        <v>29978</v>
      </c>
      <c r="BL51" s="35">
        <f t="shared" si="23"/>
        <v>389545</v>
      </c>
      <c r="BM51" s="35">
        <f t="shared" si="23"/>
        <v>419523</v>
      </c>
    </row>
    <row r="52" spans="1:65" s="139" customFormat="1" ht="17.100000000000001" customHeight="1">
      <c r="A52" s="22">
        <v>40</v>
      </c>
      <c r="B52" s="29" t="s">
        <v>106</v>
      </c>
      <c r="C52" s="13">
        <v>146000</v>
      </c>
      <c r="D52" s="13">
        <v>47000</v>
      </c>
      <c r="E52" s="34">
        <v>12275</v>
      </c>
      <c r="F52" s="34">
        <v>3910</v>
      </c>
      <c r="G52" s="34">
        <v>9547</v>
      </c>
      <c r="H52" s="15">
        <f t="shared" si="2"/>
        <v>77.775967413441961</v>
      </c>
      <c r="I52" s="34">
        <v>4179</v>
      </c>
      <c r="J52" s="15">
        <f t="shared" si="8"/>
        <v>106.87979539641944</v>
      </c>
      <c r="K52" s="34">
        <f>G52+'Jan26'!K52</f>
        <v>78392</v>
      </c>
      <c r="L52" s="15">
        <f t="shared" si="0"/>
        <v>53.69315068493151</v>
      </c>
      <c r="M52" s="34">
        <f>I52+'Jan26'!M52</f>
        <v>34292</v>
      </c>
      <c r="N52" s="15">
        <f t="shared" si="9"/>
        <v>72.961702127659578</v>
      </c>
      <c r="O52" s="34">
        <v>13</v>
      </c>
      <c r="P52" s="34">
        <v>35</v>
      </c>
      <c r="Q52" s="34">
        <f>O52+'Jan26'!Q52</f>
        <v>133</v>
      </c>
      <c r="R52" s="34">
        <f>P52+'Jan26'!R52</f>
        <v>224</v>
      </c>
      <c r="S52" s="34">
        <v>11144</v>
      </c>
      <c r="T52" s="34">
        <v>4854</v>
      </c>
      <c r="U52" s="34">
        <v>4252</v>
      </c>
      <c r="V52" s="34">
        <v>2127</v>
      </c>
      <c r="W52" s="34">
        <v>2236</v>
      </c>
      <c r="X52" s="34">
        <v>1112</v>
      </c>
      <c r="Y52" s="15">
        <f t="shared" ref="Y52:Z89" si="24">W52*100/U52</f>
        <v>52.587017873941676</v>
      </c>
      <c r="Z52" s="15">
        <f t="shared" si="24"/>
        <v>52.280206864127877</v>
      </c>
      <c r="AA52" s="34">
        <v>12425</v>
      </c>
      <c r="AB52" s="34">
        <v>5180</v>
      </c>
      <c r="AC52" s="34">
        <v>4767</v>
      </c>
      <c r="AD52" s="34">
        <v>2033</v>
      </c>
      <c r="AE52" s="34">
        <v>4543</v>
      </c>
      <c r="AF52" s="34">
        <v>1933</v>
      </c>
      <c r="AG52" s="34">
        <v>137</v>
      </c>
      <c r="AH52" s="34">
        <v>86</v>
      </c>
      <c r="AI52" s="34">
        <v>577</v>
      </c>
      <c r="AJ52" s="34">
        <v>493</v>
      </c>
      <c r="AK52" s="34">
        <v>93</v>
      </c>
      <c r="AL52" s="34">
        <v>19</v>
      </c>
      <c r="AM52" s="34">
        <v>210</v>
      </c>
      <c r="AN52" s="34">
        <v>152</v>
      </c>
      <c r="AO52" s="34">
        <v>2693</v>
      </c>
      <c r="AP52" s="34">
        <v>1117</v>
      </c>
      <c r="AQ52" s="34">
        <v>2118</v>
      </c>
      <c r="AR52" s="34">
        <v>856</v>
      </c>
      <c r="AS52" s="34">
        <f t="shared" si="3"/>
        <v>4811</v>
      </c>
      <c r="AT52" s="34">
        <f t="shared" si="3"/>
        <v>1973</v>
      </c>
      <c r="AU52" s="34">
        <f t="shared" si="4"/>
        <v>6784</v>
      </c>
      <c r="AV52" s="34">
        <f>AO52+'Jan26'!AV52</f>
        <v>18840</v>
      </c>
      <c r="AW52" s="34">
        <f>AP52+'Jan26'!AW52</f>
        <v>7434</v>
      </c>
      <c r="AX52" s="34">
        <f>AQ52+'Jan26'!AX52</f>
        <v>13984</v>
      </c>
      <c r="AY52" s="34">
        <f>AR52+'Jan26'!AY52</f>
        <v>5657</v>
      </c>
      <c r="AZ52" s="34">
        <f t="shared" si="5"/>
        <v>32824</v>
      </c>
      <c r="BA52" s="34">
        <f t="shared" si="5"/>
        <v>13091</v>
      </c>
      <c r="BB52" s="34">
        <f t="shared" si="6"/>
        <v>45915</v>
      </c>
      <c r="BC52" s="34"/>
      <c r="BD52" s="34"/>
      <c r="BE52" s="34"/>
      <c r="BF52" s="34"/>
      <c r="BG52" s="34">
        <v>3</v>
      </c>
      <c r="BH52" s="34">
        <v>5275</v>
      </c>
      <c r="BI52" s="34"/>
      <c r="BJ52" s="34">
        <f>BH52+BI52</f>
        <v>5275</v>
      </c>
      <c r="BK52" s="34">
        <f>'Jan26'!BK52+BH52</f>
        <v>39776</v>
      </c>
      <c r="BL52" s="34">
        <f>'Jan26'!BL52+BI52</f>
        <v>0</v>
      </c>
      <c r="BM52" s="34">
        <f>SUM(BK52:BL52)</f>
        <v>39776</v>
      </c>
    </row>
    <row r="53" spans="1:65" s="139" customFormat="1" ht="17.100000000000001" customHeight="1">
      <c r="A53" s="16">
        <v>41</v>
      </c>
      <c r="B53" s="17" t="s">
        <v>107</v>
      </c>
      <c r="C53" s="13">
        <v>45000</v>
      </c>
      <c r="D53" s="13">
        <v>8000</v>
      </c>
      <c r="E53" s="34">
        <v>3800</v>
      </c>
      <c r="F53" s="34">
        <v>665</v>
      </c>
      <c r="G53" s="34">
        <v>1444</v>
      </c>
      <c r="H53" s="15">
        <f t="shared" si="2"/>
        <v>38</v>
      </c>
      <c r="I53" s="34">
        <v>183</v>
      </c>
      <c r="J53" s="15">
        <f t="shared" si="8"/>
        <v>27.518796992481203</v>
      </c>
      <c r="K53" s="34">
        <f>G53+'Jan26'!K53</f>
        <v>24157</v>
      </c>
      <c r="L53" s="15">
        <f t="shared" si="0"/>
        <v>53.682222222222222</v>
      </c>
      <c r="M53" s="34">
        <f>I53+'Jan26'!M53</f>
        <v>4252</v>
      </c>
      <c r="N53" s="15">
        <f t="shared" si="9"/>
        <v>53.15</v>
      </c>
      <c r="O53" s="34">
        <v>11</v>
      </c>
      <c r="P53" s="34">
        <v>4</v>
      </c>
      <c r="Q53" s="34">
        <f>O53+'Jan26'!Q53</f>
        <v>53</v>
      </c>
      <c r="R53" s="34">
        <f>P53+'Jan26'!R53</f>
        <v>21</v>
      </c>
      <c r="S53" s="34">
        <v>2205</v>
      </c>
      <c r="T53" s="34">
        <v>324</v>
      </c>
      <c r="U53" s="34">
        <v>694</v>
      </c>
      <c r="V53" s="34">
        <v>81</v>
      </c>
      <c r="W53" s="34">
        <v>356</v>
      </c>
      <c r="X53" s="34">
        <v>41</v>
      </c>
      <c r="Y53" s="15">
        <f t="shared" si="24"/>
        <v>51.296829971181559</v>
      </c>
      <c r="Z53" s="15">
        <f t="shared" si="24"/>
        <v>50.617283950617285</v>
      </c>
      <c r="AA53" s="34">
        <v>2515</v>
      </c>
      <c r="AB53" s="34">
        <v>289</v>
      </c>
      <c r="AC53" s="34">
        <v>583</v>
      </c>
      <c r="AD53" s="34">
        <v>23</v>
      </c>
      <c r="AE53" s="34">
        <v>458</v>
      </c>
      <c r="AF53" s="34">
        <v>20</v>
      </c>
      <c r="AG53" s="34">
        <v>9</v>
      </c>
      <c r="AH53" s="34">
        <v>1</v>
      </c>
      <c r="AI53" s="34">
        <v>10</v>
      </c>
      <c r="AJ53" s="34">
        <v>1</v>
      </c>
      <c r="AK53" s="34">
        <v>9</v>
      </c>
      <c r="AL53" s="34">
        <v>1</v>
      </c>
      <c r="AM53" s="34">
        <v>8</v>
      </c>
      <c r="AN53" s="34">
        <v>1</v>
      </c>
      <c r="AO53" s="34">
        <v>288</v>
      </c>
      <c r="AP53" s="34">
        <v>22</v>
      </c>
      <c r="AQ53" s="34">
        <v>272</v>
      </c>
      <c r="AR53" s="34">
        <v>17</v>
      </c>
      <c r="AS53" s="34">
        <f t="shared" si="3"/>
        <v>560</v>
      </c>
      <c r="AT53" s="34">
        <f t="shared" si="3"/>
        <v>39</v>
      </c>
      <c r="AU53" s="34">
        <f t="shared" si="4"/>
        <v>599</v>
      </c>
      <c r="AV53" s="34">
        <f>AO53+'Jan26'!AV53</f>
        <v>5451</v>
      </c>
      <c r="AW53" s="34">
        <f>AP53+'Jan26'!AW53</f>
        <v>720</v>
      </c>
      <c r="AX53" s="34">
        <f>AQ53+'Jan26'!AX53</f>
        <v>4489</v>
      </c>
      <c r="AY53" s="34">
        <f>AR53+'Jan26'!AY53</f>
        <v>666</v>
      </c>
      <c r="AZ53" s="34">
        <f t="shared" si="5"/>
        <v>9940</v>
      </c>
      <c r="BA53" s="34">
        <f t="shared" si="5"/>
        <v>1386</v>
      </c>
      <c r="BB53" s="34">
        <f t="shared" si="6"/>
        <v>11326</v>
      </c>
      <c r="BC53" s="34"/>
      <c r="BD53" s="34"/>
      <c r="BE53" s="34"/>
      <c r="BF53" s="34"/>
      <c r="BG53" s="34"/>
      <c r="BH53" s="34"/>
      <c r="BI53" s="34"/>
      <c r="BJ53" s="34"/>
      <c r="BK53" s="40"/>
      <c r="BL53" s="40"/>
      <c r="BM53" s="40"/>
    </row>
    <row r="54" spans="1:65" s="140" customFormat="1" ht="17.100000000000001" customHeight="1">
      <c r="A54" s="18"/>
      <c r="B54" s="19" t="s">
        <v>74</v>
      </c>
      <c r="C54" s="19">
        <f>SUM(C52:C53)</f>
        <v>191000</v>
      </c>
      <c r="D54" s="19">
        <f t="shared" ref="D54:BM54" si="25">SUM(D52:D53)</f>
        <v>55000</v>
      </c>
      <c r="E54" s="35">
        <f t="shared" si="25"/>
        <v>16075</v>
      </c>
      <c r="F54" s="35">
        <f t="shared" si="25"/>
        <v>4575</v>
      </c>
      <c r="G54" s="35">
        <f t="shared" si="25"/>
        <v>10991</v>
      </c>
      <c r="H54" s="21">
        <f t="shared" si="2"/>
        <v>68.373250388802489</v>
      </c>
      <c r="I54" s="35">
        <f t="shared" si="25"/>
        <v>4362</v>
      </c>
      <c r="J54" s="21">
        <f t="shared" si="8"/>
        <v>95.344262295081961</v>
      </c>
      <c r="K54" s="35">
        <f t="shared" si="25"/>
        <v>102549</v>
      </c>
      <c r="L54" s="21">
        <f t="shared" si="0"/>
        <v>53.690575916230365</v>
      </c>
      <c r="M54" s="35">
        <f t="shared" si="25"/>
        <v>38544</v>
      </c>
      <c r="N54" s="21">
        <f t="shared" si="9"/>
        <v>70.08</v>
      </c>
      <c r="O54" s="35">
        <f t="shared" si="25"/>
        <v>24</v>
      </c>
      <c r="P54" s="35">
        <f t="shared" si="25"/>
        <v>39</v>
      </c>
      <c r="Q54" s="35">
        <f t="shared" si="25"/>
        <v>186</v>
      </c>
      <c r="R54" s="35">
        <f t="shared" si="25"/>
        <v>245</v>
      </c>
      <c r="S54" s="35">
        <f t="shared" si="25"/>
        <v>13349</v>
      </c>
      <c r="T54" s="35">
        <f t="shared" si="25"/>
        <v>5178</v>
      </c>
      <c r="U54" s="35">
        <f t="shared" si="25"/>
        <v>4946</v>
      </c>
      <c r="V54" s="35">
        <f t="shared" si="25"/>
        <v>2208</v>
      </c>
      <c r="W54" s="35">
        <f t="shared" si="25"/>
        <v>2592</v>
      </c>
      <c r="X54" s="35">
        <f t="shared" si="25"/>
        <v>1153</v>
      </c>
      <c r="Y54" s="21">
        <f t="shared" si="24"/>
        <v>52.405984634047712</v>
      </c>
      <c r="Z54" s="21">
        <f t="shared" si="24"/>
        <v>52.219202898550726</v>
      </c>
      <c r="AA54" s="35">
        <f t="shared" si="25"/>
        <v>14940</v>
      </c>
      <c r="AB54" s="35">
        <f t="shared" si="25"/>
        <v>5469</v>
      </c>
      <c r="AC54" s="35">
        <f t="shared" si="25"/>
        <v>5350</v>
      </c>
      <c r="AD54" s="35">
        <f t="shared" si="25"/>
        <v>2056</v>
      </c>
      <c r="AE54" s="35">
        <f t="shared" si="25"/>
        <v>5001</v>
      </c>
      <c r="AF54" s="35">
        <f t="shared" si="25"/>
        <v>1953</v>
      </c>
      <c r="AG54" s="35">
        <f t="shared" si="25"/>
        <v>146</v>
      </c>
      <c r="AH54" s="35">
        <f t="shared" si="25"/>
        <v>87</v>
      </c>
      <c r="AI54" s="35">
        <f t="shared" si="25"/>
        <v>587</v>
      </c>
      <c r="AJ54" s="35">
        <f t="shared" si="25"/>
        <v>494</v>
      </c>
      <c r="AK54" s="35">
        <f t="shared" si="25"/>
        <v>102</v>
      </c>
      <c r="AL54" s="35">
        <f t="shared" si="25"/>
        <v>20</v>
      </c>
      <c r="AM54" s="35">
        <f t="shared" si="25"/>
        <v>218</v>
      </c>
      <c r="AN54" s="35">
        <f t="shared" si="25"/>
        <v>153</v>
      </c>
      <c r="AO54" s="35">
        <f t="shared" si="25"/>
        <v>2981</v>
      </c>
      <c r="AP54" s="35">
        <f t="shared" si="25"/>
        <v>1139</v>
      </c>
      <c r="AQ54" s="35">
        <f t="shared" si="25"/>
        <v>2390</v>
      </c>
      <c r="AR54" s="35">
        <f t="shared" si="25"/>
        <v>873</v>
      </c>
      <c r="AS54" s="35">
        <f t="shared" si="25"/>
        <v>5371</v>
      </c>
      <c r="AT54" s="35">
        <f t="shared" si="25"/>
        <v>2012</v>
      </c>
      <c r="AU54" s="35">
        <f t="shared" si="25"/>
        <v>7383</v>
      </c>
      <c r="AV54" s="35">
        <f t="shared" si="25"/>
        <v>24291</v>
      </c>
      <c r="AW54" s="37">
        <f t="shared" si="25"/>
        <v>8154</v>
      </c>
      <c r="AX54" s="35">
        <f t="shared" si="25"/>
        <v>18473</v>
      </c>
      <c r="AY54" s="37">
        <f t="shared" si="25"/>
        <v>6323</v>
      </c>
      <c r="AZ54" s="35">
        <f t="shared" si="25"/>
        <v>42764</v>
      </c>
      <c r="BA54" s="35">
        <f t="shared" si="25"/>
        <v>14477</v>
      </c>
      <c r="BB54" s="35">
        <f t="shared" si="25"/>
        <v>57241</v>
      </c>
      <c r="BC54" s="35">
        <f t="shared" si="25"/>
        <v>0</v>
      </c>
      <c r="BD54" s="35">
        <f t="shared" si="25"/>
        <v>0</v>
      </c>
      <c r="BE54" s="35">
        <f t="shared" si="25"/>
        <v>0</v>
      </c>
      <c r="BF54" s="35">
        <f t="shared" si="25"/>
        <v>0</v>
      </c>
      <c r="BG54" s="35">
        <f t="shared" si="25"/>
        <v>3</v>
      </c>
      <c r="BH54" s="35">
        <f t="shared" si="25"/>
        <v>5275</v>
      </c>
      <c r="BI54" s="35">
        <f t="shared" si="25"/>
        <v>0</v>
      </c>
      <c r="BJ54" s="35">
        <f t="shared" si="25"/>
        <v>5275</v>
      </c>
      <c r="BK54" s="35">
        <f t="shared" si="25"/>
        <v>39776</v>
      </c>
      <c r="BL54" s="35">
        <f t="shared" si="25"/>
        <v>0</v>
      </c>
      <c r="BM54" s="35">
        <f t="shared" si="25"/>
        <v>39776</v>
      </c>
    </row>
    <row r="55" spans="1:65" s="139" customFormat="1" ht="17.100000000000001" customHeight="1">
      <c r="A55" s="22">
        <v>42</v>
      </c>
      <c r="B55" s="29" t="s">
        <v>108</v>
      </c>
      <c r="C55" s="13">
        <v>115000</v>
      </c>
      <c r="D55" s="13">
        <v>0</v>
      </c>
      <c r="E55" s="34">
        <v>9585</v>
      </c>
      <c r="F55" s="34"/>
      <c r="G55" s="34">
        <v>2641</v>
      </c>
      <c r="H55" s="15">
        <f t="shared" si="2"/>
        <v>27.553468961919666</v>
      </c>
      <c r="I55" s="34"/>
      <c r="J55" s="15"/>
      <c r="K55" s="34">
        <f>G55+'Jan26'!K55</f>
        <v>47963</v>
      </c>
      <c r="L55" s="15">
        <f t="shared" si="0"/>
        <v>41.70695652173913</v>
      </c>
      <c r="M55" s="34">
        <f>I55+'Jan26'!M55</f>
        <v>0</v>
      </c>
      <c r="N55" s="15">
        <v>0</v>
      </c>
      <c r="O55" s="34"/>
      <c r="P55" s="34"/>
      <c r="Q55" s="34">
        <f>O55+'Jan26'!Q55</f>
        <v>4</v>
      </c>
      <c r="R55" s="34">
        <f>P55+'Jan26'!R55</f>
        <v>0</v>
      </c>
      <c r="S55" s="34">
        <v>4924</v>
      </c>
      <c r="T55" s="34"/>
      <c r="U55" s="34">
        <v>1581</v>
      </c>
      <c r="V55" s="34"/>
      <c r="W55" s="34">
        <v>821</v>
      </c>
      <c r="X55" s="34"/>
      <c r="Y55" s="15">
        <f t="shared" si="24"/>
        <v>51.929158760278305</v>
      </c>
      <c r="Z55" s="15"/>
      <c r="AA55" s="34">
        <v>4847</v>
      </c>
      <c r="AB55" s="34"/>
      <c r="AC55" s="34">
        <v>2461</v>
      </c>
      <c r="AD55" s="34"/>
      <c r="AE55" s="34">
        <v>2008</v>
      </c>
      <c r="AF55" s="34"/>
      <c r="AG55" s="34">
        <v>26</v>
      </c>
      <c r="AH55" s="34"/>
      <c r="AI55" s="34">
        <v>116</v>
      </c>
      <c r="AJ55" s="34"/>
      <c r="AK55" s="34">
        <v>8</v>
      </c>
      <c r="AL55" s="34"/>
      <c r="AM55" s="34">
        <v>29</v>
      </c>
      <c r="AN55" s="34"/>
      <c r="AO55" s="34">
        <v>1241</v>
      </c>
      <c r="AP55" s="34"/>
      <c r="AQ55" s="34">
        <v>1065</v>
      </c>
      <c r="AR55" s="34"/>
      <c r="AS55" s="34">
        <f t="shared" si="3"/>
        <v>2306</v>
      </c>
      <c r="AT55" s="34">
        <f t="shared" si="3"/>
        <v>0</v>
      </c>
      <c r="AU55" s="34">
        <f t="shared" si="4"/>
        <v>2306</v>
      </c>
      <c r="AV55" s="34">
        <f>AO55+'Jan26'!AV55</f>
        <v>13241</v>
      </c>
      <c r="AW55" s="34">
        <f>AP55+'Jan26'!AW55</f>
        <v>0</v>
      </c>
      <c r="AX55" s="34">
        <f>AQ55+'Jan26'!AX55</f>
        <v>11308</v>
      </c>
      <c r="AY55" s="34">
        <f>AR55+'Jan26'!AY55</f>
        <v>0</v>
      </c>
      <c r="AZ55" s="34">
        <f t="shared" si="5"/>
        <v>24549</v>
      </c>
      <c r="BA55" s="34">
        <f t="shared" si="5"/>
        <v>0</v>
      </c>
      <c r="BB55" s="34">
        <f t="shared" si="6"/>
        <v>24549</v>
      </c>
      <c r="BC55" s="34"/>
      <c r="BD55" s="34"/>
      <c r="BE55" s="34">
        <f>BC55+'Jan26'!BE55</f>
        <v>0</v>
      </c>
      <c r="BF55" s="34">
        <f>BD55+'Jan26'!BF55</f>
        <v>0</v>
      </c>
      <c r="BG55" s="34"/>
      <c r="BH55" s="34"/>
      <c r="BI55" s="34"/>
      <c r="BJ55" s="34"/>
      <c r="BK55" s="40"/>
      <c r="BL55" s="40"/>
      <c r="BM55" s="40"/>
    </row>
    <row r="56" spans="1:65" s="139" customFormat="1" ht="17.100000000000001" customHeight="1">
      <c r="A56" s="16">
        <v>43</v>
      </c>
      <c r="B56" s="17" t="s">
        <v>109</v>
      </c>
      <c r="C56" s="13">
        <v>120000</v>
      </c>
      <c r="D56" s="13">
        <v>0</v>
      </c>
      <c r="E56" s="34">
        <v>10000</v>
      </c>
      <c r="F56" s="34"/>
      <c r="G56" s="34">
        <v>1605</v>
      </c>
      <c r="H56" s="15">
        <f t="shared" si="2"/>
        <v>16.05</v>
      </c>
      <c r="I56" s="34"/>
      <c r="J56" s="15"/>
      <c r="K56" s="34">
        <f>G56+'Jan26'!K56</f>
        <v>50610</v>
      </c>
      <c r="L56" s="15">
        <f t="shared" si="0"/>
        <v>42.174999999999997</v>
      </c>
      <c r="M56" s="34">
        <f>I56+'Jan26'!M56</f>
        <v>0</v>
      </c>
      <c r="N56" s="15">
        <v>0</v>
      </c>
      <c r="O56" s="34"/>
      <c r="P56" s="34"/>
      <c r="Q56" s="34">
        <f>O56+'Jan26'!Q56</f>
        <v>29</v>
      </c>
      <c r="R56" s="34">
        <f>P56+'Jan26'!R56</f>
        <v>0</v>
      </c>
      <c r="S56" s="34">
        <v>5672</v>
      </c>
      <c r="T56" s="34"/>
      <c r="U56" s="34">
        <v>1837</v>
      </c>
      <c r="V56" s="34"/>
      <c r="W56" s="34">
        <v>959</v>
      </c>
      <c r="X56" s="34"/>
      <c r="Y56" s="15">
        <f t="shared" si="24"/>
        <v>52.204681545998909</v>
      </c>
      <c r="Z56" s="15"/>
      <c r="AA56" s="34">
        <v>6190</v>
      </c>
      <c r="AB56" s="34"/>
      <c r="AC56" s="34">
        <v>3043</v>
      </c>
      <c r="AD56" s="34"/>
      <c r="AE56" s="34">
        <v>3048</v>
      </c>
      <c r="AF56" s="34"/>
      <c r="AG56" s="34">
        <v>75</v>
      </c>
      <c r="AH56" s="34"/>
      <c r="AI56" s="34">
        <v>144</v>
      </c>
      <c r="AJ56" s="34"/>
      <c r="AK56" s="34">
        <v>64</v>
      </c>
      <c r="AL56" s="34"/>
      <c r="AM56" s="34">
        <v>24</v>
      </c>
      <c r="AN56" s="34"/>
      <c r="AO56" s="34">
        <v>1090</v>
      </c>
      <c r="AP56" s="34"/>
      <c r="AQ56" s="34">
        <v>958</v>
      </c>
      <c r="AR56" s="34"/>
      <c r="AS56" s="34">
        <f t="shared" si="3"/>
        <v>2048</v>
      </c>
      <c r="AT56" s="34">
        <f t="shared" si="3"/>
        <v>0</v>
      </c>
      <c r="AU56" s="34">
        <f t="shared" si="4"/>
        <v>2048</v>
      </c>
      <c r="AV56" s="34">
        <f>AO56+'Jan26'!AV56</f>
        <v>14125</v>
      </c>
      <c r="AW56" s="34">
        <f>AP56+'Jan26'!AW56</f>
        <v>0</v>
      </c>
      <c r="AX56" s="34">
        <f>AQ56+'Jan26'!AX56</f>
        <v>11615</v>
      </c>
      <c r="AY56" s="34">
        <f>AR56+'Jan26'!AY56</f>
        <v>0</v>
      </c>
      <c r="AZ56" s="34">
        <f t="shared" si="5"/>
        <v>25740</v>
      </c>
      <c r="BA56" s="34">
        <f t="shared" si="5"/>
        <v>0</v>
      </c>
      <c r="BB56" s="34">
        <f t="shared" si="6"/>
        <v>25740</v>
      </c>
      <c r="BC56" s="34"/>
      <c r="BD56" s="34"/>
      <c r="BE56" s="34">
        <f>BC56+'Jan26'!BE56</f>
        <v>0</v>
      </c>
      <c r="BF56" s="34">
        <f>BD56+'Jan26'!BF56</f>
        <v>0</v>
      </c>
      <c r="BG56" s="34"/>
      <c r="BH56" s="34"/>
      <c r="BI56" s="34"/>
      <c r="BJ56" s="34"/>
      <c r="BK56" s="40"/>
      <c r="BL56" s="40"/>
      <c r="BM56" s="40"/>
    </row>
    <row r="57" spans="1:65" s="140" customFormat="1" ht="17.100000000000001" customHeight="1">
      <c r="A57" s="18"/>
      <c r="B57" s="19" t="s">
        <v>74</v>
      </c>
      <c r="C57" s="19">
        <f>SUM(C55:C56)</f>
        <v>235000</v>
      </c>
      <c r="D57" s="19">
        <f t="shared" ref="D57:BM57" si="26">SUM(D55:D56)</f>
        <v>0</v>
      </c>
      <c r="E57" s="35">
        <f t="shared" si="26"/>
        <v>19585</v>
      </c>
      <c r="F57" s="35">
        <f t="shared" si="26"/>
        <v>0</v>
      </c>
      <c r="G57" s="35">
        <f t="shared" si="26"/>
        <v>4246</v>
      </c>
      <c r="H57" s="21">
        <f t="shared" si="2"/>
        <v>21.679857033443962</v>
      </c>
      <c r="I57" s="35">
        <f t="shared" si="26"/>
        <v>0</v>
      </c>
      <c r="J57" s="35">
        <f t="shared" si="26"/>
        <v>0</v>
      </c>
      <c r="K57" s="35">
        <f t="shared" si="26"/>
        <v>98573</v>
      </c>
      <c r="L57" s="21">
        <f t="shared" si="0"/>
        <v>41.945957446808514</v>
      </c>
      <c r="M57" s="35">
        <f t="shared" si="26"/>
        <v>0</v>
      </c>
      <c r="N57" s="35">
        <f t="shared" si="26"/>
        <v>0</v>
      </c>
      <c r="O57" s="35">
        <f t="shared" si="26"/>
        <v>0</v>
      </c>
      <c r="P57" s="35">
        <f t="shared" si="26"/>
        <v>0</v>
      </c>
      <c r="Q57" s="35">
        <f t="shared" si="26"/>
        <v>33</v>
      </c>
      <c r="R57" s="35">
        <f t="shared" si="26"/>
        <v>0</v>
      </c>
      <c r="S57" s="35">
        <f t="shared" si="26"/>
        <v>10596</v>
      </c>
      <c r="T57" s="35">
        <f t="shared" si="26"/>
        <v>0</v>
      </c>
      <c r="U57" s="35">
        <f t="shared" si="26"/>
        <v>3418</v>
      </c>
      <c r="V57" s="35">
        <f t="shared" si="26"/>
        <v>0</v>
      </c>
      <c r="W57" s="35">
        <f t="shared" si="26"/>
        <v>1780</v>
      </c>
      <c r="X57" s="35">
        <f t="shared" si="26"/>
        <v>0</v>
      </c>
      <c r="Y57" s="30">
        <f t="shared" si="24"/>
        <v>52.077238150965478</v>
      </c>
      <c r="Z57" s="35">
        <f t="shared" si="26"/>
        <v>0</v>
      </c>
      <c r="AA57" s="35">
        <f t="shared" si="26"/>
        <v>11037</v>
      </c>
      <c r="AB57" s="35">
        <f t="shared" si="26"/>
        <v>0</v>
      </c>
      <c r="AC57" s="35">
        <f t="shared" si="26"/>
        <v>5504</v>
      </c>
      <c r="AD57" s="35">
        <f t="shared" si="26"/>
        <v>0</v>
      </c>
      <c r="AE57" s="35">
        <f t="shared" si="26"/>
        <v>5056</v>
      </c>
      <c r="AF57" s="35">
        <f t="shared" si="26"/>
        <v>0</v>
      </c>
      <c r="AG57" s="35">
        <f t="shared" si="26"/>
        <v>101</v>
      </c>
      <c r="AH57" s="35">
        <f t="shared" si="26"/>
        <v>0</v>
      </c>
      <c r="AI57" s="35">
        <f t="shared" si="26"/>
        <v>260</v>
      </c>
      <c r="AJ57" s="35">
        <f t="shared" si="26"/>
        <v>0</v>
      </c>
      <c r="AK57" s="35">
        <f t="shared" si="26"/>
        <v>72</v>
      </c>
      <c r="AL57" s="35">
        <f t="shared" si="26"/>
        <v>0</v>
      </c>
      <c r="AM57" s="35">
        <f t="shared" si="26"/>
        <v>53</v>
      </c>
      <c r="AN57" s="35">
        <f t="shared" si="26"/>
        <v>0</v>
      </c>
      <c r="AO57" s="35">
        <f t="shared" si="26"/>
        <v>2331</v>
      </c>
      <c r="AP57" s="35">
        <f t="shared" si="26"/>
        <v>0</v>
      </c>
      <c r="AQ57" s="35">
        <f t="shared" si="26"/>
        <v>2023</v>
      </c>
      <c r="AR57" s="35">
        <f t="shared" si="26"/>
        <v>0</v>
      </c>
      <c r="AS57" s="35">
        <f t="shared" si="26"/>
        <v>4354</v>
      </c>
      <c r="AT57" s="35">
        <f t="shared" si="26"/>
        <v>0</v>
      </c>
      <c r="AU57" s="35">
        <f t="shared" si="26"/>
        <v>4354</v>
      </c>
      <c r="AV57" s="35">
        <f t="shared" si="26"/>
        <v>27366</v>
      </c>
      <c r="AW57" s="35">
        <f t="shared" si="26"/>
        <v>0</v>
      </c>
      <c r="AX57" s="35">
        <f t="shared" si="26"/>
        <v>22923</v>
      </c>
      <c r="AY57" s="35">
        <f t="shared" si="26"/>
        <v>0</v>
      </c>
      <c r="AZ57" s="35">
        <f t="shared" si="26"/>
        <v>50289</v>
      </c>
      <c r="BA57" s="35">
        <f t="shared" si="26"/>
        <v>0</v>
      </c>
      <c r="BB57" s="35">
        <f t="shared" si="26"/>
        <v>50289</v>
      </c>
      <c r="BC57" s="35">
        <f t="shared" si="26"/>
        <v>0</v>
      </c>
      <c r="BD57" s="35">
        <f t="shared" si="26"/>
        <v>0</v>
      </c>
      <c r="BE57" s="35">
        <f t="shared" si="26"/>
        <v>0</v>
      </c>
      <c r="BF57" s="35">
        <f t="shared" si="26"/>
        <v>0</v>
      </c>
      <c r="BG57" s="35">
        <f t="shared" si="26"/>
        <v>0</v>
      </c>
      <c r="BH57" s="35">
        <f t="shared" si="26"/>
        <v>0</v>
      </c>
      <c r="BI57" s="35">
        <f t="shared" si="26"/>
        <v>0</v>
      </c>
      <c r="BJ57" s="35">
        <f t="shared" si="26"/>
        <v>0</v>
      </c>
      <c r="BK57" s="35">
        <f t="shared" si="26"/>
        <v>0</v>
      </c>
      <c r="BL57" s="35">
        <f t="shared" si="26"/>
        <v>0</v>
      </c>
      <c r="BM57" s="35">
        <f t="shared" si="26"/>
        <v>0</v>
      </c>
    </row>
    <row r="58" spans="1:65" s="139" customFormat="1" ht="17.100000000000001" customHeight="1">
      <c r="A58" s="22">
        <v>44</v>
      </c>
      <c r="B58" s="29" t="s">
        <v>110</v>
      </c>
      <c r="C58" s="13">
        <v>88000</v>
      </c>
      <c r="D58" s="13">
        <v>40000</v>
      </c>
      <c r="E58" s="34">
        <v>7050</v>
      </c>
      <c r="F58" s="34"/>
      <c r="G58" s="34">
        <v>7693</v>
      </c>
      <c r="H58" s="15">
        <f t="shared" si="2"/>
        <v>109.12056737588652</v>
      </c>
      <c r="I58" s="34"/>
      <c r="J58" s="15" t="e">
        <f t="shared" si="8"/>
        <v>#DIV/0!</v>
      </c>
      <c r="K58" s="34">
        <f>G58+'Jan26'!K58</f>
        <v>55446</v>
      </c>
      <c r="L58" s="15">
        <f t="shared" si="0"/>
        <v>63.006818181818183</v>
      </c>
      <c r="M58" s="34">
        <f>I58+'Jan26'!M58</f>
        <v>19491</v>
      </c>
      <c r="N58" s="15">
        <f t="shared" ref="N58:N62" si="27">M58*100/D58</f>
        <v>48.727499999999999</v>
      </c>
      <c r="O58" s="34">
        <v>220</v>
      </c>
      <c r="P58" s="34"/>
      <c r="Q58" s="34">
        <f>O58+'Jan26'!Q58</f>
        <v>1469</v>
      </c>
      <c r="R58" s="34">
        <f>P58+'Jan26'!R58</f>
        <v>415</v>
      </c>
      <c r="S58" s="34">
        <v>7696</v>
      </c>
      <c r="T58" s="34"/>
      <c r="U58" s="34">
        <v>2272</v>
      </c>
      <c r="V58" s="34"/>
      <c r="W58" s="34">
        <v>1160</v>
      </c>
      <c r="X58" s="34"/>
      <c r="Y58" s="15">
        <f t="shared" si="24"/>
        <v>51.056338028169016</v>
      </c>
      <c r="Z58" s="15" t="e">
        <f t="shared" si="24"/>
        <v>#DIV/0!</v>
      </c>
      <c r="AA58" s="34">
        <v>7042</v>
      </c>
      <c r="AB58" s="34">
        <v>3482</v>
      </c>
      <c r="AC58" s="34">
        <v>3892</v>
      </c>
      <c r="AD58" s="34">
        <v>1870</v>
      </c>
      <c r="AE58" s="34">
        <v>3150</v>
      </c>
      <c r="AF58" s="34">
        <v>1612</v>
      </c>
      <c r="AG58" s="34">
        <v>167</v>
      </c>
      <c r="AH58" s="34">
        <v>108</v>
      </c>
      <c r="AI58" s="34">
        <v>434</v>
      </c>
      <c r="AJ58" s="34">
        <v>187</v>
      </c>
      <c r="AK58" s="34">
        <v>87</v>
      </c>
      <c r="AL58" s="34">
        <v>83</v>
      </c>
      <c r="AM58" s="34">
        <v>408</v>
      </c>
      <c r="AN58" s="34">
        <v>222</v>
      </c>
      <c r="AO58" s="34">
        <v>1565</v>
      </c>
      <c r="AP58" s="34">
        <v>763</v>
      </c>
      <c r="AQ58" s="34">
        <v>1303</v>
      </c>
      <c r="AR58" s="34">
        <v>529</v>
      </c>
      <c r="AS58" s="34">
        <f t="shared" si="3"/>
        <v>2868</v>
      </c>
      <c r="AT58" s="34">
        <f t="shared" si="3"/>
        <v>1292</v>
      </c>
      <c r="AU58" s="34">
        <f t="shared" si="4"/>
        <v>4160</v>
      </c>
      <c r="AV58" s="34">
        <f>AO58+'Jan26'!AV58</f>
        <v>10562</v>
      </c>
      <c r="AW58" s="34">
        <f>AP58+'Jan26'!AW58</f>
        <v>5084</v>
      </c>
      <c r="AX58" s="34">
        <f>AQ58+'Jan26'!AX58</f>
        <v>8751</v>
      </c>
      <c r="AY58" s="34">
        <f>AR58+'Jan26'!AY58</f>
        <v>3689</v>
      </c>
      <c r="AZ58" s="34">
        <f t="shared" si="5"/>
        <v>19313</v>
      </c>
      <c r="BA58" s="34">
        <f t="shared" si="5"/>
        <v>8773</v>
      </c>
      <c r="BB58" s="34">
        <f t="shared" si="6"/>
        <v>28086</v>
      </c>
      <c r="BC58" s="34">
        <v>15</v>
      </c>
      <c r="BD58" s="34">
        <v>75</v>
      </c>
      <c r="BE58" s="34">
        <f>BC58+'Jan26'!BE58</f>
        <v>137</v>
      </c>
      <c r="BF58" s="34">
        <f>BD58+'Jan26'!BF58</f>
        <v>685</v>
      </c>
      <c r="BG58" s="34">
        <v>4</v>
      </c>
      <c r="BH58" s="34">
        <v>7651</v>
      </c>
      <c r="BI58" s="34"/>
      <c r="BJ58" s="34">
        <f>SUM(BH58:BI58)</f>
        <v>7651</v>
      </c>
      <c r="BK58" s="34">
        <f>'Jan26'!BK58+BH58</f>
        <v>55004</v>
      </c>
      <c r="BL58" s="34">
        <f>'Jan26'!BL58+BI58</f>
        <v>0</v>
      </c>
      <c r="BM58" s="34">
        <f>SUM(BK58:BL58)</f>
        <v>55004</v>
      </c>
    </row>
    <row r="59" spans="1:65" s="139" customFormat="1" ht="17.100000000000001" customHeight="1">
      <c r="A59" s="12">
        <v>45</v>
      </c>
      <c r="B59" s="13" t="s">
        <v>111</v>
      </c>
      <c r="C59" s="13">
        <v>44000</v>
      </c>
      <c r="D59" s="13">
        <v>4000</v>
      </c>
      <c r="E59" s="34">
        <v>3750</v>
      </c>
      <c r="F59" s="34"/>
      <c r="G59" s="34">
        <v>3535</v>
      </c>
      <c r="H59" s="15">
        <f t="shared" si="2"/>
        <v>94.266666666666666</v>
      </c>
      <c r="I59" s="34"/>
      <c r="J59" s="15" t="e">
        <f t="shared" si="8"/>
        <v>#DIV/0!</v>
      </c>
      <c r="K59" s="34">
        <f>G59+'Jan26'!K59</f>
        <v>24090</v>
      </c>
      <c r="L59" s="15">
        <f t="shared" si="0"/>
        <v>54.75</v>
      </c>
      <c r="M59" s="34">
        <f>I59+'Jan26'!M59</f>
        <v>3848</v>
      </c>
      <c r="N59" s="15">
        <f t="shared" si="27"/>
        <v>96.2</v>
      </c>
      <c r="O59" s="34">
        <v>125</v>
      </c>
      <c r="P59" s="34"/>
      <c r="Q59" s="34">
        <f>O59+'Jan26'!Q59</f>
        <v>801</v>
      </c>
      <c r="R59" s="34">
        <f>P59+'Jan26'!R59</f>
        <v>208</v>
      </c>
      <c r="S59" s="34">
        <v>3475</v>
      </c>
      <c r="T59" s="34"/>
      <c r="U59" s="34">
        <v>1708</v>
      </c>
      <c r="V59" s="34"/>
      <c r="W59" s="34">
        <v>880</v>
      </c>
      <c r="X59" s="34"/>
      <c r="Y59" s="15">
        <f t="shared" si="24"/>
        <v>51.522248243559716</v>
      </c>
      <c r="Z59" s="15" t="e">
        <f t="shared" si="24"/>
        <v>#DIV/0!</v>
      </c>
      <c r="AA59" s="34">
        <v>5002</v>
      </c>
      <c r="AB59" s="34">
        <v>874</v>
      </c>
      <c r="AC59" s="34">
        <v>1633</v>
      </c>
      <c r="AD59" s="34">
        <v>242</v>
      </c>
      <c r="AE59" s="34">
        <v>3369</v>
      </c>
      <c r="AF59" s="34">
        <v>632</v>
      </c>
      <c r="AG59" s="34">
        <v>333</v>
      </c>
      <c r="AH59" s="34">
        <v>84</v>
      </c>
      <c r="AI59" s="34">
        <v>866</v>
      </c>
      <c r="AJ59" s="34">
        <v>238</v>
      </c>
      <c r="AK59" s="34">
        <v>44</v>
      </c>
      <c r="AL59" s="34">
        <v>68</v>
      </c>
      <c r="AM59" s="34">
        <v>14</v>
      </c>
      <c r="AN59" s="34">
        <v>37</v>
      </c>
      <c r="AO59" s="34">
        <v>859</v>
      </c>
      <c r="AP59" s="34">
        <v>144</v>
      </c>
      <c r="AQ59" s="34">
        <v>683</v>
      </c>
      <c r="AR59" s="34">
        <v>104</v>
      </c>
      <c r="AS59" s="34">
        <f t="shared" si="3"/>
        <v>1542</v>
      </c>
      <c r="AT59" s="34">
        <f t="shared" si="3"/>
        <v>248</v>
      </c>
      <c r="AU59" s="34">
        <f t="shared" si="4"/>
        <v>1790</v>
      </c>
      <c r="AV59" s="34">
        <f>AO59+'Jan26'!AV59</f>
        <v>5680</v>
      </c>
      <c r="AW59" s="34">
        <f>AP59+'Jan26'!AW59</f>
        <v>737</v>
      </c>
      <c r="AX59" s="34">
        <f>AQ59+'Jan26'!AX59</f>
        <v>4490</v>
      </c>
      <c r="AY59" s="34">
        <f>AR59+'Jan26'!AY59</f>
        <v>562</v>
      </c>
      <c r="AZ59" s="34">
        <f t="shared" si="5"/>
        <v>10170</v>
      </c>
      <c r="BA59" s="34">
        <f t="shared" si="5"/>
        <v>1299</v>
      </c>
      <c r="BB59" s="34">
        <f t="shared" si="6"/>
        <v>11469</v>
      </c>
      <c r="BC59" s="34"/>
      <c r="BD59" s="34"/>
      <c r="BE59" s="34"/>
      <c r="BF59" s="34"/>
      <c r="BG59" s="34"/>
      <c r="BH59" s="34"/>
      <c r="BI59" s="34"/>
      <c r="BJ59" s="34"/>
      <c r="BK59" s="40"/>
      <c r="BL59" s="40"/>
      <c r="BM59" s="40"/>
    </row>
    <row r="60" spans="1:65" s="139" customFormat="1" ht="17.100000000000001" customHeight="1">
      <c r="A60" s="12">
        <v>46</v>
      </c>
      <c r="B60" s="13" t="s">
        <v>112</v>
      </c>
      <c r="C60" s="13">
        <v>22000</v>
      </c>
      <c r="D60" s="13">
        <v>20000</v>
      </c>
      <c r="E60" s="34">
        <v>1810</v>
      </c>
      <c r="F60" s="34"/>
      <c r="G60" s="34">
        <v>2009</v>
      </c>
      <c r="H60" s="15">
        <f t="shared" si="2"/>
        <v>110.99447513812154</v>
      </c>
      <c r="I60" s="34"/>
      <c r="J60" s="15" t="e">
        <f t="shared" si="8"/>
        <v>#DIV/0!</v>
      </c>
      <c r="K60" s="34">
        <f>G60+'Jan26'!K60</f>
        <v>12733</v>
      </c>
      <c r="L60" s="15">
        <f t="shared" si="0"/>
        <v>57.877272727272725</v>
      </c>
      <c r="M60" s="34">
        <f>I60+'Jan26'!M60</f>
        <v>11269</v>
      </c>
      <c r="N60" s="15">
        <f t="shared" si="27"/>
        <v>56.344999999999999</v>
      </c>
      <c r="O60" s="34">
        <v>86</v>
      </c>
      <c r="P60" s="34"/>
      <c r="Q60" s="34">
        <f>O60+'Jan26'!Q60</f>
        <v>480</v>
      </c>
      <c r="R60" s="34">
        <f>P60+'Jan26'!R60</f>
        <v>311</v>
      </c>
      <c r="S60" s="34">
        <v>1872</v>
      </c>
      <c r="T60" s="34"/>
      <c r="U60" s="34">
        <v>828</v>
      </c>
      <c r="V60" s="34"/>
      <c r="W60" s="34">
        <v>434</v>
      </c>
      <c r="X60" s="34"/>
      <c r="Y60" s="15">
        <f t="shared" si="24"/>
        <v>52.415458937198068</v>
      </c>
      <c r="Z60" s="15" t="e">
        <f t="shared" si="24"/>
        <v>#DIV/0!</v>
      </c>
      <c r="AA60" s="34">
        <v>2362</v>
      </c>
      <c r="AB60" s="34">
        <v>2356</v>
      </c>
      <c r="AC60" s="34">
        <v>1122</v>
      </c>
      <c r="AD60" s="34">
        <v>1199</v>
      </c>
      <c r="AE60" s="34">
        <v>1240</v>
      </c>
      <c r="AF60" s="34">
        <v>1157</v>
      </c>
      <c r="AG60" s="34">
        <v>21</v>
      </c>
      <c r="AH60" s="34">
        <v>18</v>
      </c>
      <c r="AI60" s="34">
        <v>156</v>
      </c>
      <c r="AJ60" s="34">
        <v>112</v>
      </c>
      <c r="AK60" s="34">
        <v>16</v>
      </c>
      <c r="AL60" s="34">
        <v>19</v>
      </c>
      <c r="AM60" s="34">
        <v>33</v>
      </c>
      <c r="AN60" s="34">
        <v>14</v>
      </c>
      <c r="AO60" s="34">
        <v>459</v>
      </c>
      <c r="AP60" s="34">
        <v>534</v>
      </c>
      <c r="AQ60" s="34">
        <v>365</v>
      </c>
      <c r="AR60" s="34">
        <v>498</v>
      </c>
      <c r="AS60" s="34">
        <f t="shared" si="3"/>
        <v>824</v>
      </c>
      <c r="AT60" s="34">
        <f t="shared" si="3"/>
        <v>1032</v>
      </c>
      <c r="AU60" s="34">
        <f t="shared" si="4"/>
        <v>1856</v>
      </c>
      <c r="AV60" s="34">
        <f>AO60+'Jan26'!AV60</f>
        <v>2891</v>
      </c>
      <c r="AW60" s="34">
        <f>AP60+'Jan26'!AW60</f>
        <v>2811</v>
      </c>
      <c r="AX60" s="34">
        <f>AQ60+'Jan26'!AX60</f>
        <v>2381</v>
      </c>
      <c r="AY60" s="34">
        <f>AR60+'Jan26'!AY60</f>
        <v>2619</v>
      </c>
      <c r="AZ60" s="34">
        <f t="shared" si="5"/>
        <v>5272</v>
      </c>
      <c r="BA60" s="34">
        <f t="shared" si="5"/>
        <v>5430</v>
      </c>
      <c r="BB60" s="34">
        <f t="shared" si="6"/>
        <v>10702</v>
      </c>
      <c r="BC60" s="34"/>
      <c r="BD60" s="34"/>
      <c r="BE60" s="34"/>
      <c r="BF60" s="34"/>
      <c r="BG60" s="34"/>
      <c r="BH60" s="34"/>
      <c r="BI60" s="34"/>
      <c r="BJ60" s="34"/>
      <c r="BK60" s="40"/>
      <c r="BL60" s="40"/>
      <c r="BM60" s="40"/>
    </row>
    <row r="61" spans="1:65" s="139" customFormat="1" ht="17.100000000000001" customHeight="1">
      <c r="A61" s="12">
        <v>47</v>
      </c>
      <c r="B61" s="13" t="s">
        <v>113</v>
      </c>
      <c r="C61" s="13">
        <v>36000</v>
      </c>
      <c r="D61" s="13">
        <v>0</v>
      </c>
      <c r="E61" s="34">
        <v>3080</v>
      </c>
      <c r="F61" s="34"/>
      <c r="G61" s="34">
        <v>3126</v>
      </c>
      <c r="H61" s="15">
        <f t="shared" si="2"/>
        <v>101.49350649350649</v>
      </c>
      <c r="I61" s="34"/>
      <c r="J61" s="15"/>
      <c r="K61" s="34">
        <f>G61+'Jan26'!K61</f>
        <v>21832</v>
      </c>
      <c r="L61" s="15">
        <f t="shared" si="0"/>
        <v>60.644444444444446</v>
      </c>
      <c r="M61" s="34">
        <f>I61+'Jan26'!M61</f>
        <v>0</v>
      </c>
      <c r="N61" s="15"/>
      <c r="O61" s="34">
        <v>19</v>
      </c>
      <c r="P61" s="34"/>
      <c r="Q61" s="34">
        <f>O61+'Jan26'!Q61</f>
        <v>548</v>
      </c>
      <c r="R61" s="34">
        <f>P61+'Jan26'!R61</f>
        <v>0</v>
      </c>
      <c r="S61" s="34">
        <v>3251</v>
      </c>
      <c r="T61" s="34"/>
      <c r="U61" s="34">
        <v>1562</v>
      </c>
      <c r="V61" s="34"/>
      <c r="W61" s="34">
        <v>984</v>
      </c>
      <c r="X61" s="34"/>
      <c r="Y61" s="15">
        <f t="shared" si="24"/>
        <v>62.996158770806659</v>
      </c>
      <c r="Z61" s="15"/>
      <c r="AA61" s="34">
        <v>2872</v>
      </c>
      <c r="AB61" s="34">
        <v>0</v>
      </c>
      <c r="AC61" s="34">
        <v>1487</v>
      </c>
      <c r="AD61" s="34">
        <v>0</v>
      </c>
      <c r="AE61" s="34">
        <v>234</v>
      </c>
      <c r="AF61" s="34">
        <v>0</v>
      </c>
      <c r="AG61" s="34">
        <v>77</v>
      </c>
      <c r="AH61" s="34">
        <v>0</v>
      </c>
      <c r="AI61" s="34">
        <v>222</v>
      </c>
      <c r="AJ61" s="34">
        <v>0</v>
      </c>
      <c r="AK61" s="34">
        <v>92</v>
      </c>
      <c r="AL61" s="34">
        <v>0</v>
      </c>
      <c r="AM61" s="34">
        <v>503</v>
      </c>
      <c r="AN61" s="34">
        <v>0</v>
      </c>
      <c r="AO61" s="34">
        <v>679</v>
      </c>
      <c r="AP61" s="34">
        <v>0</v>
      </c>
      <c r="AQ61" s="34">
        <v>582</v>
      </c>
      <c r="AR61" s="34">
        <v>0</v>
      </c>
      <c r="AS61" s="34">
        <f t="shared" si="3"/>
        <v>1261</v>
      </c>
      <c r="AT61" s="34">
        <f t="shared" si="3"/>
        <v>0</v>
      </c>
      <c r="AU61" s="34">
        <f t="shared" si="4"/>
        <v>1261</v>
      </c>
      <c r="AV61" s="34">
        <f>AO61+'Jan26'!AV61</f>
        <v>4140</v>
      </c>
      <c r="AW61" s="34">
        <f>AP61+'Jan26'!AW61</f>
        <v>0</v>
      </c>
      <c r="AX61" s="34">
        <f>AQ61+'Jan26'!AX61</f>
        <v>3624</v>
      </c>
      <c r="AY61" s="34">
        <f>AR61+'Jan26'!AY61</f>
        <v>0</v>
      </c>
      <c r="AZ61" s="34">
        <f t="shared" si="5"/>
        <v>7764</v>
      </c>
      <c r="BA61" s="34">
        <f t="shared" si="5"/>
        <v>0</v>
      </c>
      <c r="BB61" s="34">
        <f t="shared" si="6"/>
        <v>7764</v>
      </c>
      <c r="BC61" s="34"/>
      <c r="BD61" s="34"/>
      <c r="BE61" s="34"/>
      <c r="BF61" s="34"/>
      <c r="BG61" s="34"/>
      <c r="BH61" s="34"/>
      <c r="BI61" s="34"/>
      <c r="BJ61" s="34"/>
      <c r="BK61" s="40"/>
      <c r="BL61" s="40"/>
      <c r="BM61" s="40"/>
    </row>
    <row r="62" spans="1:65" s="139" customFormat="1" ht="17.100000000000001" customHeight="1">
      <c r="A62" s="16">
        <v>48</v>
      </c>
      <c r="B62" s="17" t="s">
        <v>114</v>
      </c>
      <c r="C62" s="13">
        <v>65000</v>
      </c>
      <c r="D62" s="13">
        <v>12000</v>
      </c>
      <c r="E62" s="34">
        <v>5240</v>
      </c>
      <c r="F62" s="34"/>
      <c r="G62" s="34">
        <v>5395</v>
      </c>
      <c r="H62" s="15">
        <f t="shared" si="2"/>
        <v>102.95801526717557</v>
      </c>
      <c r="I62" s="34"/>
      <c r="J62" s="15" t="e">
        <f t="shared" si="8"/>
        <v>#DIV/0!</v>
      </c>
      <c r="K62" s="34">
        <f>G62+'Jan26'!K62</f>
        <v>37546</v>
      </c>
      <c r="L62" s="15">
        <f t="shared" si="0"/>
        <v>57.763076923076923</v>
      </c>
      <c r="M62" s="34">
        <f>I62+'Jan26'!M62</f>
        <v>5670</v>
      </c>
      <c r="N62" s="15">
        <f t="shared" si="27"/>
        <v>47.25</v>
      </c>
      <c r="O62" s="34">
        <v>60</v>
      </c>
      <c r="P62" s="34"/>
      <c r="Q62" s="34">
        <f>O62+'Jan26'!Q62</f>
        <v>560</v>
      </c>
      <c r="R62" s="34">
        <f>P62+'Jan26'!R62</f>
        <v>98</v>
      </c>
      <c r="S62" s="34">
        <v>5426</v>
      </c>
      <c r="T62" s="34"/>
      <c r="U62" s="34">
        <v>1479</v>
      </c>
      <c r="V62" s="34"/>
      <c r="W62" s="34">
        <v>807</v>
      </c>
      <c r="X62" s="34"/>
      <c r="Y62" s="15">
        <f t="shared" si="24"/>
        <v>54.563894523326574</v>
      </c>
      <c r="Z62" s="15" t="e">
        <f t="shared" si="24"/>
        <v>#DIV/0!</v>
      </c>
      <c r="AA62" s="34">
        <v>5533</v>
      </c>
      <c r="AB62" s="34">
        <v>1006</v>
      </c>
      <c r="AC62" s="34">
        <v>2787</v>
      </c>
      <c r="AD62" s="34">
        <v>491</v>
      </c>
      <c r="AE62" s="34">
        <v>2746</v>
      </c>
      <c r="AF62" s="34">
        <v>515</v>
      </c>
      <c r="AG62" s="34">
        <v>99</v>
      </c>
      <c r="AH62" s="34">
        <v>22</v>
      </c>
      <c r="AI62" s="34">
        <v>324</v>
      </c>
      <c r="AJ62" s="34">
        <v>84</v>
      </c>
      <c r="AK62" s="34">
        <v>70</v>
      </c>
      <c r="AL62" s="34">
        <v>15</v>
      </c>
      <c r="AM62" s="34">
        <v>223</v>
      </c>
      <c r="AN62" s="34">
        <v>36</v>
      </c>
      <c r="AO62" s="34">
        <v>1194</v>
      </c>
      <c r="AP62" s="34">
        <v>147</v>
      </c>
      <c r="AQ62" s="34">
        <v>921</v>
      </c>
      <c r="AR62" s="34">
        <v>147</v>
      </c>
      <c r="AS62" s="34">
        <f t="shared" si="3"/>
        <v>2115</v>
      </c>
      <c r="AT62" s="34">
        <f t="shared" si="3"/>
        <v>294</v>
      </c>
      <c r="AU62" s="34">
        <f t="shared" si="4"/>
        <v>2409</v>
      </c>
      <c r="AV62" s="34">
        <f>AO62+'Jan26'!AV62</f>
        <v>8443</v>
      </c>
      <c r="AW62" s="34">
        <f>AP62+'Jan26'!AW62</f>
        <v>1133</v>
      </c>
      <c r="AX62" s="34">
        <f>AQ62+'Jan26'!AX62</f>
        <v>6574</v>
      </c>
      <c r="AY62" s="34">
        <f>AR62+'Jan26'!AY62</f>
        <v>933</v>
      </c>
      <c r="AZ62" s="34">
        <f t="shared" si="5"/>
        <v>15017</v>
      </c>
      <c r="BA62" s="34">
        <f t="shared" si="5"/>
        <v>2066</v>
      </c>
      <c r="BB62" s="34">
        <f t="shared" si="6"/>
        <v>17083</v>
      </c>
      <c r="BC62" s="34" t="s">
        <v>115</v>
      </c>
      <c r="BD62" s="34"/>
      <c r="BE62" s="34"/>
      <c r="BF62" s="34"/>
      <c r="BG62" s="34"/>
      <c r="BH62" s="34"/>
      <c r="BI62" s="34"/>
      <c r="BJ62" s="34"/>
      <c r="BK62" s="40"/>
      <c r="BL62" s="40"/>
      <c r="BM62" s="40"/>
    </row>
    <row r="63" spans="1:65" s="138" customFormat="1" ht="17.100000000000001" customHeight="1">
      <c r="A63" s="18"/>
      <c r="B63" s="19" t="s">
        <v>74</v>
      </c>
      <c r="C63" s="19">
        <f>SUM(C58:C62)</f>
        <v>255000</v>
      </c>
      <c r="D63" s="19">
        <f t="shared" ref="D63:BM63" si="28">SUM(D58:D62)</f>
        <v>76000</v>
      </c>
      <c r="E63" s="35">
        <f t="shared" si="28"/>
        <v>20930</v>
      </c>
      <c r="F63" s="35">
        <f t="shared" si="28"/>
        <v>0</v>
      </c>
      <c r="G63" s="35">
        <f t="shared" si="28"/>
        <v>21758</v>
      </c>
      <c r="H63" s="21">
        <f t="shared" si="2"/>
        <v>103.95604395604396</v>
      </c>
      <c r="I63" s="35">
        <f t="shared" si="28"/>
        <v>0</v>
      </c>
      <c r="J63" s="21" t="e">
        <f t="shared" si="8"/>
        <v>#DIV/0!</v>
      </c>
      <c r="K63" s="35">
        <f t="shared" si="28"/>
        <v>151647</v>
      </c>
      <c r="L63" s="21">
        <f t="shared" si="0"/>
        <v>59.469411764705882</v>
      </c>
      <c r="M63" s="35">
        <f t="shared" si="28"/>
        <v>40278</v>
      </c>
      <c r="N63" s="21">
        <f t="shared" si="9"/>
        <v>52.997368421052634</v>
      </c>
      <c r="O63" s="35">
        <f t="shared" si="28"/>
        <v>510</v>
      </c>
      <c r="P63" s="35">
        <f t="shared" si="28"/>
        <v>0</v>
      </c>
      <c r="Q63" s="35">
        <f t="shared" si="28"/>
        <v>3858</v>
      </c>
      <c r="R63" s="35">
        <f t="shared" si="28"/>
        <v>1032</v>
      </c>
      <c r="S63" s="35">
        <f t="shared" si="28"/>
        <v>21720</v>
      </c>
      <c r="T63" s="35">
        <f t="shared" si="28"/>
        <v>0</v>
      </c>
      <c r="U63" s="35">
        <f t="shared" si="28"/>
        <v>7849</v>
      </c>
      <c r="V63" s="35">
        <f t="shared" si="28"/>
        <v>0</v>
      </c>
      <c r="W63" s="35">
        <f t="shared" si="28"/>
        <v>4265</v>
      </c>
      <c r="X63" s="35">
        <f t="shared" si="28"/>
        <v>0</v>
      </c>
      <c r="Y63" s="21">
        <f t="shared" si="24"/>
        <v>54.338132246146003</v>
      </c>
      <c r="Z63" s="21" t="e">
        <f t="shared" si="24"/>
        <v>#DIV/0!</v>
      </c>
      <c r="AA63" s="35">
        <f t="shared" si="28"/>
        <v>22811</v>
      </c>
      <c r="AB63" s="35">
        <f t="shared" si="28"/>
        <v>7718</v>
      </c>
      <c r="AC63" s="35">
        <f t="shared" si="28"/>
        <v>10921</v>
      </c>
      <c r="AD63" s="35">
        <f t="shared" si="28"/>
        <v>3802</v>
      </c>
      <c r="AE63" s="35">
        <f t="shared" si="28"/>
        <v>10739</v>
      </c>
      <c r="AF63" s="35">
        <f t="shared" si="28"/>
        <v>3916</v>
      </c>
      <c r="AG63" s="35">
        <f t="shared" si="28"/>
        <v>697</v>
      </c>
      <c r="AH63" s="35">
        <f t="shared" si="28"/>
        <v>232</v>
      </c>
      <c r="AI63" s="35">
        <f t="shared" si="28"/>
        <v>2002</v>
      </c>
      <c r="AJ63" s="35">
        <f t="shared" si="28"/>
        <v>621</v>
      </c>
      <c r="AK63" s="35">
        <f t="shared" si="28"/>
        <v>309</v>
      </c>
      <c r="AL63" s="35">
        <f t="shared" si="28"/>
        <v>185</v>
      </c>
      <c r="AM63" s="35">
        <f t="shared" si="28"/>
        <v>1181</v>
      </c>
      <c r="AN63" s="35">
        <f t="shared" si="28"/>
        <v>309</v>
      </c>
      <c r="AO63" s="35">
        <f t="shared" si="28"/>
        <v>4756</v>
      </c>
      <c r="AP63" s="35">
        <f t="shared" si="28"/>
        <v>1588</v>
      </c>
      <c r="AQ63" s="35">
        <f t="shared" si="28"/>
        <v>3854</v>
      </c>
      <c r="AR63" s="35">
        <f t="shared" si="28"/>
        <v>1278</v>
      </c>
      <c r="AS63" s="35">
        <f t="shared" si="28"/>
        <v>8610</v>
      </c>
      <c r="AT63" s="35">
        <f t="shared" si="28"/>
        <v>2866</v>
      </c>
      <c r="AU63" s="35">
        <f t="shared" si="28"/>
        <v>11476</v>
      </c>
      <c r="AV63" s="35">
        <f t="shared" si="28"/>
        <v>31716</v>
      </c>
      <c r="AW63" s="35">
        <f t="shared" si="28"/>
        <v>9765</v>
      </c>
      <c r="AX63" s="35">
        <f t="shared" si="28"/>
        <v>25820</v>
      </c>
      <c r="AY63" s="37">
        <f t="shared" si="28"/>
        <v>7803</v>
      </c>
      <c r="AZ63" s="35">
        <f t="shared" si="28"/>
        <v>57536</v>
      </c>
      <c r="BA63" s="35">
        <f t="shared" si="28"/>
        <v>17568</v>
      </c>
      <c r="BB63" s="35">
        <f t="shared" si="28"/>
        <v>75104</v>
      </c>
      <c r="BC63" s="35">
        <f t="shared" si="28"/>
        <v>15</v>
      </c>
      <c r="BD63" s="35">
        <f t="shared" si="28"/>
        <v>75</v>
      </c>
      <c r="BE63" s="35">
        <f t="shared" si="28"/>
        <v>137</v>
      </c>
      <c r="BF63" s="35">
        <f t="shared" si="28"/>
        <v>685</v>
      </c>
      <c r="BG63" s="35">
        <f t="shared" si="28"/>
        <v>4</v>
      </c>
      <c r="BH63" s="35">
        <f t="shared" si="28"/>
        <v>7651</v>
      </c>
      <c r="BI63" s="35">
        <f t="shared" si="28"/>
        <v>0</v>
      </c>
      <c r="BJ63" s="35">
        <f t="shared" si="28"/>
        <v>7651</v>
      </c>
      <c r="BK63" s="35">
        <f t="shared" si="28"/>
        <v>55004</v>
      </c>
      <c r="BL63" s="35">
        <f t="shared" si="28"/>
        <v>0</v>
      </c>
      <c r="BM63" s="35">
        <f t="shared" si="28"/>
        <v>55004</v>
      </c>
    </row>
    <row r="64" spans="1:65" s="1" customFormat="1" ht="17.100000000000001" customHeight="1">
      <c r="A64" s="22">
        <v>49</v>
      </c>
      <c r="B64" s="29" t="s">
        <v>116</v>
      </c>
      <c r="C64" s="13">
        <v>50000</v>
      </c>
      <c r="D64" s="13">
        <v>25000</v>
      </c>
      <c r="E64" s="34">
        <v>4251</v>
      </c>
      <c r="F64" s="34">
        <v>2130</v>
      </c>
      <c r="G64" s="34">
        <v>606</v>
      </c>
      <c r="H64" s="15">
        <f t="shared" si="2"/>
        <v>14.255469301340861</v>
      </c>
      <c r="I64" s="34">
        <v>421</v>
      </c>
      <c r="J64" s="15">
        <f t="shared" si="8"/>
        <v>19.76525821596244</v>
      </c>
      <c r="K64" s="34">
        <f>G64+'Jan26'!K64</f>
        <v>23024</v>
      </c>
      <c r="L64" s="15">
        <f t="shared" si="0"/>
        <v>46.048000000000002</v>
      </c>
      <c r="M64" s="34">
        <f>I64+'Jan26'!M64</f>
        <v>12486</v>
      </c>
      <c r="N64" s="15">
        <f t="shared" si="9"/>
        <v>49.944000000000003</v>
      </c>
      <c r="O64" s="34">
        <v>13</v>
      </c>
      <c r="P64" s="34">
        <v>0</v>
      </c>
      <c r="Q64" s="34">
        <f>O64+'Jan26'!Q64</f>
        <v>396</v>
      </c>
      <c r="R64" s="34">
        <f>P64+'Jan26'!R64</f>
        <v>94</v>
      </c>
      <c r="S64" s="34">
        <v>1645</v>
      </c>
      <c r="T64" s="34">
        <v>1497</v>
      </c>
      <c r="U64" s="34">
        <v>582</v>
      </c>
      <c r="V64" s="34">
        <v>475</v>
      </c>
      <c r="W64" s="34">
        <v>299</v>
      </c>
      <c r="X64" s="34">
        <v>239</v>
      </c>
      <c r="Y64" s="15">
        <f t="shared" si="24"/>
        <v>51.374570446735397</v>
      </c>
      <c r="Z64" s="15">
        <f t="shared" si="24"/>
        <v>50.315789473684212</v>
      </c>
      <c r="AA64" s="34">
        <v>1788</v>
      </c>
      <c r="AB64" s="34">
        <v>1402</v>
      </c>
      <c r="AC64" s="34">
        <v>919</v>
      </c>
      <c r="AD64" s="34">
        <v>709</v>
      </c>
      <c r="AE64" s="34">
        <v>869</v>
      </c>
      <c r="AF64" s="34">
        <v>694</v>
      </c>
      <c r="AG64" s="34">
        <v>39</v>
      </c>
      <c r="AH64" s="34">
        <v>31</v>
      </c>
      <c r="AI64" s="34">
        <v>65</v>
      </c>
      <c r="AJ64" s="34">
        <v>46</v>
      </c>
      <c r="AK64" s="34">
        <v>37</v>
      </c>
      <c r="AL64" s="34">
        <v>31</v>
      </c>
      <c r="AM64" s="34">
        <v>44</v>
      </c>
      <c r="AN64" s="34">
        <v>36</v>
      </c>
      <c r="AO64" s="34">
        <v>413</v>
      </c>
      <c r="AP64" s="34">
        <v>316</v>
      </c>
      <c r="AQ64" s="34">
        <v>392</v>
      </c>
      <c r="AR64" s="34">
        <v>313</v>
      </c>
      <c r="AS64" s="34">
        <f t="shared" si="3"/>
        <v>805</v>
      </c>
      <c r="AT64" s="34">
        <f t="shared" si="3"/>
        <v>629</v>
      </c>
      <c r="AU64" s="34">
        <f t="shared" si="4"/>
        <v>1434</v>
      </c>
      <c r="AV64" s="34">
        <f>AO64+'Jan26'!AV64</f>
        <v>6173</v>
      </c>
      <c r="AW64" s="34">
        <f>AP64+'Jan26'!AW64</f>
        <v>3046</v>
      </c>
      <c r="AX64" s="34">
        <f>AQ64+'Jan26'!AX64</f>
        <v>5327</v>
      </c>
      <c r="AY64" s="34">
        <f>AR64+'Jan26'!AY64</f>
        <v>2865</v>
      </c>
      <c r="AZ64" s="34">
        <f t="shared" si="5"/>
        <v>11500</v>
      </c>
      <c r="BA64" s="34">
        <f t="shared" si="5"/>
        <v>5911</v>
      </c>
      <c r="BB64" s="34">
        <f t="shared" si="6"/>
        <v>17411</v>
      </c>
      <c r="BC64" s="34"/>
      <c r="BD64" s="34"/>
      <c r="BE64" s="34"/>
      <c r="BF64" s="34"/>
      <c r="BG64" s="34">
        <v>4</v>
      </c>
      <c r="BH64" s="34">
        <v>3753</v>
      </c>
      <c r="BI64" s="34"/>
      <c r="BJ64" s="34">
        <f>BH64+BI64</f>
        <v>3753</v>
      </c>
      <c r="BK64" s="34">
        <f>'Jan26'!BK64+BH64</f>
        <v>34114</v>
      </c>
      <c r="BL64" s="34">
        <f>'Jan26'!BL64+BI64</f>
        <v>0</v>
      </c>
      <c r="BM64" s="34">
        <f>SUM(BK64:BL64)</f>
        <v>34114</v>
      </c>
    </row>
    <row r="65" spans="1:65" s="1" customFormat="1" ht="17.100000000000001" customHeight="1">
      <c r="A65" s="12">
        <v>50</v>
      </c>
      <c r="B65" s="13" t="s">
        <v>117</v>
      </c>
      <c r="C65" s="13">
        <v>28000</v>
      </c>
      <c r="D65" s="13">
        <v>10000</v>
      </c>
      <c r="E65" s="34">
        <v>2335</v>
      </c>
      <c r="F65" s="34">
        <v>971</v>
      </c>
      <c r="G65" s="34">
        <v>359</v>
      </c>
      <c r="H65" s="15">
        <f t="shared" si="2"/>
        <v>15.37473233404711</v>
      </c>
      <c r="I65" s="34"/>
      <c r="J65" s="15">
        <f t="shared" si="8"/>
        <v>0</v>
      </c>
      <c r="K65" s="34">
        <f>G65+'Jan26'!K65</f>
        <v>13906</v>
      </c>
      <c r="L65" s="15">
        <f t="shared" si="0"/>
        <v>49.664285714285711</v>
      </c>
      <c r="M65" s="34">
        <f>I65+'Jan26'!M65</f>
        <v>4972</v>
      </c>
      <c r="N65" s="15">
        <f t="shared" si="9"/>
        <v>49.72</v>
      </c>
      <c r="O65" s="34">
        <v>26</v>
      </c>
      <c r="P65" s="34"/>
      <c r="Q65" s="34">
        <f>O65+'Jan26'!Q65</f>
        <v>645</v>
      </c>
      <c r="R65" s="34">
        <f>P65+'Jan26'!R65</f>
        <v>256</v>
      </c>
      <c r="S65" s="34">
        <v>370</v>
      </c>
      <c r="T65" s="34"/>
      <c r="U65" s="34">
        <v>99</v>
      </c>
      <c r="V65" s="34"/>
      <c r="W65" s="34">
        <v>34</v>
      </c>
      <c r="X65" s="34"/>
      <c r="Y65" s="15">
        <f t="shared" si="24"/>
        <v>34.343434343434346</v>
      </c>
      <c r="Z65" s="15" t="e">
        <f t="shared" si="24"/>
        <v>#DIV/0!</v>
      </c>
      <c r="AA65" s="34">
        <v>503</v>
      </c>
      <c r="AB65" s="34">
        <v>0</v>
      </c>
      <c r="AC65" s="34">
        <v>193</v>
      </c>
      <c r="AD65" s="34">
        <v>0</v>
      </c>
      <c r="AE65" s="34">
        <v>243</v>
      </c>
      <c r="AF65" s="34">
        <v>0</v>
      </c>
      <c r="AG65" s="34">
        <v>7</v>
      </c>
      <c r="AH65" s="34">
        <v>0</v>
      </c>
      <c r="AI65" s="34">
        <v>24</v>
      </c>
      <c r="AJ65" s="34">
        <v>0</v>
      </c>
      <c r="AK65" s="34">
        <v>0</v>
      </c>
      <c r="AL65" s="34">
        <v>0</v>
      </c>
      <c r="AM65" s="34">
        <v>0</v>
      </c>
      <c r="AN65" s="34">
        <v>0</v>
      </c>
      <c r="AO65" s="34">
        <v>95</v>
      </c>
      <c r="AP65" s="34">
        <v>0</v>
      </c>
      <c r="AQ65" s="34">
        <v>94</v>
      </c>
      <c r="AR65" s="34">
        <v>0</v>
      </c>
      <c r="AS65" s="34">
        <f t="shared" si="3"/>
        <v>189</v>
      </c>
      <c r="AT65" s="34">
        <f t="shared" si="3"/>
        <v>0</v>
      </c>
      <c r="AU65" s="34">
        <f t="shared" si="4"/>
        <v>189</v>
      </c>
      <c r="AV65" s="34">
        <f>AO65+'Jan26'!AV65</f>
        <v>2981</v>
      </c>
      <c r="AW65" s="34">
        <f>AP65+'Jan26'!AW65</f>
        <v>1282</v>
      </c>
      <c r="AX65" s="34">
        <f>AQ65+'Jan26'!AX65</f>
        <v>2449</v>
      </c>
      <c r="AY65" s="34">
        <f>AR65+'Jan26'!AY65</f>
        <v>1188</v>
      </c>
      <c r="AZ65" s="34">
        <f t="shared" si="5"/>
        <v>5430</v>
      </c>
      <c r="BA65" s="34">
        <f t="shared" si="5"/>
        <v>2470</v>
      </c>
      <c r="BB65" s="34">
        <f t="shared" si="6"/>
        <v>7900</v>
      </c>
      <c r="BC65" s="34"/>
      <c r="BD65" s="34"/>
      <c r="BE65" s="34"/>
      <c r="BF65" s="34"/>
      <c r="BG65" s="34"/>
      <c r="BH65" s="34"/>
      <c r="BI65" s="34"/>
      <c r="BJ65" s="34"/>
      <c r="BK65" s="39"/>
      <c r="BL65" s="39"/>
      <c r="BM65" s="34">
        <f t="shared" ref="BM65:BM87" si="29">SUM(BK65:BL65)</f>
        <v>0</v>
      </c>
    </row>
    <row r="66" spans="1:65" s="1" customFormat="1" ht="17.100000000000001" customHeight="1">
      <c r="A66" s="16">
        <v>51</v>
      </c>
      <c r="B66" s="17" t="s">
        <v>118</v>
      </c>
      <c r="C66" s="13">
        <v>70000</v>
      </c>
      <c r="D66" s="13">
        <v>22000</v>
      </c>
      <c r="E66" s="34">
        <v>5922</v>
      </c>
      <c r="F66" s="34">
        <v>1835</v>
      </c>
      <c r="G66" s="34">
        <v>1624</v>
      </c>
      <c r="H66" s="15">
        <f t="shared" si="2"/>
        <v>27.423167848699762</v>
      </c>
      <c r="I66" s="34">
        <v>348</v>
      </c>
      <c r="J66" s="15">
        <f t="shared" si="8"/>
        <v>18.96457765667575</v>
      </c>
      <c r="K66" s="34">
        <f>G66+'Jan26'!K66</f>
        <v>30120</v>
      </c>
      <c r="L66" s="15">
        <f t="shared" si="0"/>
        <v>43.028571428571432</v>
      </c>
      <c r="M66" s="34">
        <f>I66+'Jan26'!M66</f>
        <v>9936</v>
      </c>
      <c r="N66" s="15">
        <f t="shared" si="9"/>
        <v>45.163636363636364</v>
      </c>
      <c r="O66" s="34">
        <v>89</v>
      </c>
      <c r="P66" s="34">
        <v>11</v>
      </c>
      <c r="Q66" s="34">
        <f>O66+'Jan26'!Q66</f>
        <v>1234</v>
      </c>
      <c r="R66" s="34">
        <f>P66+'Jan26'!R66</f>
        <v>395</v>
      </c>
      <c r="S66" s="34">
        <v>2652</v>
      </c>
      <c r="T66" s="34">
        <v>338</v>
      </c>
      <c r="U66" s="34">
        <v>553</v>
      </c>
      <c r="V66" s="34">
        <v>55</v>
      </c>
      <c r="W66" s="34">
        <v>313</v>
      </c>
      <c r="X66" s="34">
        <v>28</v>
      </c>
      <c r="Y66" s="15">
        <f t="shared" si="24"/>
        <v>56.600361663652805</v>
      </c>
      <c r="Z66" s="15">
        <f t="shared" si="24"/>
        <v>50.909090909090907</v>
      </c>
      <c r="AA66" s="34">
        <v>2763</v>
      </c>
      <c r="AB66" s="34">
        <v>364</v>
      </c>
      <c r="AC66" s="34">
        <v>1354</v>
      </c>
      <c r="AD66" s="34">
        <v>86</v>
      </c>
      <c r="AE66" s="34">
        <v>1115</v>
      </c>
      <c r="AF66" s="34">
        <v>60</v>
      </c>
      <c r="AG66" s="34">
        <v>37</v>
      </c>
      <c r="AH66" s="34">
        <v>7</v>
      </c>
      <c r="AI66" s="34">
        <v>249</v>
      </c>
      <c r="AJ66" s="34">
        <v>45</v>
      </c>
      <c r="AK66" s="34">
        <v>34</v>
      </c>
      <c r="AL66" s="34">
        <v>4</v>
      </c>
      <c r="AM66" s="34">
        <v>76</v>
      </c>
      <c r="AN66" s="34">
        <v>1</v>
      </c>
      <c r="AO66" s="34">
        <v>676</v>
      </c>
      <c r="AP66" s="34">
        <v>93</v>
      </c>
      <c r="AQ66" s="34">
        <v>540</v>
      </c>
      <c r="AR66" s="34">
        <v>89</v>
      </c>
      <c r="AS66" s="34">
        <f t="shared" si="3"/>
        <v>1216</v>
      </c>
      <c r="AT66" s="34">
        <f t="shared" si="3"/>
        <v>182</v>
      </c>
      <c r="AU66" s="34">
        <f t="shared" si="4"/>
        <v>1398</v>
      </c>
      <c r="AV66" s="34">
        <f>AO66+'Jan26'!AV66</f>
        <v>8411</v>
      </c>
      <c r="AW66" s="34">
        <f>AP66+'Jan26'!AW66</f>
        <v>2521</v>
      </c>
      <c r="AX66" s="34">
        <f>AQ66+'Jan26'!AX66</f>
        <v>6727</v>
      </c>
      <c r="AY66" s="34">
        <f>AR66+'Jan26'!AY66</f>
        <v>2072</v>
      </c>
      <c r="AZ66" s="34">
        <f t="shared" si="5"/>
        <v>15138</v>
      </c>
      <c r="BA66" s="34">
        <f t="shared" si="5"/>
        <v>4593</v>
      </c>
      <c r="BB66" s="34">
        <f t="shared" si="6"/>
        <v>19731</v>
      </c>
      <c r="BC66" s="34"/>
      <c r="BD66" s="34"/>
      <c r="BE66" s="34"/>
      <c r="BF66" s="34"/>
      <c r="BG66" s="34"/>
      <c r="BH66" s="34"/>
      <c r="BI66" s="34"/>
      <c r="BJ66" s="34"/>
      <c r="BK66" s="39"/>
      <c r="BL66" s="39"/>
      <c r="BM66" s="34">
        <f t="shared" si="29"/>
        <v>0</v>
      </c>
    </row>
    <row r="67" spans="1:65" s="138" customFormat="1" ht="17.100000000000001" customHeight="1">
      <c r="A67" s="177"/>
      <c r="B67" s="178" t="s">
        <v>74</v>
      </c>
      <c r="C67" s="178">
        <f>SUM(C64:C66)</f>
        <v>148000</v>
      </c>
      <c r="D67" s="178">
        <f t="shared" ref="D67:BM67" si="30">SUM(D64:D66)</f>
        <v>57000</v>
      </c>
      <c r="E67" s="179">
        <f t="shared" si="30"/>
        <v>12508</v>
      </c>
      <c r="F67" s="179">
        <f t="shared" si="30"/>
        <v>4936</v>
      </c>
      <c r="G67" s="179">
        <f t="shared" si="30"/>
        <v>2589</v>
      </c>
      <c r="H67" s="180">
        <f t="shared" si="2"/>
        <v>20.698752798209146</v>
      </c>
      <c r="I67" s="179">
        <f t="shared" si="30"/>
        <v>769</v>
      </c>
      <c r="J67" s="180">
        <f t="shared" si="8"/>
        <v>15.579416531604538</v>
      </c>
      <c r="K67" s="179">
        <f t="shared" si="30"/>
        <v>67050</v>
      </c>
      <c r="L67" s="180">
        <f t="shared" si="0"/>
        <v>45.304054054054056</v>
      </c>
      <c r="M67" s="179">
        <f t="shared" si="30"/>
        <v>27394</v>
      </c>
      <c r="N67" s="180">
        <f t="shared" si="9"/>
        <v>48.059649122807016</v>
      </c>
      <c r="O67" s="179">
        <f t="shared" si="30"/>
        <v>128</v>
      </c>
      <c r="P67" s="179">
        <f t="shared" si="30"/>
        <v>11</v>
      </c>
      <c r="Q67" s="179">
        <f t="shared" si="30"/>
        <v>2275</v>
      </c>
      <c r="R67" s="179">
        <f t="shared" si="30"/>
        <v>745</v>
      </c>
      <c r="S67" s="179">
        <f t="shared" si="30"/>
        <v>4667</v>
      </c>
      <c r="T67" s="179">
        <f t="shared" si="30"/>
        <v>1835</v>
      </c>
      <c r="U67" s="179">
        <f t="shared" si="30"/>
        <v>1234</v>
      </c>
      <c r="V67" s="179">
        <f t="shared" si="30"/>
        <v>530</v>
      </c>
      <c r="W67" s="179">
        <f t="shared" si="30"/>
        <v>646</v>
      </c>
      <c r="X67" s="179">
        <f t="shared" si="30"/>
        <v>267</v>
      </c>
      <c r="Y67" s="180">
        <f t="shared" si="24"/>
        <v>52.35008103727715</v>
      </c>
      <c r="Z67" s="180">
        <f t="shared" si="24"/>
        <v>50.377358490566039</v>
      </c>
      <c r="AA67" s="179">
        <f t="shared" si="30"/>
        <v>5054</v>
      </c>
      <c r="AB67" s="179">
        <f t="shared" si="30"/>
        <v>1766</v>
      </c>
      <c r="AC67" s="179">
        <f t="shared" si="30"/>
        <v>2466</v>
      </c>
      <c r="AD67" s="179">
        <f t="shared" si="30"/>
        <v>795</v>
      </c>
      <c r="AE67" s="179">
        <f t="shared" si="30"/>
        <v>2227</v>
      </c>
      <c r="AF67" s="179">
        <f t="shared" si="30"/>
        <v>754</v>
      </c>
      <c r="AG67" s="179">
        <f t="shared" si="30"/>
        <v>83</v>
      </c>
      <c r="AH67" s="179">
        <f t="shared" si="30"/>
        <v>38</v>
      </c>
      <c r="AI67" s="179">
        <f t="shared" si="30"/>
        <v>338</v>
      </c>
      <c r="AJ67" s="179">
        <f t="shared" si="30"/>
        <v>91</v>
      </c>
      <c r="AK67" s="179">
        <f t="shared" si="30"/>
        <v>71</v>
      </c>
      <c r="AL67" s="179">
        <f t="shared" si="30"/>
        <v>35</v>
      </c>
      <c r="AM67" s="179">
        <f t="shared" si="30"/>
        <v>120</v>
      </c>
      <c r="AN67" s="179">
        <f t="shared" si="30"/>
        <v>37</v>
      </c>
      <c r="AO67" s="179">
        <f t="shared" si="30"/>
        <v>1184</v>
      </c>
      <c r="AP67" s="179">
        <f t="shared" si="30"/>
        <v>409</v>
      </c>
      <c r="AQ67" s="179">
        <f t="shared" si="30"/>
        <v>1026</v>
      </c>
      <c r="AR67" s="179">
        <f t="shared" si="30"/>
        <v>402</v>
      </c>
      <c r="AS67" s="179">
        <f t="shared" si="30"/>
        <v>2210</v>
      </c>
      <c r="AT67" s="179">
        <f t="shared" si="30"/>
        <v>811</v>
      </c>
      <c r="AU67" s="179">
        <f t="shared" si="30"/>
        <v>3021</v>
      </c>
      <c r="AV67" s="179">
        <f t="shared" si="30"/>
        <v>17565</v>
      </c>
      <c r="AW67" s="181">
        <f t="shared" si="30"/>
        <v>6849</v>
      </c>
      <c r="AX67" s="181">
        <f t="shared" si="30"/>
        <v>14503</v>
      </c>
      <c r="AY67" s="181">
        <f t="shared" si="30"/>
        <v>6125</v>
      </c>
      <c r="AZ67" s="179">
        <f t="shared" si="30"/>
        <v>32068</v>
      </c>
      <c r="BA67" s="179">
        <f t="shared" si="30"/>
        <v>12974</v>
      </c>
      <c r="BB67" s="179">
        <f t="shared" si="30"/>
        <v>45042</v>
      </c>
      <c r="BC67" s="179">
        <f t="shared" si="30"/>
        <v>0</v>
      </c>
      <c r="BD67" s="179">
        <f t="shared" si="30"/>
        <v>0</v>
      </c>
      <c r="BE67" s="179">
        <f t="shared" si="30"/>
        <v>0</v>
      </c>
      <c r="BF67" s="179">
        <f t="shared" si="30"/>
        <v>0</v>
      </c>
      <c r="BG67" s="179">
        <f t="shared" si="30"/>
        <v>4</v>
      </c>
      <c r="BH67" s="179">
        <f t="shared" si="30"/>
        <v>3753</v>
      </c>
      <c r="BI67" s="179">
        <f t="shared" si="30"/>
        <v>0</v>
      </c>
      <c r="BJ67" s="179">
        <f t="shared" si="30"/>
        <v>3753</v>
      </c>
      <c r="BK67" s="179">
        <f t="shared" si="30"/>
        <v>34114</v>
      </c>
      <c r="BL67" s="179">
        <f t="shared" si="30"/>
        <v>0</v>
      </c>
      <c r="BM67" s="179">
        <f t="shared" si="30"/>
        <v>34114</v>
      </c>
    </row>
    <row r="68" spans="1:65" s="1" customFormat="1" ht="17.100000000000001" customHeight="1">
      <c r="A68" s="22">
        <v>52</v>
      </c>
      <c r="B68" s="29" t="s">
        <v>119</v>
      </c>
      <c r="C68" s="13">
        <v>55000</v>
      </c>
      <c r="D68" s="13">
        <v>0</v>
      </c>
      <c r="E68" s="34">
        <v>4650</v>
      </c>
      <c r="F68" s="34"/>
      <c r="G68" s="34">
        <v>4306</v>
      </c>
      <c r="H68" s="15">
        <f t="shared" si="2"/>
        <v>92.602150537634415</v>
      </c>
      <c r="I68" s="34"/>
      <c r="J68" s="15"/>
      <c r="K68" s="34">
        <f>G68+'Jan26'!K68</f>
        <v>29025</v>
      </c>
      <c r="L68" s="15">
        <f t="shared" ref="L68:L90" si="31">K68*100/C68</f>
        <v>52.772727272727273</v>
      </c>
      <c r="M68" s="34">
        <f>I68+'Jan26'!M68</f>
        <v>0</v>
      </c>
      <c r="N68" s="15"/>
      <c r="O68" s="34">
        <v>62</v>
      </c>
      <c r="P68" s="34"/>
      <c r="Q68" s="34">
        <f>O68+'Jan26'!Q68</f>
        <v>337</v>
      </c>
      <c r="R68" s="34">
        <f>P68+'Jan26'!R68</f>
        <v>0</v>
      </c>
      <c r="S68" s="34">
        <v>4206</v>
      </c>
      <c r="T68" s="34"/>
      <c r="U68" s="34">
        <v>1190</v>
      </c>
      <c r="V68" s="34"/>
      <c r="W68" s="34">
        <v>650</v>
      </c>
      <c r="X68" s="34"/>
      <c r="Y68" s="15">
        <f t="shared" si="24"/>
        <v>54.621848739495796</v>
      </c>
      <c r="Z68" s="15"/>
      <c r="AA68" s="34">
        <v>4142</v>
      </c>
      <c r="AB68" s="34"/>
      <c r="AC68" s="34">
        <v>1666</v>
      </c>
      <c r="AD68" s="34"/>
      <c r="AE68" s="34">
        <v>1188</v>
      </c>
      <c r="AF68" s="34"/>
      <c r="AG68" s="34">
        <v>110</v>
      </c>
      <c r="AH68" s="34"/>
      <c r="AI68" s="34">
        <v>221</v>
      </c>
      <c r="AJ68" s="34"/>
      <c r="AK68" s="34">
        <v>100</v>
      </c>
      <c r="AL68" s="34"/>
      <c r="AM68" s="34">
        <v>161</v>
      </c>
      <c r="AN68" s="34"/>
      <c r="AO68" s="34">
        <v>1146</v>
      </c>
      <c r="AP68" s="34"/>
      <c r="AQ68" s="34">
        <v>846</v>
      </c>
      <c r="AR68" s="34"/>
      <c r="AS68" s="34">
        <f t="shared" si="3"/>
        <v>1992</v>
      </c>
      <c r="AT68" s="34">
        <f t="shared" si="3"/>
        <v>0</v>
      </c>
      <c r="AU68" s="34">
        <f t="shared" si="4"/>
        <v>1992</v>
      </c>
      <c r="AV68" s="34">
        <f>AO68+'Jan26'!AV68</f>
        <v>7628</v>
      </c>
      <c r="AW68" s="34">
        <f>AP68+'Jan26'!AW68</f>
        <v>0</v>
      </c>
      <c r="AX68" s="34">
        <f>AQ68+'Jan26'!AX68</f>
        <v>5778</v>
      </c>
      <c r="AY68" s="34">
        <f>AR68+'Jan26'!AY68</f>
        <v>0</v>
      </c>
      <c r="AZ68" s="34">
        <f t="shared" si="5"/>
        <v>13406</v>
      </c>
      <c r="BA68" s="34">
        <f t="shared" si="5"/>
        <v>0</v>
      </c>
      <c r="BB68" s="34">
        <f t="shared" si="6"/>
        <v>13406</v>
      </c>
      <c r="BC68" s="34">
        <v>40</v>
      </c>
      <c r="BD68" s="34">
        <v>200</v>
      </c>
      <c r="BE68" s="34">
        <f>BC68+'Jan26'!BE68</f>
        <v>280</v>
      </c>
      <c r="BF68" s="34">
        <f>BD68+'Jan26'!BF68</f>
        <v>1400</v>
      </c>
      <c r="BG68" s="34"/>
      <c r="BH68" s="34"/>
      <c r="BI68" s="34"/>
      <c r="BJ68" s="34"/>
      <c r="BK68" s="39"/>
      <c r="BL68" s="39"/>
      <c r="BM68" s="34">
        <f t="shared" si="29"/>
        <v>0</v>
      </c>
    </row>
    <row r="69" spans="1:65" s="1" customFormat="1" ht="17.100000000000001" customHeight="1">
      <c r="A69" s="12">
        <v>53</v>
      </c>
      <c r="B69" s="13" t="s">
        <v>120</v>
      </c>
      <c r="C69" s="13">
        <v>77000</v>
      </c>
      <c r="D69" s="13">
        <v>0</v>
      </c>
      <c r="E69" s="34">
        <v>6520</v>
      </c>
      <c r="F69" s="34"/>
      <c r="G69" s="34">
        <v>5372</v>
      </c>
      <c r="H69" s="15">
        <f t="shared" ref="H69:H90" si="32">G69*100/E69</f>
        <v>82.392638036809814</v>
      </c>
      <c r="I69" s="34"/>
      <c r="J69" s="15"/>
      <c r="K69" s="34">
        <f>G69+'Jan26'!K69</f>
        <v>41652</v>
      </c>
      <c r="L69" s="15">
        <f t="shared" si="31"/>
        <v>54.093506493506496</v>
      </c>
      <c r="M69" s="34">
        <f>I69+'Jan26'!M69</f>
        <v>0</v>
      </c>
      <c r="N69" s="15"/>
      <c r="O69" s="34">
        <v>228</v>
      </c>
      <c r="P69" s="34"/>
      <c r="Q69" s="34">
        <f>O69+'Jan26'!Q69</f>
        <v>1960</v>
      </c>
      <c r="R69" s="34">
        <f>P69+'Jan26'!R69</f>
        <v>0</v>
      </c>
      <c r="S69" s="34">
        <v>5992</v>
      </c>
      <c r="T69" s="34"/>
      <c r="U69" s="34">
        <v>1595</v>
      </c>
      <c r="V69" s="34"/>
      <c r="W69" s="34">
        <v>912</v>
      </c>
      <c r="X69" s="34"/>
      <c r="Y69" s="15">
        <f t="shared" si="24"/>
        <v>57.178683385579937</v>
      </c>
      <c r="Z69" s="15"/>
      <c r="AA69" s="34">
        <v>5804</v>
      </c>
      <c r="AB69" s="34"/>
      <c r="AC69" s="34">
        <v>2359</v>
      </c>
      <c r="AD69" s="34"/>
      <c r="AE69" s="34">
        <v>1320</v>
      </c>
      <c r="AF69" s="34"/>
      <c r="AG69" s="34">
        <v>65</v>
      </c>
      <c r="AH69" s="34"/>
      <c r="AI69" s="34">
        <v>198</v>
      </c>
      <c r="AJ69" s="34"/>
      <c r="AK69" s="34">
        <v>48</v>
      </c>
      <c r="AL69" s="34"/>
      <c r="AM69" s="34">
        <v>127</v>
      </c>
      <c r="AN69" s="34"/>
      <c r="AO69" s="34">
        <v>1452</v>
      </c>
      <c r="AP69" s="34"/>
      <c r="AQ69" s="34">
        <v>1190</v>
      </c>
      <c r="AR69" s="34"/>
      <c r="AS69" s="34">
        <f t="shared" ref="AS69:AT87" si="33">AO69+AQ69</f>
        <v>2642</v>
      </c>
      <c r="AT69" s="34">
        <f t="shared" si="33"/>
        <v>0</v>
      </c>
      <c r="AU69" s="34">
        <f t="shared" ref="AU69:AU87" si="34">AS69+AT69</f>
        <v>2642</v>
      </c>
      <c r="AV69" s="34">
        <f>AO69+'Jan26'!AV69</f>
        <v>10562</v>
      </c>
      <c r="AW69" s="34">
        <f>AP69+'Jan26'!AW69</f>
        <v>0</v>
      </c>
      <c r="AX69" s="34">
        <f>AQ69+'Jan26'!AX69</f>
        <v>8537</v>
      </c>
      <c r="AY69" s="34">
        <f>AR69+'Jan26'!AY69</f>
        <v>0</v>
      </c>
      <c r="AZ69" s="34">
        <f t="shared" ref="AZ69:BA87" si="35">AV69+AX69</f>
        <v>19099</v>
      </c>
      <c r="BA69" s="34">
        <f t="shared" si="35"/>
        <v>0</v>
      </c>
      <c r="BB69" s="34">
        <f t="shared" ref="BB69:BB87" si="36">AZ69+BA69</f>
        <v>19099</v>
      </c>
      <c r="BC69" s="34"/>
      <c r="BD69" s="34"/>
      <c r="BE69" s="34"/>
      <c r="BF69" s="34"/>
      <c r="BG69" s="34"/>
      <c r="BH69" s="34"/>
      <c r="BI69" s="34"/>
      <c r="BJ69" s="34"/>
      <c r="BK69" s="39"/>
      <c r="BL69" s="39"/>
      <c r="BM69" s="34">
        <f t="shared" si="29"/>
        <v>0</v>
      </c>
    </row>
    <row r="70" spans="1:65" s="1" customFormat="1" ht="17.100000000000001" customHeight="1">
      <c r="A70" s="16">
        <v>54</v>
      </c>
      <c r="B70" s="17" t="s">
        <v>121</v>
      </c>
      <c r="C70" s="13">
        <v>38000</v>
      </c>
      <c r="D70" s="13">
        <v>0</v>
      </c>
      <c r="E70" s="34">
        <v>3165</v>
      </c>
      <c r="F70" s="34"/>
      <c r="G70" s="34">
        <v>2576</v>
      </c>
      <c r="H70" s="15">
        <f t="shared" si="32"/>
        <v>81.39020537124803</v>
      </c>
      <c r="I70" s="34"/>
      <c r="J70" s="15"/>
      <c r="K70" s="34">
        <f>G70+'Jan26'!K70</f>
        <v>17864</v>
      </c>
      <c r="L70" s="15">
        <f t="shared" si="31"/>
        <v>47.010526315789477</v>
      </c>
      <c r="M70" s="34">
        <f>I70+'Jan26'!M70</f>
        <v>0</v>
      </c>
      <c r="N70" s="15"/>
      <c r="O70" s="34">
        <v>150</v>
      </c>
      <c r="P70" s="34"/>
      <c r="Q70" s="34">
        <f>O70+'Jan26'!Q70</f>
        <v>1080</v>
      </c>
      <c r="R70" s="34">
        <f>P70+'Jan26'!R70</f>
        <v>0</v>
      </c>
      <c r="S70" s="34">
        <v>2694</v>
      </c>
      <c r="T70" s="34"/>
      <c r="U70" s="34">
        <v>757</v>
      </c>
      <c r="V70" s="34"/>
      <c r="W70" s="34">
        <v>421</v>
      </c>
      <c r="X70" s="34"/>
      <c r="Y70" s="15">
        <f t="shared" si="24"/>
        <v>55.614266842800525</v>
      </c>
      <c r="Z70" s="15"/>
      <c r="AA70" s="34">
        <v>3117</v>
      </c>
      <c r="AB70" s="34"/>
      <c r="AC70" s="34">
        <v>1622</v>
      </c>
      <c r="AD70" s="34"/>
      <c r="AE70" s="34">
        <v>949</v>
      </c>
      <c r="AF70" s="34"/>
      <c r="AG70" s="34">
        <v>189</v>
      </c>
      <c r="AH70" s="34"/>
      <c r="AI70" s="34">
        <v>178</v>
      </c>
      <c r="AJ70" s="34"/>
      <c r="AK70" s="34">
        <v>83</v>
      </c>
      <c r="AL70" s="34"/>
      <c r="AM70" s="34">
        <v>132</v>
      </c>
      <c r="AN70" s="34"/>
      <c r="AO70" s="34">
        <v>834</v>
      </c>
      <c r="AP70" s="34"/>
      <c r="AQ70" s="34">
        <v>664</v>
      </c>
      <c r="AR70" s="34"/>
      <c r="AS70" s="34">
        <f t="shared" si="33"/>
        <v>1498</v>
      </c>
      <c r="AT70" s="34">
        <f t="shared" si="33"/>
        <v>0</v>
      </c>
      <c r="AU70" s="34">
        <f t="shared" si="34"/>
        <v>1498</v>
      </c>
      <c r="AV70" s="34">
        <f>AO70+'Jan26'!AV70</f>
        <v>4787</v>
      </c>
      <c r="AW70" s="34">
        <f>AP70+'Jan26'!AW70</f>
        <v>0</v>
      </c>
      <c r="AX70" s="34">
        <f>AQ70+'Jan26'!AX70</f>
        <v>3895</v>
      </c>
      <c r="AY70" s="34">
        <f>AR70+'Jan26'!AY70</f>
        <v>0</v>
      </c>
      <c r="AZ70" s="34">
        <f t="shared" si="35"/>
        <v>8682</v>
      </c>
      <c r="BA70" s="34">
        <f t="shared" si="35"/>
        <v>0</v>
      </c>
      <c r="BB70" s="34">
        <f t="shared" si="36"/>
        <v>8682</v>
      </c>
      <c r="BC70" s="34"/>
      <c r="BD70" s="34"/>
      <c r="BE70" s="34"/>
      <c r="BF70" s="34"/>
      <c r="BG70" s="34"/>
      <c r="BH70" s="34"/>
      <c r="BI70" s="34"/>
      <c r="BJ70" s="34"/>
      <c r="BK70" s="39"/>
      <c r="BL70" s="39"/>
      <c r="BM70" s="34">
        <f t="shared" si="29"/>
        <v>0</v>
      </c>
    </row>
    <row r="71" spans="1:65" s="138" customFormat="1" ht="17.100000000000001" customHeight="1">
      <c r="A71" s="18"/>
      <c r="B71" s="19" t="s">
        <v>74</v>
      </c>
      <c r="C71" s="19">
        <f>SUM(C68:C70)</f>
        <v>170000</v>
      </c>
      <c r="D71" s="19">
        <f t="shared" ref="D71:BM71" si="37">SUM(D68:D70)</f>
        <v>0</v>
      </c>
      <c r="E71" s="35">
        <f t="shared" si="37"/>
        <v>14335</v>
      </c>
      <c r="F71" s="35">
        <f t="shared" si="37"/>
        <v>0</v>
      </c>
      <c r="G71" s="35">
        <f t="shared" si="37"/>
        <v>12254</v>
      </c>
      <c r="H71" s="21">
        <f t="shared" si="32"/>
        <v>85.483083362399725</v>
      </c>
      <c r="I71" s="35">
        <f t="shared" si="37"/>
        <v>0</v>
      </c>
      <c r="J71" s="35">
        <f t="shared" si="37"/>
        <v>0</v>
      </c>
      <c r="K71" s="35">
        <f t="shared" si="37"/>
        <v>88541</v>
      </c>
      <c r="L71" s="21">
        <f t="shared" si="31"/>
        <v>52.082941176470591</v>
      </c>
      <c r="M71" s="35">
        <f t="shared" si="37"/>
        <v>0</v>
      </c>
      <c r="N71" s="35">
        <f t="shared" si="37"/>
        <v>0</v>
      </c>
      <c r="O71" s="35">
        <f t="shared" si="37"/>
        <v>440</v>
      </c>
      <c r="P71" s="35">
        <f t="shared" si="37"/>
        <v>0</v>
      </c>
      <c r="Q71" s="35">
        <f t="shared" si="37"/>
        <v>3377</v>
      </c>
      <c r="R71" s="35">
        <f t="shared" si="37"/>
        <v>0</v>
      </c>
      <c r="S71" s="35">
        <f t="shared" si="37"/>
        <v>12892</v>
      </c>
      <c r="T71" s="35">
        <f t="shared" si="37"/>
        <v>0</v>
      </c>
      <c r="U71" s="35">
        <f t="shared" si="37"/>
        <v>3542</v>
      </c>
      <c r="V71" s="35">
        <f t="shared" si="37"/>
        <v>0</v>
      </c>
      <c r="W71" s="35">
        <f t="shared" si="37"/>
        <v>1983</v>
      </c>
      <c r="X71" s="35">
        <f t="shared" si="37"/>
        <v>0</v>
      </c>
      <c r="Y71" s="21">
        <f t="shared" si="24"/>
        <v>55.985319028797292</v>
      </c>
      <c r="Z71" s="21"/>
      <c r="AA71" s="35">
        <f t="shared" si="37"/>
        <v>13063</v>
      </c>
      <c r="AB71" s="35">
        <f t="shared" si="37"/>
        <v>0</v>
      </c>
      <c r="AC71" s="35">
        <f t="shared" si="37"/>
        <v>5647</v>
      </c>
      <c r="AD71" s="35">
        <f t="shared" si="37"/>
        <v>0</v>
      </c>
      <c r="AE71" s="35">
        <f t="shared" si="37"/>
        <v>3457</v>
      </c>
      <c r="AF71" s="35">
        <f t="shared" si="37"/>
        <v>0</v>
      </c>
      <c r="AG71" s="35">
        <f t="shared" si="37"/>
        <v>364</v>
      </c>
      <c r="AH71" s="35">
        <f t="shared" si="37"/>
        <v>0</v>
      </c>
      <c r="AI71" s="35">
        <f t="shared" si="37"/>
        <v>597</v>
      </c>
      <c r="AJ71" s="35">
        <f t="shared" si="37"/>
        <v>0</v>
      </c>
      <c r="AK71" s="35">
        <f t="shared" si="37"/>
        <v>231</v>
      </c>
      <c r="AL71" s="35">
        <f t="shared" si="37"/>
        <v>0</v>
      </c>
      <c r="AM71" s="35">
        <f t="shared" si="37"/>
        <v>420</v>
      </c>
      <c r="AN71" s="35">
        <f t="shared" si="37"/>
        <v>0</v>
      </c>
      <c r="AO71" s="35">
        <f t="shared" si="37"/>
        <v>3432</v>
      </c>
      <c r="AP71" s="35">
        <f t="shared" si="37"/>
        <v>0</v>
      </c>
      <c r="AQ71" s="35">
        <f t="shared" si="37"/>
        <v>2700</v>
      </c>
      <c r="AR71" s="35">
        <f t="shared" si="37"/>
        <v>0</v>
      </c>
      <c r="AS71" s="35">
        <f t="shared" si="37"/>
        <v>6132</v>
      </c>
      <c r="AT71" s="35">
        <f t="shared" si="37"/>
        <v>0</v>
      </c>
      <c r="AU71" s="35">
        <f t="shared" si="37"/>
        <v>6132</v>
      </c>
      <c r="AV71" s="35">
        <f t="shared" si="37"/>
        <v>22977</v>
      </c>
      <c r="AW71" s="35">
        <f t="shared" si="37"/>
        <v>0</v>
      </c>
      <c r="AX71" s="35">
        <f t="shared" si="37"/>
        <v>18210</v>
      </c>
      <c r="AY71" s="35">
        <f t="shared" si="37"/>
        <v>0</v>
      </c>
      <c r="AZ71" s="35">
        <f t="shared" si="37"/>
        <v>41187</v>
      </c>
      <c r="BA71" s="35">
        <f t="shared" si="37"/>
        <v>0</v>
      </c>
      <c r="BB71" s="35">
        <f t="shared" si="37"/>
        <v>41187</v>
      </c>
      <c r="BC71" s="35">
        <f t="shared" si="37"/>
        <v>40</v>
      </c>
      <c r="BD71" s="35">
        <f t="shared" si="37"/>
        <v>200</v>
      </c>
      <c r="BE71" s="35">
        <f t="shared" si="37"/>
        <v>280</v>
      </c>
      <c r="BF71" s="35">
        <f t="shared" si="37"/>
        <v>1400</v>
      </c>
      <c r="BG71" s="35">
        <f t="shared" si="37"/>
        <v>0</v>
      </c>
      <c r="BH71" s="35">
        <f t="shared" si="37"/>
        <v>0</v>
      </c>
      <c r="BI71" s="35">
        <f t="shared" si="37"/>
        <v>0</v>
      </c>
      <c r="BJ71" s="35">
        <f t="shared" si="37"/>
        <v>0</v>
      </c>
      <c r="BK71" s="35">
        <f t="shared" si="37"/>
        <v>0</v>
      </c>
      <c r="BL71" s="35">
        <f t="shared" si="37"/>
        <v>0</v>
      </c>
      <c r="BM71" s="35">
        <f t="shared" si="37"/>
        <v>0</v>
      </c>
    </row>
    <row r="72" spans="1:65" s="1" customFormat="1" ht="17.100000000000001" customHeight="1">
      <c r="A72" s="22">
        <v>55</v>
      </c>
      <c r="B72" s="29" t="s">
        <v>122</v>
      </c>
      <c r="C72" s="13">
        <v>110000</v>
      </c>
      <c r="D72" s="13">
        <v>30000</v>
      </c>
      <c r="E72" s="34">
        <v>9200</v>
      </c>
      <c r="F72" s="34">
        <v>2500</v>
      </c>
      <c r="G72" s="34">
        <v>7886</v>
      </c>
      <c r="H72" s="15">
        <f t="shared" si="32"/>
        <v>85.717391304347828</v>
      </c>
      <c r="I72" s="34">
        <v>2500</v>
      </c>
      <c r="J72" s="15">
        <f t="shared" ref="J72:J74" si="38">I72*100/F72</f>
        <v>100</v>
      </c>
      <c r="K72" s="34">
        <f>G72+'Jan26'!K72</f>
        <v>54230</v>
      </c>
      <c r="L72" s="15">
        <f t="shared" si="31"/>
        <v>49.3</v>
      </c>
      <c r="M72" s="34">
        <f>I72+'Jan26'!M72</f>
        <v>20553</v>
      </c>
      <c r="N72" s="15">
        <f t="shared" ref="N72:N74" si="39">M72*100/D72</f>
        <v>68.510000000000005</v>
      </c>
      <c r="O72" s="34">
        <v>474</v>
      </c>
      <c r="P72" s="34">
        <v>184</v>
      </c>
      <c r="Q72" s="34">
        <f>O72+'Jan26'!Q72</f>
        <v>3360</v>
      </c>
      <c r="R72" s="34">
        <f>P72+'Jan26'!R72</f>
        <v>1497</v>
      </c>
      <c r="S72" s="34">
        <v>8275</v>
      </c>
      <c r="T72" s="34">
        <v>2952</v>
      </c>
      <c r="U72" s="34">
        <v>2029</v>
      </c>
      <c r="V72" s="34">
        <v>749</v>
      </c>
      <c r="W72" s="34">
        <v>1057</v>
      </c>
      <c r="X72" s="34">
        <v>399</v>
      </c>
      <c r="Y72" s="15">
        <f t="shared" si="24"/>
        <v>52.094627895515032</v>
      </c>
      <c r="Z72" s="15">
        <f t="shared" si="24"/>
        <v>53.271028037383175</v>
      </c>
      <c r="AA72" s="34">
        <v>9649</v>
      </c>
      <c r="AB72" s="34">
        <v>3497</v>
      </c>
      <c r="AC72" s="34">
        <v>1172</v>
      </c>
      <c r="AD72" s="34">
        <v>433</v>
      </c>
      <c r="AE72" s="34">
        <v>1102</v>
      </c>
      <c r="AF72" s="34">
        <v>406</v>
      </c>
      <c r="AG72" s="34">
        <v>94</v>
      </c>
      <c r="AH72" s="34">
        <v>41</v>
      </c>
      <c r="AI72" s="34">
        <v>538</v>
      </c>
      <c r="AJ72" s="34">
        <v>324</v>
      </c>
      <c r="AK72" s="34">
        <v>107</v>
      </c>
      <c r="AL72" s="34">
        <v>41</v>
      </c>
      <c r="AM72" s="34">
        <v>256</v>
      </c>
      <c r="AN72" s="34">
        <v>74</v>
      </c>
      <c r="AO72" s="34">
        <v>2248</v>
      </c>
      <c r="AP72" s="34">
        <v>728</v>
      </c>
      <c r="AQ72" s="34">
        <v>1855</v>
      </c>
      <c r="AR72" s="34">
        <v>597</v>
      </c>
      <c r="AS72" s="34">
        <f t="shared" si="33"/>
        <v>4103</v>
      </c>
      <c r="AT72" s="34">
        <f t="shared" si="33"/>
        <v>1325</v>
      </c>
      <c r="AU72" s="34">
        <f t="shared" si="34"/>
        <v>5428</v>
      </c>
      <c r="AV72" s="34">
        <f>AO72+'Jan26'!AV72</f>
        <v>14528</v>
      </c>
      <c r="AW72" s="34">
        <f>AP72+'Jan26'!AW72</f>
        <v>4869</v>
      </c>
      <c r="AX72" s="34">
        <f>AQ72+'Jan26'!AX72</f>
        <v>11849</v>
      </c>
      <c r="AY72" s="34">
        <f>AR72+'Jan26'!AY72</f>
        <v>3963</v>
      </c>
      <c r="AZ72" s="34">
        <f t="shared" si="35"/>
        <v>26377</v>
      </c>
      <c r="BA72" s="34">
        <f t="shared" si="35"/>
        <v>8832</v>
      </c>
      <c r="BB72" s="34">
        <f t="shared" si="36"/>
        <v>35209</v>
      </c>
      <c r="BC72" s="34"/>
      <c r="BD72" s="34"/>
      <c r="BE72" s="34"/>
      <c r="BF72" s="34"/>
      <c r="BG72" s="34">
        <v>5</v>
      </c>
      <c r="BH72" s="34">
        <v>4026</v>
      </c>
      <c r="BI72" s="34"/>
      <c r="BJ72" s="34">
        <f>BH72+BI72</f>
        <v>4026</v>
      </c>
      <c r="BK72" s="34">
        <f>'Jan26'!BK72+BH72</f>
        <v>33392</v>
      </c>
      <c r="BL72" s="34">
        <f>'Jan26'!BL72+BI72</f>
        <v>0</v>
      </c>
      <c r="BM72" s="34">
        <f>SUM(BK72:BL72)</f>
        <v>33392</v>
      </c>
    </row>
    <row r="73" spans="1:65" s="1" customFormat="1" ht="17.100000000000001" customHeight="1">
      <c r="A73" s="12">
        <v>56</v>
      </c>
      <c r="B73" s="13" t="s">
        <v>123</v>
      </c>
      <c r="C73" s="13">
        <v>66000</v>
      </c>
      <c r="D73" s="13">
        <v>15000</v>
      </c>
      <c r="E73" s="34">
        <v>5500</v>
      </c>
      <c r="F73" s="34">
        <v>1250</v>
      </c>
      <c r="G73" s="34">
        <v>4352</v>
      </c>
      <c r="H73" s="15">
        <f t="shared" si="32"/>
        <v>79.127272727272725</v>
      </c>
      <c r="I73" s="34">
        <v>892</v>
      </c>
      <c r="J73" s="15">
        <f t="shared" si="38"/>
        <v>71.36</v>
      </c>
      <c r="K73" s="34">
        <f>G73+'Jan26'!K73</f>
        <v>29408</v>
      </c>
      <c r="L73" s="15">
        <f t="shared" si="31"/>
        <v>44.557575757575755</v>
      </c>
      <c r="M73" s="34">
        <f>I73+'Jan26'!M73</f>
        <v>7434</v>
      </c>
      <c r="N73" s="15">
        <f t="shared" si="39"/>
        <v>49.56</v>
      </c>
      <c r="O73" s="34">
        <v>82</v>
      </c>
      <c r="P73" s="34">
        <v>32</v>
      </c>
      <c r="Q73" s="34">
        <f>O73+'Jan26'!Q73</f>
        <v>592</v>
      </c>
      <c r="R73" s="34">
        <f>P73+'Jan26'!R73</f>
        <v>280</v>
      </c>
      <c r="S73" s="34">
        <v>4610</v>
      </c>
      <c r="T73" s="34">
        <v>1032</v>
      </c>
      <c r="U73" s="34">
        <v>1196</v>
      </c>
      <c r="V73" s="34">
        <v>342</v>
      </c>
      <c r="W73" s="34">
        <v>615</v>
      </c>
      <c r="X73" s="34">
        <v>188</v>
      </c>
      <c r="Y73" s="15">
        <f t="shared" si="24"/>
        <v>51.42140468227425</v>
      </c>
      <c r="Z73" s="15">
        <f t="shared" si="24"/>
        <v>54.970760233918128</v>
      </c>
      <c r="AA73" s="34">
        <v>5865</v>
      </c>
      <c r="AB73" s="34">
        <v>1183</v>
      </c>
      <c r="AC73" s="34">
        <v>707</v>
      </c>
      <c r="AD73" s="34">
        <v>154</v>
      </c>
      <c r="AE73" s="34">
        <v>703</v>
      </c>
      <c r="AF73" s="34">
        <v>148</v>
      </c>
      <c r="AG73" s="34">
        <v>62</v>
      </c>
      <c r="AH73" s="34">
        <v>8</v>
      </c>
      <c r="AI73" s="34">
        <v>427</v>
      </c>
      <c r="AJ73" s="34">
        <v>82</v>
      </c>
      <c r="AK73" s="34">
        <v>56</v>
      </c>
      <c r="AL73" s="34">
        <v>8</v>
      </c>
      <c r="AM73" s="34">
        <v>139</v>
      </c>
      <c r="AN73" s="34">
        <v>17</v>
      </c>
      <c r="AO73" s="34">
        <v>1204</v>
      </c>
      <c r="AP73" s="34">
        <v>276</v>
      </c>
      <c r="AQ73" s="34">
        <v>1056</v>
      </c>
      <c r="AR73" s="34">
        <v>215</v>
      </c>
      <c r="AS73" s="34">
        <f t="shared" si="33"/>
        <v>2260</v>
      </c>
      <c r="AT73" s="34">
        <f t="shared" si="33"/>
        <v>491</v>
      </c>
      <c r="AU73" s="34">
        <f t="shared" si="34"/>
        <v>2751</v>
      </c>
      <c r="AV73" s="34">
        <f>AO73+'Jan26'!AV73</f>
        <v>7890</v>
      </c>
      <c r="AW73" s="34">
        <f>AP73+'Jan26'!AW73</f>
        <v>1905</v>
      </c>
      <c r="AX73" s="34">
        <f>AQ73+'Jan26'!AX73</f>
        <v>6714</v>
      </c>
      <c r="AY73" s="34">
        <f>AR73+'Jan26'!AY73</f>
        <v>1342</v>
      </c>
      <c r="AZ73" s="34">
        <f t="shared" si="35"/>
        <v>14604</v>
      </c>
      <c r="BA73" s="34">
        <f t="shared" si="35"/>
        <v>3247</v>
      </c>
      <c r="BB73" s="34">
        <f t="shared" si="36"/>
        <v>17851</v>
      </c>
      <c r="BC73" s="34"/>
      <c r="BD73" s="34"/>
      <c r="BE73" s="34"/>
      <c r="BF73" s="34"/>
      <c r="BG73" s="34"/>
      <c r="BH73" s="34"/>
      <c r="BI73" s="34"/>
      <c r="BJ73" s="34"/>
      <c r="BK73" s="39"/>
      <c r="BL73" s="39"/>
      <c r="BM73" s="34">
        <f t="shared" si="29"/>
        <v>0</v>
      </c>
    </row>
    <row r="74" spans="1:65" s="1" customFormat="1" ht="17.100000000000001" customHeight="1">
      <c r="A74" s="12">
        <v>57</v>
      </c>
      <c r="B74" s="13" t="s">
        <v>124</v>
      </c>
      <c r="C74" s="13">
        <v>27000</v>
      </c>
      <c r="D74" s="13">
        <v>7000</v>
      </c>
      <c r="E74" s="34">
        <v>2250</v>
      </c>
      <c r="F74" s="34">
        <v>600</v>
      </c>
      <c r="G74" s="34">
        <v>1850</v>
      </c>
      <c r="H74" s="15">
        <f t="shared" si="32"/>
        <v>82.222222222222229</v>
      </c>
      <c r="I74" s="34">
        <v>403</v>
      </c>
      <c r="J74" s="15">
        <f t="shared" si="38"/>
        <v>67.166666666666671</v>
      </c>
      <c r="K74" s="34">
        <f>G74+'Jan26'!K74</f>
        <v>12180</v>
      </c>
      <c r="L74" s="15">
        <f t="shared" si="31"/>
        <v>45.111111111111114</v>
      </c>
      <c r="M74" s="34">
        <f>I74+'Jan26'!M74</f>
        <v>3524</v>
      </c>
      <c r="N74" s="15">
        <f t="shared" si="39"/>
        <v>50.342857142857142</v>
      </c>
      <c r="O74" s="34">
        <v>0</v>
      </c>
      <c r="P74" s="34">
        <v>15</v>
      </c>
      <c r="Q74" s="34">
        <f>O74+'Jan26'!Q74</f>
        <v>20</v>
      </c>
      <c r="R74" s="34">
        <f>P74+'Jan26'!R74</f>
        <v>104</v>
      </c>
      <c r="S74" s="34">
        <v>1770</v>
      </c>
      <c r="T74" s="34">
        <v>528</v>
      </c>
      <c r="U74" s="34">
        <v>434</v>
      </c>
      <c r="V74" s="34">
        <v>124</v>
      </c>
      <c r="W74" s="34">
        <v>250</v>
      </c>
      <c r="X74" s="34">
        <v>62</v>
      </c>
      <c r="Y74" s="15">
        <f t="shared" si="24"/>
        <v>57.603686635944698</v>
      </c>
      <c r="Z74" s="15">
        <f t="shared" si="24"/>
        <v>50</v>
      </c>
      <c r="AA74" s="34">
        <v>1928</v>
      </c>
      <c r="AB74" s="34">
        <v>260</v>
      </c>
      <c r="AC74" s="34">
        <v>342</v>
      </c>
      <c r="AD74" s="34">
        <v>37</v>
      </c>
      <c r="AE74" s="34">
        <v>260</v>
      </c>
      <c r="AF74" s="34">
        <v>28</v>
      </c>
      <c r="AG74" s="34">
        <v>26</v>
      </c>
      <c r="AH74" s="34">
        <v>5</v>
      </c>
      <c r="AI74" s="34">
        <v>118</v>
      </c>
      <c r="AJ74" s="34">
        <v>31</v>
      </c>
      <c r="AK74" s="34">
        <v>21</v>
      </c>
      <c r="AL74" s="34">
        <v>3</v>
      </c>
      <c r="AM74" s="34">
        <v>112</v>
      </c>
      <c r="AN74" s="34">
        <v>7</v>
      </c>
      <c r="AO74" s="34">
        <v>448</v>
      </c>
      <c r="AP74" s="34">
        <v>728</v>
      </c>
      <c r="AQ74" s="34">
        <v>348</v>
      </c>
      <c r="AR74" s="34">
        <v>597</v>
      </c>
      <c r="AS74" s="34">
        <f t="shared" si="33"/>
        <v>796</v>
      </c>
      <c r="AT74" s="34">
        <f t="shared" si="33"/>
        <v>1325</v>
      </c>
      <c r="AU74" s="34">
        <f t="shared" si="34"/>
        <v>2121</v>
      </c>
      <c r="AV74" s="34">
        <f>AO74+'Jan26'!AV74</f>
        <v>3334</v>
      </c>
      <c r="AW74" s="34">
        <f>AP74+'Jan26'!AW74</f>
        <v>1146</v>
      </c>
      <c r="AX74" s="34">
        <f>AQ74+'Jan26'!AX74</f>
        <v>2733</v>
      </c>
      <c r="AY74" s="34">
        <f>AR74+'Jan26'!AY74</f>
        <v>923</v>
      </c>
      <c r="AZ74" s="34">
        <f t="shared" si="35"/>
        <v>6067</v>
      </c>
      <c r="BA74" s="34">
        <f t="shared" si="35"/>
        <v>2069</v>
      </c>
      <c r="BB74" s="34">
        <f t="shared" si="36"/>
        <v>8136</v>
      </c>
      <c r="BC74" s="34"/>
      <c r="BD74" s="34"/>
      <c r="BE74" s="34"/>
      <c r="BF74" s="34"/>
      <c r="BG74" s="34"/>
      <c r="BH74" s="34"/>
      <c r="BI74" s="34"/>
      <c r="BJ74" s="34"/>
      <c r="BK74" s="39"/>
      <c r="BL74" s="39"/>
      <c r="BM74" s="34">
        <f t="shared" si="29"/>
        <v>0</v>
      </c>
    </row>
    <row r="75" spans="1:65" s="1" customFormat="1" ht="17.100000000000001" customHeight="1">
      <c r="A75" s="16">
        <v>58</v>
      </c>
      <c r="B75" s="17" t="s">
        <v>125</v>
      </c>
      <c r="C75" s="13">
        <v>37000</v>
      </c>
      <c r="D75" s="13">
        <v>0</v>
      </c>
      <c r="E75" s="34">
        <v>3100</v>
      </c>
      <c r="F75" s="34">
        <v>0</v>
      </c>
      <c r="G75" s="34">
        <v>2720</v>
      </c>
      <c r="H75" s="15">
        <f t="shared" si="32"/>
        <v>87.741935483870961</v>
      </c>
      <c r="I75" s="34">
        <v>0</v>
      </c>
      <c r="J75" s="15"/>
      <c r="K75" s="34">
        <f>G75+'Jan26'!K75</f>
        <v>18248</v>
      </c>
      <c r="L75" s="15">
        <f t="shared" si="31"/>
        <v>49.318918918918918</v>
      </c>
      <c r="M75" s="34">
        <f>I75+'Jan26'!M75</f>
        <v>0</v>
      </c>
      <c r="N75" s="15"/>
      <c r="O75" s="34">
        <v>90</v>
      </c>
      <c r="P75" s="34">
        <v>0</v>
      </c>
      <c r="Q75" s="34">
        <f>O75+'Jan26'!Q75</f>
        <v>606</v>
      </c>
      <c r="R75" s="34">
        <f>P75+'Jan26'!R75</f>
        <v>0</v>
      </c>
      <c r="S75" s="34">
        <v>2800</v>
      </c>
      <c r="T75" s="34">
        <v>0</v>
      </c>
      <c r="U75" s="34">
        <v>744</v>
      </c>
      <c r="V75" s="34">
        <v>0</v>
      </c>
      <c r="W75" s="34">
        <v>399</v>
      </c>
      <c r="X75" s="34">
        <v>0</v>
      </c>
      <c r="Y75" s="15">
        <f t="shared" si="24"/>
        <v>53.62903225806452</v>
      </c>
      <c r="Z75" s="15"/>
      <c r="AA75" s="34">
        <v>3511</v>
      </c>
      <c r="AB75" s="34">
        <v>0</v>
      </c>
      <c r="AC75" s="34">
        <v>452</v>
      </c>
      <c r="AD75" s="34">
        <v>0</v>
      </c>
      <c r="AE75" s="34">
        <v>404</v>
      </c>
      <c r="AF75" s="34">
        <v>0</v>
      </c>
      <c r="AG75" s="34">
        <v>41</v>
      </c>
      <c r="AH75" s="34">
        <v>0</v>
      </c>
      <c r="AI75" s="34">
        <v>250</v>
      </c>
      <c r="AJ75" s="34">
        <v>0</v>
      </c>
      <c r="AK75" s="34">
        <v>29</v>
      </c>
      <c r="AL75" s="34">
        <v>0</v>
      </c>
      <c r="AM75" s="34">
        <v>57</v>
      </c>
      <c r="AN75" s="34">
        <v>0</v>
      </c>
      <c r="AO75" s="34">
        <v>806</v>
      </c>
      <c r="AP75" s="34">
        <v>0</v>
      </c>
      <c r="AQ75" s="34">
        <v>670</v>
      </c>
      <c r="AR75" s="34">
        <v>0</v>
      </c>
      <c r="AS75" s="34">
        <f t="shared" si="33"/>
        <v>1476</v>
      </c>
      <c r="AT75" s="34">
        <f t="shared" si="33"/>
        <v>0</v>
      </c>
      <c r="AU75" s="34">
        <f t="shared" si="34"/>
        <v>1476</v>
      </c>
      <c r="AV75" s="34">
        <f>AO75+'Jan26'!AV75</f>
        <v>4848</v>
      </c>
      <c r="AW75" s="34">
        <f>AP75+'Jan26'!AW75</f>
        <v>0</v>
      </c>
      <c r="AX75" s="34">
        <f>AQ75+'Jan26'!AX75</f>
        <v>4130</v>
      </c>
      <c r="AY75" s="34">
        <f>AR75+'Jan26'!AY75</f>
        <v>0</v>
      </c>
      <c r="AZ75" s="34">
        <f t="shared" si="35"/>
        <v>8978</v>
      </c>
      <c r="BA75" s="34">
        <f t="shared" si="35"/>
        <v>0</v>
      </c>
      <c r="BB75" s="34">
        <f t="shared" si="36"/>
        <v>8978</v>
      </c>
      <c r="BC75" s="34"/>
      <c r="BD75" s="34"/>
      <c r="BE75" s="34"/>
      <c r="BF75" s="34"/>
      <c r="BG75" s="34"/>
      <c r="BH75" s="34"/>
      <c r="BI75" s="34"/>
      <c r="BJ75" s="34"/>
      <c r="BK75" s="39"/>
      <c r="BL75" s="39"/>
      <c r="BM75" s="34">
        <f t="shared" si="29"/>
        <v>0</v>
      </c>
    </row>
    <row r="76" spans="1:65" s="138" customFormat="1" ht="17.100000000000001" customHeight="1">
      <c r="A76" s="18"/>
      <c r="B76" s="19" t="s">
        <v>74</v>
      </c>
      <c r="C76" s="19">
        <f>SUM(C72:C75)</f>
        <v>240000</v>
      </c>
      <c r="D76" s="19">
        <f t="shared" ref="D76:BM76" si="40">SUM(D72:D75)</f>
        <v>52000</v>
      </c>
      <c r="E76" s="35">
        <f t="shared" si="40"/>
        <v>20050</v>
      </c>
      <c r="F76" s="35">
        <f t="shared" si="40"/>
        <v>4350</v>
      </c>
      <c r="G76" s="35">
        <f t="shared" si="40"/>
        <v>16808</v>
      </c>
      <c r="H76" s="21">
        <f t="shared" si="32"/>
        <v>83.830423940149629</v>
      </c>
      <c r="I76" s="35">
        <f t="shared" si="40"/>
        <v>3795</v>
      </c>
      <c r="J76" s="21">
        <f t="shared" ref="J76" si="41">I76*100/F76</f>
        <v>87.241379310344826</v>
      </c>
      <c r="K76" s="35">
        <f t="shared" si="40"/>
        <v>114066</v>
      </c>
      <c r="L76" s="21">
        <f t="shared" si="31"/>
        <v>47.527500000000003</v>
      </c>
      <c r="M76" s="35">
        <f t="shared" si="40"/>
        <v>31511</v>
      </c>
      <c r="N76" s="21">
        <f t="shared" ref="N76" si="42">M76*100/D76</f>
        <v>60.598076923076924</v>
      </c>
      <c r="O76" s="35">
        <f t="shared" si="40"/>
        <v>646</v>
      </c>
      <c r="P76" s="35">
        <f t="shared" si="40"/>
        <v>231</v>
      </c>
      <c r="Q76" s="35">
        <f t="shared" si="40"/>
        <v>4578</v>
      </c>
      <c r="R76" s="35">
        <f t="shared" si="40"/>
        <v>1881</v>
      </c>
      <c r="S76" s="35">
        <f t="shared" si="40"/>
        <v>17455</v>
      </c>
      <c r="T76" s="35">
        <f t="shared" si="40"/>
        <v>4512</v>
      </c>
      <c r="U76" s="35">
        <f t="shared" si="40"/>
        <v>4403</v>
      </c>
      <c r="V76" s="35">
        <f t="shared" si="40"/>
        <v>1215</v>
      </c>
      <c r="W76" s="35">
        <f t="shared" si="40"/>
        <v>2321</v>
      </c>
      <c r="X76" s="35">
        <f t="shared" si="40"/>
        <v>649</v>
      </c>
      <c r="Y76" s="21">
        <f t="shared" si="24"/>
        <v>52.71405859641154</v>
      </c>
      <c r="Z76" s="21">
        <f t="shared" si="24"/>
        <v>53.415637860082306</v>
      </c>
      <c r="AA76" s="35">
        <f t="shared" si="40"/>
        <v>20953</v>
      </c>
      <c r="AB76" s="35">
        <f t="shared" si="40"/>
        <v>4940</v>
      </c>
      <c r="AC76" s="35">
        <f t="shared" si="40"/>
        <v>2673</v>
      </c>
      <c r="AD76" s="35">
        <f t="shared" si="40"/>
        <v>624</v>
      </c>
      <c r="AE76" s="35">
        <f t="shared" si="40"/>
        <v>2469</v>
      </c>
      <c r="AF76" s="35">
        <f t="shared" si="40"/>
        <v>582</v>
      </c>
      <c r="AG76" s="35">
        <f t="shared" si="40"/>
        <v>223</v>
      </c>
      <c r="AH76" s="35">
        <f t="shared" si="40"/>
        <v>54</v>
      </c>
      <c r="AI76" s="35">
        <f t="shared" si="40"/>
        <v>1333</v>
      </c>
      <c r="AJ76" s="35">
        <f t="shared" si="40"/>
        <v>437</v>
      </c>
      <c r="AK76" s="35">
        <f t="shared" si="40"/>
        <v>213</v>
      </c>
      <c r="AL76" s="35">
        <f t="shared" si="40"/>
        <v>52</v>
      </c>
      <c r="AM76" s="35">
        <f t="shared" si="40"/>
        <v>564</v>
      </c>
      <c r="AN76" s="35">
        <f t="shared" si="40"/>
        <v>98</v>
      </c>
      <c r="AO76" s="35">
        <f t="shared" si="40"/>
        <v>4706</v>
      </c>
      <c r="AP76" s="35">
        <f t="shared" si="40"/>
        <v>1732</v>
      </c>
      <c r="AQ76" s="35">
        <f t="shared" si="40"/>
        <v>3929</v>
      </c>
      <c r="AR76" s="35">
        <f t="shared" si="40"/>
        <v>1409</v>
      </c>
      <c r="AS76" s="35">
        <f t="shared" si="40"/>
        <v>8635</v>
      </c>
      <c r="AT76" s="35">
        <f t="shared" si="40"/>
        <v>3141</v>
      </c>
      <c r="AU76" s="35">
        <f t="shared" si="40"/>
        <v>11776</v>
      </c>
      <c r="AV76" s="35">
        <f t="shared" si="40"/>
        <v>30600</v>
      </c>
      <c r="AW76" s="37">
        <f t="shared" si="40"/>
        <v>7920</v>
      </c>
      <c r="AX76" s="35">
        <f t="shared" si="40"/>
        <v>25426</v>
      </c>
      <c r="AY76" s="35">
        <f t="shared" si="40"/>
        <v>6228</v>
      </c>
      <c r="AZ76" s="35">
        <f t="shared" si="40"/>
        <v>56026</v>
      </c>
      <c r="BA76" s="35">
        <f t="shared" si="40"/>
        <v>14148</v>
      </c>
      <c r="BB76" s="35">
        <f t="shared" si="40"/>
        <v>70174</v>
      </c>
      <c r="BC76" s="35">
        <f t="shared" si="40"/>
        <v>0</v>
      </c>
      <c r="BD76" s="35">
        <f t="shared" si="40"/>
        <v>0</v>
      </c>
      <c r="BE76" s="35">
        <f t="shared" si="40"/>
        <v>0</v>
      </c>
      <c r="BF76" s="35">
        <f t="shared" si="40"/>
        <v>0</v>
      </c>
      <c r="BG76" s="35">
        <f t="shared" si="40"/>
        <v>5</v>
      </c>
      <c r="BH76" s="35">
        <f t="shared" si="40"/>
        <v>4026</v>
      </c>
      <c r="BI76" s="35">
        <f t="shared" si="40"/>
        <v>0</v>
      </c>
      <c r="BJ76" s="35">
        <f t="shared" si="40"/>
        <v>4026</v>
      </c>
      <c r="BK76" s="35">
        <f t="shared" si="40"/>
        <v>33392</v>
      </c>
      <c r="BL76" s="35">
        <f t="shared" si="40"/>
        <v>0</v>
      </c>
      <c r="BM76" s="35">
        <f t="shared" si="40"/>
        <v>33392</v>
      </c>
    </row>
    <row r="77" spans="1:65" s="1" customFormat="1" ht="17.100000000000001" customHeight="1">
      <c r="A77" s="22">
        <v>59</v>
      </c>
      <c r="B77" s="29" t="s">
        <v>126</v>
      </c>
      <c r="C77" s="13">
        <v>90000</v>
      </c>
      <c r="D77" s="13">
        <v>0</v>
      </c>
      <c r="E77" s="34">
        <v>7500</v>
      </c>
      <c r="F77" s="34"/>
      <c r="G77" s="34">
        <v>5719</v>
      </c>
      <c r="H77" s="15">
        <f t="shared" si="32"/>
        <v>76.25333333333333</v>
      </c>
      <c r="I77" s="34"/>
      <c r="J77" s="15"/>
      <c r="K77" s="34">
        <f>G77+'Jan26'!K77</f>
        <v>45130</v>
      </c>
      <c r="L77" s="15">
        <f t="shared" si="31"/>
        <v>50.144444444444446</v>
      </c>
      <c r="M77" s="34">
        <f>I77+'Jan26'!M77</f>
        <v>0</v>
      </c>
      <c r="N77" s="15"/>
      <c r="O77" s="34">
        <v>0</v>
      </c>
      <c r="P77" s="34"/>
      <c r="Q77" s="34">
        <f>O77+'Jan26'!Q77</f>
        <v>0</v>
      </c>
      <c r="R77" s="34">
        <f>P77+'Jan26'!R77</f>
        <v>0</v>
      </c>
      <c r="S77" s="34">
        <v>6631</v>
      </c>
      <c r="T77" s="34"/>
      <c r="U77" s="34">
        <v>1704</v>
      </c>
      <c r="V77" s="34"/>
      <c r="W77" s="34">
        <v>916</v>
      </c>
      <c r="X77" s="34"/>
      <c r="Y77" s="15">
        <f t="shared" si="24"/>
        <v>53.755868544600936</v>
      </c>
      <c r="Z77" s="15"/>
      <c r="AA77" s="34">
        <v>6537</v>
      </c>
      <c r="AB77" s="34"/>
      <c r="AC77" s="34">
        <v>3420</v>
      </c>
      <c r="AD77" s="34"/>
      <c r="AE77" s="34">
        <v>3117</v>
      </c>
      <c r="AF77" s="34"/>
      <c r="AG77" s="34">
        <v>48</v>
      </c>
      <c r="AH77" s="34"/>
      <c r="AI77" s="34">
        <v>412</v>
      </c>
      <c r="AJ77" s="34"/>
      <c r="AK77" s="34">
        <v>56</v>
      </c>
      <c r="AL77" s="34"/>
      <c r="AM77" s="34">
        <v>140</v>
      </c>
      <c r="AN77" s="34"/>
      <c r="AO77" s="34">
        <v>1361</v>
      </c>
      <c r="AP77" s="34"/>
      <c r="AQ77" s="34">
        <v>1245</v>
      </c>
      <c r="AR77" s="34"/>
      <c r="AS77" s="34">
        <f t="shared" si="33"/>
        <v>2606</v>
      </c>
      <c r="AT77" s="34">
        <f t="shared" si="33"/>
        <v>0</v>
      </c>
      <c r="AU77" s="34">
        <f t="shared" si="34"/>
        <v>2606</v>
      </c>
      <c r="AV77" s="34">
        <f>AO77+'Jan26'!AV77</f>
        <v>9447</v>
      </c>
      <c r="AW77" s="34">
        <f>AP77+'Jan26'!AW77</f>
        <v>0</v>
      </c>
      <c r="AX77" s="34">
        <f>AQ77+'Jan26'!AX77</f>
        <v>8302</v>
      </c>
      <c r="AY77" s="34">
        <f>AR77+'Jan26'!AY77</f>
        <v>0</v>
      </c>
      <c r="AZ77" s="34">
        <f t="shared" si="35"/>
        <v>17749</v>
      </c>
      <c r="BA77" s="34">
        <f t="shared" si="35"/>
        <v>0</v>
      </c>
      <c r="BB77" s="34">
        <f t="shared" si="36"/>
        <v>17749</v>
      </c>
      <c r="BC77" s="34"/>
      <c r="BD77" s="34"/>
      <c r="BE77" s="34"/>
      <c r="BF77" s="34"/>
      <c r="BG77" s="34"/>
      <c r="BH77" s="34"/>
      <c r="BI77" s="34"/>
      <c r="BJ77" s="34"/>
      <c r="BK77" s="39"/>
      <c r="BL77" s="39"/>
      <c r="BM77" s="34">
        <f t="shared" si="29"/>
        <v>0</v>
      </c>
    </row>
    <row r="78" spans="1:65" s="1" customFormat="1" ht="17.100000000000001" customHeight="1">
      <c r="A78" s="12">
        <v>60</v>
      </c>
      <c r="B78" s="13" t="s">
        <v>127</v>
      </c>
      <c r="C78" s="13">
        <v>20000</v>
      </c>
      <c r="D78" s="13">
        <v>0</v>
      </c>
      <c r="E78" s="34">
        <v>1605</v>
      </c>
      <c r="F78" s="34"/>
      <c r="G78" s="34">
        <v>840</v>
      </c>
      <c r="H78" s="15">
        <f t="shared" si="32"/>
        <v>52.336448598130843</v>
      </c>
      <c r="I78" s="34"/>
      <c r="J78" s="15"/>
      <c r="K78" s="34">
        <f>G78+'Jan26'!K78</f>
        <v>7891</v>
      </c>
      <c r="L78" s="15">
        <f t="shared" si="31"/>
        <v>39.454999999999998</v>
      </c>
      <c r="M78" s="34">
        <f>I78+'Jan26'!M78</f>
        <v>0</v>
      </c>
      <c r="N78" s="15"/>
      <c r="O78" s="34">
        <v>0</v>
      </c>
      <c r="P78" s="34"/>
      <c r="Q78" s="34">
        <f>O78+'Jan26'!Q78</f>
        <v>0</v>
      </c>
      <c r="R78" s="34">
        <f>P78+'Jan26'!R78</f>
        <v>0</v>
      </c>
      <c r="S78" s="34">
        <v>1094</v>
      </c>
      <c r="T78" s="34"/>
      <c r="U78" s="34">
        <v>362</v>
      </c>
      <c r="V78" s="34"/>
      <c r="W78" s="34">
        <v>205</v>
      </c>
      <c r="X78" s="34"/>
      <c r="Y78" s="15">
        <f t="shared" si="24"/>
        <v>56.629834254143645</v>
      </c>
      <c r="Z78" s="15"/>
      <c r="AA78" s="34">
        <v>1420</v>
      </c>
      <c r="AB78" s="34"/>
      <c r="AC78" s="34">
        <v>774</v>
      </c>
      <c r="AD78" s="34"/>
      <c r="AE78" s="34">
        <v>641</v>
      </c>
      <c r="AF78" s="34"/>
      <c r="AG78" s="34">
        <v>15</v>
      </c>
      <c r="AH78" s="34"/>
      <c r="AI78" s="34">
        <v>146</v>
      </c>
      <c r="AJ78" s="34"/>
      <c r="AK78" s="34">
        <v>52</v>
      </c>
      <c r="AL78" s="34"/>
      <c r="AM78" s="34">
        <v>8</v>
      </c>
      <c r="AN78" s="34"/>
      <c r="AO78" s="34">
        <v>313</v>
      </c>
      <c r="AP78" s="34"/>
      <c r="AQ78" s="34">
        <v>241</v>
      </c>
      <c r="AR78" s="34"/>
      <c r="AS78" s="34">
        <f t="shared" si="33"/>
        <v>554</v>
      </c>
      <c r="AT78" s="34">
        <f t="shared" si="33"/>
        <v>0</v>
      </c>
      <c r="AU78" s="34">
        <f t="shared" si="34"/>
        <v>554</v>
      </c>
      <c r="AV78" s="34">
        <f>AO78+'Jan26'!AV78</f>
        <v>2143</v>
      </c>
      <c r="AW78" s="34">
        <f>AP78+'Jan26'!AW78</f>
        <v>0</v>
      </c>
      <c r="AX78" s="34">
        <f>AQ78+'Jan26'!AX78</f>
        <v>1572</v>
      </c>
      <c r="AY78" s="34">
        <f>AR78+'Jan26'!AY78</f>
        <v>0</v>
      </c>
      <c r="AZ78" s="34">
        <f t="shared" si="35"/>
        <v>3715</v>
      </c>
      <c r="BA78" s="34">
        <f t="shared" si="35"/>
        <v>0</v>
      </c>
      <c r="BB78" s="34">
        <f t="shared" si="36"/>
        <v>3715</v>
      </c>
      <c r="BC78" s="34"/>
      <c r="BD78" s="34"/>
      <c r="BE78" s="34"/>
      <c r="BF78" s="34"/>
      <c r="BG78" s="34"/>
      <c r="BH78" s="34"/>
      <c r="BI78" s="34"/>
      <c r="BJ78" s="34"/>
      <c r="BK78" s="39"/>
      <c r="BL78" s="39"/>
      <c r="BM78" s="34">
        <f t="shared" si="29"/>
        <v>0</v>
      </c>
    </row>
    <row r="79" spans="1:65" s="1" customFormat="1" ht="17.100000000000001" customHeight="1">
      <c r="A79" s="16">
        <v>61</v>
      </c>
      <c r="B79" s="17" t="s">
        <v>128</v>
      </c>
      <c r="C79" s="13">
        <v>30000</v>
      </c>
      <c r="D79" s="13">
        <v>0</v>
      </c>
      <c r="E79" s="34">
        <v>2505</v>
      </c>
      <c r="F79" s="34"/>
      <c r="G79" s="34">
        <v>1997</v>
      </c>
      <c r="H79" s="15">
        <f t="shared" si="32"/>
        <v>79.720558882235522</v>
      </c>
      <c r="I79" s="34"/>
      <c r="J79" s="15"/>
      <c r="K79" s="34">
        <f>G79+'Jan26'!K79</f>
        <v>12719</v>
      </c>
      <c r="L79" s="15">
        <f t="shared" si="31"/>
        <v>42.396666666666668</v>
      </c>
      <c r="M79" s="34">
        <f>I79+'Jan26'!M79</f>
        <v>0</v>
      </c>
      <c r="N79" s="15"/>
      <c r="O79" s="34">
        <v>0</v>
      </c>
      <c r="P79" s="34"/>
      <c r="Q79" s="34">
        <f>O79+'Jan26'!Q79</f>
        <v>0</v>
      </c>
      <c r="R79" s="34">
        <f>P79+'Jan26'!R79</f>
        <v>0</v>
      </c>
      <c r="S79" s="34">
        <v>1643</v>
      </c>
      <c r="T79" s="34"/>
      <c r="U79" s="34">
        <v>434</v>
      </c>
      <c r="V79" s="34"/>
      <c r="W79" s="34">
        <v>291</v>
      </c>
      <c r="X79" s="34"/>
      <c r="Y79" s="15">
        <f t="shared" si="24"/>
        <v>67.05069124423963</v>
      </c>
      <c r="Z79" s="15"/>
      <c r="AA79" s="34">
        <v>2050</v>
      </c>
      <c r="AB79" s="34"/>
      <c r="AC79" s="34">
        <v>1154</v>
      </c>
      <c r="AD79" s="34"/>
      <c r="AE79" s="34">
        <v>909</v>
      </c>
      <c r="AF79" s="34"/>
      <c r="AG79" s="34">
        <v>65</v>
      </c>
      <c r="AH79" s="34"/>
      <c r="AI79" s="34">
        <v>244</v>
      </c>
      <c r="AJ79" s="34"/>
      <c r="AK79" s="34">
        <v>40</v>
      </c>
      <c r="AL79" s="34"/>
      <c r="AM79" s="34">
        <v>54</v>
      </c>
      <c r="AN79" s="34"/>
      <c r="AO79" s="34">
        <v>568</v>
      </c>
      <c r="AP79" s="34"/>
      <c r="AQ79" s="34">
        <v>421</v>
      </c>
      <c r="AR79" s="34"/>
      <c r="AS79" s="34">
        <f t="shared" si="33"/>
        <v>989</v>
      </c>
      <c r="AT79" s="34">
        <f t="shared" si="33"/>
        <v>0</v>
      </c>
      <c r="AU79" s="34">
        <f t="shared" si="34"/>
        <v>989</v>
      </c>
      <c r="AV79" s="34">
        <f>AO79+'Jan26'!AV79</f>
        <v>3193</v>
      </c>
      <c r="AW79" s="34">
        <f>AP79+'Jan26'!AW79</f>
        <v>0</v>
      </c>
      <c r="AX79" s="34">
        <f>AQ79+'Jan26'!AX79</f>
        <v>2287</v>
      </c>
      <c r="AY79" s="34">
        <f>AR79+'Jan26'!AY79</f>
        <v>0</v>
      </c>
      <c r="AZ79" s="34">
        <f t="shared" si="35"/>
        <v>5480</v>
      </c>
      <c r="BA79" s="34">
        <f t="shared" si="35"/>
        <v>0</v>
      </c>
      <c r="BB79" s="34">
        <f t="shared" si="36"/>
        <v>5480</v>
      </c>
      <c r="BC79" s="34"/>
      <c r="BD79" s="34"/>
      <c r="BE79" s="34"/>
      <c r="BF79" s="34"/>
      <c r="BG79" s="34"/>
      <c r="BH79" s="34"/>
      <c r="BI79" s="34"/>
      <c r="BJ79" s="34"/>
      <c r="BK79" s="39"/>
      <c r="BL79" s="39"/>
      <c r="BM79" s="34">
        <f t="shared" si="29"/>
        <v>0</v>
      </c>
    </row>
    <row r="80" spans="1:65" s="138" customFormat="1" ht="17.100000000000001" customHeight="1">
      <c r="A80" s="18"/>
      <c r="B80" s="19" t="s">
        <v>74</v>
      </c>
      <c r="C80" s="19">
        <f>SUM(C77:C79)</f>
        <v>140000</v>
      </c>
      <c r="D80" s="19">
        <f t="shared" ref="D80:BM80" si="43">SUM(D77:D79)</f>
        <v>0</v>
      </c>
      <c r="E80" s="35">
        <f t="shared" si="43"/>
        <v>11610</v>
      </c>
      <c r="F80" s="35">
        <f t="shared" si="43"/>
        <v>0</v>
      </c>
      <c r="G80" s="35">
        <f t="shared" si="43"/>
        <v>8556</v>
      </c>
      <c r="H80" s="21">
        <f t="shared" si="32"/>
        <v>73.695090439276484</v>
      </c>
      <c r="I80" s="35">
        <f t="shared" si="43"/>
        <v>0</v>
      </c>
      <c r="J80" s="21"/>
      <c r="K80" s="35">
        <f t="shared" si="43"/>
        <v>65740</v>
      </c>
      <c r="L80" s="21">
        <f t="shared" si="31"/>
        <v>46.957142857142856</v>
      </c>
      <c r="M80" s="35">
        <f t="shared" si="43"/>
        <v>0</v>
      </c>
      <c r="N80" s="35">
        <f t="shared" si="43"/>
        <v>0</v>
      </c>
      <c r="O80" s="35">
        <f t="shared" si="43"/>
        <v>0</v>
      </c>
      <c r="P80" s="35">
        <f t="shared" si="43"/>
        <v>0</v>
      </c>
      <c r="Q80" s="35">
        <f t="shared" si="43"/>
        <v>0</v>
      </c>
      <c r="R80" s="35">
        <f t="shared" si="43"/>
        <v>0</v>
      </c>
      <c r="S80" s="35">
        <f t="shared" si="43"/>
        <v>9368</v>
      </c>
      <c r="T80" s="35">
        <f t="shared" si="43"/>
        <v>0</v>
      </c>
      <c r="U80" s="35">
        <f t="shared" si="43"/>
        <v>2500</v>
      </c>
      <c r="V80" s="35">
        <f t="shared" si="43"/>
        <v>0</v>
      </c>
      <c r="W80" s="35">
        <f t="shared" si="43"/>
        <v>1412</v>
      </c>
      <c r="X80" s="35">
        <f t="shared" si="43"/>
        <v>0</v>
      </c>
      <c r="Y80" s="21">
        <f t="shared" si="24"/>
        <v>56.48</v>
      </c>
      <c r="Z80" s="21"/>
      <c r="AA80" s="35">
        <f t="shared" si="43"/>
        <v>10007</v>
      </c>
      <c r="AB80" s="35">
        <f t="shared" si="43"/>
        <v>0</v>
      </c>
      <c r="AC80" s="35">
        <f t="shared" si="43"/>
        <v>5348</v>
      </c>
      <c r="AD80" s="35">
        <f t="shared" si="43"/>
        <v>0</v>
      </c>
      <c r="AE80" s="35">
        <f t="shared" si="43"/>
        <v>4667</v>
      </c>
      <c r="AF80" s="35">
        <f t="shared" si="43"/>
        <v>0</v>
      </c>
      <c r="AG80" s="35">
        <f t="shared" si="43"/>
        <v>128</v>
      </c>
      <c r="AH80" s="35">
        <f t="shared" si="43"/>
        <v>0</v>
      </c>
      <c r="AI80" s="35">
        <f t="shared" si="43"/>
        <v>802</v>
      </c>
      <c r="AJ80" s="35">
        <f t="shared" si="43"/>
        <v>0</v>
      </c>
      <c r="AK80" s="35">
        <f t="shared" si="43"/>
        <v>148</v>
      </c>
      <c r="AL80" s="35">
        <f t="shared" si="43"/>
        <v>0</v>
      </c>
      <c r="AM80" s="35">
        <f t="shared" si="43"/>
        <v>202</v>
      </c>
      <c r="AN80" s="35">
        <f t="shared" si="43"/>
        <v>0</v>
      </c>
      <c r="AO80" s="35">
        <f t="shared" si="43"/>
        <v>2242</v>
      </c>
      <c r="AP80" s="35">
        <f t="shared" si="43"/>
        <v>0</v>
      </c>
      <c r="AQ80" s="35">
        <f t="shared" si="43"/>
        <v>1907</v>
      </c>
      <c r="AR80" s="35">
        <f t="shared" si="43"/>
        <v>0</v>
      </c>
      <c r="AS80" s="35">
        <f t="shared" si="43"/>
        <v>4149</v>
      </c>
      <c r="AT80" s="35">
        <f t="shared" si="43"/>
        <v>0</v>
      </c>
      <c r="AU80" s="35">
        <f t="shared" si="43"/>
        <v>4149</v>
      </c>
      <c r="AV80" s="35">
        <f t="shared" si="43"/>
        <v>14783</v>
      </c>
      <c r="AW80" s="35">
        <f t="shared" si="43"/>
        <v>0</v>
      </c>
      <c r="AX80" s="35">
        <f t="shared" si="43"/>
        <v>12161</v>
      </c>
      <c r="AY80" s="35">
        <f t="shared" si="43"/>
        <v>0</v>
      </c>
      <c r="AZ80" s="35">
        <f t="shared" si="43"/>
        <v>26944</v>
      </c>
      <c r="BA80" s="35">
        <f t="shared" si="43"/>
        <v>0</v>
      </c>
      <c r="BB80" s="35">
        <f t="shared" si="43"/>
        <v>26944</v>
      </c>
      <c r="BC80" s="35">
        <f t="shared" si="43"/>
        <v>0</v>
      </c>
      <c r="BD80" s="35">
        <f t="shared" si="43"/>
        <v>0</v>
      </c>
      <c r="BE80" s="35">
        <f t="shared" si="43"/>
        <v>0</v>
      </c>
      <c r="BF80" s="35">
        <f t="shared" si="43"/>
        <v>0</v>
      </c>
      <c r="BG80" s="35">
        <f t="shared" si="43"/>
        <v>0</v>
      </c>
      <c r="BH80" s="35">
        <f t="shared" si="43"/>
        <v>0</v>
      </c>
      <c r="BI80" s="35">
        <f t="shared" si="43"/>
        <v>0</v>
      </c>
      <c r="BJ80" s="35">
        <f t="shared" si="43"/>
        <v>0</v>
      </c>
      <c r="BK80" s="35">
        <f t="shared" si="43"/>
        <v>0</v>
      </c>
      <c r="BL80" s="35">
        <f t="shared" si="43"/>
        <v>0</v>
      </c>
      <c r="BM80" s="35">
        <f t="shared" si="43"/>
        <v>0</v>
      </c>
    </row>
    <row r="81" spans="1:801" s="1" customFormat="1" ht="17.100000000000001" customHeight="1">
      <c r="A81" s="22">
        <v>62</v>
      </c>
      <c r="B81" s="29" t="s">
        <v>129</v>
      </c>
      <c r="C81" s="13">
        <v>34000</v>
      </c>
      <c r="D81" s="13">
        <v>0</v>
      </c>
      <c r="E81" s="34">
        <v>2790</v>
      </c>
      <c r="F81" s="34"/>
      <c r="G81" s="34">
        <v>2507</v>
      </c>
      <c r="H81" s="15">
        <f t="shared" si="32"/>
        <v>89.856630824372758</v>
      </c>
      <c r="I81" s="34"/>
      <c r="J81" s="15"/>
      <c r="K81" s="34">
        <f>G81+'Jan26'!K81</f>
        <v>16643</v>
      </c>
      <c r="L81" s="15">
        <f t="shared" si="31"/>
        <v>48.95</v>
      </c>
      <c r="M81" s="34">
        <f>I81+'Jan26'!M81</f>
        <v>0</v>
      </c>
      <c r="N81" s="15"/>
      <c r="O81" s="34">
        <v>134</v>
      </c>
      <c r="P81" s="34"/>
      <c r="Q81" s="34">
        <f>O81+'Jan26'!Q81</f>
        <v>966</v>
      </c>
      <c r="R81" s="34">
        <f>P81+'Jan26'!R81</f>
        <v>0</v>
      </c>
      <c r="S81" s="34">
        <v>2412</v>
      </c>
      <c r="T81" s="34"/>
      <c r="U81" s="34">
        <v>845</v>
      </c>
      <c r="V81" s="34"/>
      <c r="W81" s="34">
        <v>471</v>
      </c>
      <c r="X81" s="34"/>
      <c r="Y81" s="15">
        <f t="shared" si="24"/>
        <v>55.739644970414204</v>
      </c>
      <c r="Z81" s="15"/>
      <c r="AA81" s="34">
        <v>2413</v>
      </c>
      <c r="AB81" s="34"/>
      <c r="AC81" s="34">
        <v>1339</v>
      </c>
      <c r="AD81" s="34"/>
      <c r="AE81" s="34">
        <v>1046</v>
      </c>
      <c r="AF81" s="34"/>
      <c r="AG81" s="34">
        <v>58</v>
      </c>
      <c r="AH81" s="34"/>
      <c r="AI81" s="34">
        <v>125</v>
      </c>
      <c r="AJ81" s="34"/>
      <c r="AK81" s="34">
        <v>57</v>
      </c>
      <c r="AL81" s="34"/>
      <c r="AM81" s="34">
        <v>159</v>
      </c>
      <c r="AN81" s="34"/>
      <c r="AO81" s="34">
        <v>578</v>
      </c>
      <c r="AP81" s="34"/>
      <c r="AQ81" s="34">
        <v>446</v>
      </c>
      <c r="AR81" s="34"/>
      <c r="AS81" s="34">
        <f t="shared" si="33"/>
        <v>1024</v>
      </c>
      <c r="AT81" s="34">
        <f t="shared" si="33"/>
        <v>0</v>
      </c>
      <c r="AU81" s="34">
        <f t="shared" si="34"/>
        <v>1024</v>
      </c>
      <c r="AV81" s="34">
        <f>AO81+'Jan26'!AV81</f>
        <v>3917</v>
      </c>
      <c r="AW81" s="34">
        <f>AP81+'Jan26'!AW81</f>
        <v>0</v>
      </c>
      <c r="AX81" s="34">
        <f>AQ81+'Jan26'!AX81</f>
        <v>3119</v>
      </c>
      <c r="AY81" s="34">
        <f>AR81+'Jan26'!AY81</f>
        <v>0</v>
      </c>
      <c r="AZ81" s="34">
        <f t="shared" si="35"/>
        <v>7036</v>
      </c>
      <c r="BA81" s="34">
        <f t="shared" si="35"/>
        <v>0</v>
      </c>
      <c r="BB81" s="34">
        <f t="shared" si="36"/>
        <v>7036</v>
      </c>
      <c r="BC81" s="34">
        <v>53</v>
      </c>
      <c r="BD81" s="34">
        <v>265</v>
      </c>
      <c r="BE81" s="34">
        <f>BC81+'Jan26'!BE81</f>
        <v>497</v>
      </c>
      <c r="BF81" s="34">
        <f>BD81+'Jan26'!BF81</f>
        <v>2485</v>
      </c>
      <c r="BG81" s="34"/>
      <c r="BH81" s="34"/>
      <c r="BI81" s="34"/>
      <c r="BJ81" s="34"/>
      <c r="BK81" s="39"/>
      <c r="BL81" s="39"/>
      <c r="BM81" s="34">
        <f t="shared" si="29"/>
        <v>0</v>
      </c>
    </row>
    <row r="82" spans="1:801" s="1" customFormat="1" ht="17.100000000000001" customHeight="1">
      <c r="A82" s="12">
        <v>63</v>
      </c>
      <c r="B82" s="13" t="s">
        <v>130</v>
      </c>
      <c r="C82" s="13">
        <v>15000</v>
      </c>
      <c r="D82" s="13">
        <v>0</v>
      </c>
      <c r="E82" s="34">
        <v>1326</v>
      </c>
      <c r="F82" s="34"/>
      <c r="G82" s="34">
        <v>1246</v>
      </c>
      <c r="H82" s="15">
        <f t="shared" si="32"/>
        <v>93.966817496229254</v>
      </c>
      <c r="I82" s="34"/>
      <c r="J82" s="15"/>
      <c r="K82" s="34">
        <f>G82+'Jan26'!K82</f>
        <v>6234</v>
      </c>
      <c r="L82" s="15">
        <f t="shared" si="31"/>
        <v>41.56</v>
      </c>
      <c r="M82" s="34">
        <f>I82+'Jan26'!M82</f>
        <v>0</v>
      </c>
      <c r="N82" s="15"/>
      <c r="O82" s="34">
        <v>83</v>
      </c>
      <c r="P82" s="34"/>
      <c r="Q82" s="34">
        <f>O82+'Jan26'!Q82</f>
        <v>387</v>
      </c>
      <c r="R82" s="34">
        <f>P82+'Jan26'!R82</f>
        <v>0</v>
      </c>
      <c r="S82" s="34">
        <v>1046</v>
      </c>
      <c r="T82" s="34"/>
      <c r="U82" s="34">
        <v>337</v>
      </c>
      <c r="V82" s="34"/>
      <c r="W82" s="34">
        <v>241</v>
      </c>
      <c r="X82" s="34"/>
      <c r="Y82" s="15">
        <f t="shared" si="24"/>
        <v>71.513353115727</v>
      </c>
      <c r="Z82" s="15"/>
      <c r="AA82" s="34">
        <v>1306</v>
      </c>
      <c r="AB82" s="34"/>
      <c r="AC82" s="34">
        <v>692</v>
      </c>
      <c r="AD82" s="34"/>
      <c r="AE82" s="34">
        <v>581</v>
      </c>
      <c r="AF82" s="34"/>
      <c r="AG82" s="34">
        <v>26</v>
      </c>
      <c r="AH82" s="34"/>
      <c r="AI82" s="34">
        <v>39</v>
      </c>
      <c r="AJ82" s="34"/>
      <c r="AK82" s="34">
        <v>14</v>
      </c>
      <c r="AL82" s="34"/>
      <c r="AM82" s="34">
        <v>36</v>
      </c>
      <c r="AN82" s="34"/>
      <c r="AO82" s="34">
        <v>328</v>
      </c>
      <c r="AP82" s="34"/>
      <c r="AQ82" s="34">
        <v>256</v>
      </c>
      <c r="AR82" s="34"/>
      <c r="AS82" s="34">
        <f t="shared" si="33"/>
        <v>584</v>
      </c>
      <c r="AT82" s="34">
        <f t="shared" si="33"/>
        <v>0</v>
      </c>
      <c r="AU82" s="34">
        <f t="shared" si="34"/>
        <v>584</v>
      </c>
      <c r="AV82" s="34">
        <f>AO82+'Jan26'!AV82</f>
        <v>1722</v>
      </c>
      <c r="AW82" s="34">
        <f>AP82+'Jan26'!AW82</f>
        <v>0</v>
      </c>
      <c r="AX82" s="34">
        <f>AQ82+'Jan26'!AX82</f>
        <v>1323</v>
      </c>
      <c r="AY82" s="34">
        <f>AR82+'Jan26'!AY82</f>
        <v>0</v>
      </c>
      <c r="AZ82" s="34">
        <f t="shared" si="35"/>
        <v>3045</v>
      </c>
      <c r="BA82" s="34">
        <f t="shared" si="35"/>
        <v>0</v>
      </c>
      <c r="BB82" s="34">
        <f t="shared" si="36"/>
        <v>3045</v>
      </c>
      <c r="BC82" s="34"/>
      <c r="BD82" s="34"/>
      <c r="BE82" s="34">
        <f>BC82+'Jan26'!BE82</f>
        <v>0</v>
      </c>
      <c r="BF82" s="34">
        <f>BD82+'Jan26'!BF82</f>
        <v>0</v>
      </c>
      <c r="BG82" s="34"/>
      <c r="BH82" s="34"/>
      <c r="BI82" s="34"/>
      <c r="BJ82" s="34"/>
      <c r="BK82" s="39"/>
      <c r="BL82" s="39"/>
      <c r="BM82" s="34">
        <f t="shared" si="29"/>
        <v>0</v>
      </c>
    </row>
    <row r="83" spans="1:801" s="1" customFormat="1" ht="17.100000000000001" customHeight="1">
      <c r="A83" s="12">
        <v>64</v>
      </c>
      <c r="B83" s="13" t="s">
        <v>131</v>
      </c>
      <c r="C83" s="13">
        <v>18000</v>
      </c>
      <c r="D83" s="13">
        <v>0</v>
      </c>
      <c r="E83" s="34">
        <v>1532</v>
      </c>
      <c r="F83" s="34"/>
      <c r="G83" s="34">
        <v>1635</v>
      </c>
      <c r="H83" s="15">
        <f t="shared" si="32"/>
        <v>106.72323759791122</v>
      </c>
      <c r="I83" s="34"/>
      <c r="J83" s="15"/>
      <c r="K83" s="34">
        <f>G83+'Jan26'!K83</f>
        <v>10737</v>
      </c>
      <c r="L83" s="15">
        <f t="shared" si="31"/>
        <v>59.65</v>
      </c>
      <c r="M83" s="34">
        <f>I83+'Jan26'!M83</f>
        <v>0</v>
      </c>
      <c r="N83" s="15"/>
      <c r="O83" s="34">
        <v>47</v>
      </c>
      <c r="P83" s="34"/>
      <c r="Q83" s="34">
        <f>O83+'Jan26'!Q83</f>
        <v>343</v>
      </c>
      <c r="R83" s="34">
        <f>P83+'Jan26'!R83</f>
        <v>0</v>
      </c>
      <c r="S83" s="34">
        <v>1840</v>
      </c>
      <c r="T83" s="34"/>
      <c r="U83" s="34">
        <v>678</v>
      </c>
      <c r="V83" s="34"/>
      <c r="W83" s="34">
        <v>387</v>
      </c>
      <c r="X83" s="34"/>
      <c r="Y83" s="15">
        <f t="shared" si="24"/>
        <v>57.079646017699112</v>
      </c>
      <c r="Z83" s="15"/>
      <c r="AA83" s="34">
        <v>1346</v>
      </c>
      <c r="AB83" s="34"/>
      <c r="AC83" s="34">
        <v>742</v>
      </c>
      <c r="AD83" s="34"/>
      <c r="AE83" s="34">
        <v>629</v>
      </c>
      <c r="AF83" s="34"/>
      <c r="AG83" s="34">
        <v>29</v>
      </c>
      <c r="AH83" s="34"/>
      <c r="AI83" s="34">
        <v>61</v>
      </c>
      <c r="AJ83" s="34"/>
      <c r="AK83" s="34">
        <v>7</v>
      </c>
      <c r="AL83" s="34"/>
      <c r="AM83" s="34">
        <v>59</v>
      </c>
      <c r="AN83" s="34"/>
      <c r="AO83" s="34">
        <v>349</v>
      </c>
      <c r="AP83" s="34"/>
      <c r="AQ83" s="34">
        <v>259</v>
      </c>
      <c r="AR83" s="34"/>
      <c r="AS83" s="34">
        <f t="shared" si="33"/>
        <v>608</v>
      </c>
      <c r="AT83" s="34">
        <f t="shared" si="33"/>
        <v>0</v>
      </c>
      <c r="AU83" s="34">
        <f t="shared" si="34"/>
        <v>608</v>
      </c>
      <c r="AV83" s="34">
        <f>AO83+'Jan26'!AV83</f>
        <v>2156</v>
      </c>
      <c r="AW83" s="34">
        <f>AP83+'Jan26'!AW83</f>
        <v>0</v>
      </c>
      <c r="AX83" s="34">
        <f>AQ83+'Jan26'!AX83</f>
        <v>1727</v>
      </c>
      <c r="AY83" s="34">
        <f>AR83+'Jan26'!AY83</f>
        <v>0</v>
      </c>
      <c r="AZ83" s="34">
        <f t="shared" si="35"/>
        <v>3883</v>
      </c>
      <c r="BA83" s="34">
        <f t="shared" si="35"/>
        <v>0</v>
      </c>
      <c r="BB83" s="34">
        <f t="shared" si="36"/>
        <v>3883</v>
      </c>
      <c r="BC83" s="34"/>
      <c r="BD83" s="34"/>
      <c r="BE83" s="34">
        <f>BC83+'Jan26'!BE83</f>
        <v>0</v>
      </c>
      <c r="BF83" s="34">
        <f>BD83+'Jan26'!BF83</f>
        <v>0</v>
      </c>
      <c r="BG83" s="34"/>
      <c r="BH83" s="34"/>
      <c r="BI83" s="34"/>
      <c r="BJ83" s="34"/>
      <c r="BK83" s="39"/>
      <c r="BL83" s="39"/>
      <c r="BM83" s="34">
        <f t="shared" si="29"/>
        <v>0</v>
      </c>
    </row>
    <row r="84" spans="1:801" s="1" customFormat="1" ht="17.100000000000001" customHeight="1">
      <c r="A84" s="16">
        <v>65</v>
      </c>
      <c r="B84" s="17" t="s">
        <v>132</v>
      </c>
      <c r="C84" s="13">
        <v>10000</v>
      </c>
      <c r="D84" s="13">
        <v>0</v>
      </c>
      <c r="E84" s="34">
        <v>853</v>
      </c>
      <c r="F84" s="34"/>
      <c r="G84" s="34">
        <v>1487</v>
      </c>
      <c r="H84" s="15">
        <f t="shared" si="32"/>
        <v>174.32590855803048</v>
      </c>
      <c r="I84" s="34"/>
      <c r="J84" s="15"/>
      <c r="K84" s="34">
        <f>G84+'Jan26'!K84</f>
        <v>6936</v>
      </c>
      <c r="L84" s="15">
        <f t="shared" si="31"/>
        <v>69.36</v>
      </c>
      <c r="M84" s="34">
        <f>I84+'Jan26'!M84</f>
        <v>0</v>
      </c>
      <c r="N84" s="15"/>
      <c r="O84" s="34">
        <v>127</v>
      </c>
      <c r="P84" s="34"/>
      <c r="Q84" s="34">
        <f>O84+'Jan26'!Q84</f>
        <v>573</v>
      </c>
      <c r="R84" s="34">
        <f>P84+'Jan26'!R84</f>
        <v>0</v>
      </c>
      <c r="S84" s="34">
        <v>881</v>
      </c>
      <c r="T84" s="34"/>
      <c r="U84" s="34">
        <v>337</v>
      </c>
      <c r="V84" s="34"/>
      <c r="W84" s="34">
        <v>187</v>
      </c>
      <c r="X84" s="34"/>
      <c r="Y84" s="15">
        <f t="shared" si="24"/>
        <v>55.489614243323444</v>
      </c>
      <c r="Z84" s="15"/>
      <c r="AA84" s="34">
        <v>1723</v>
      </c>
      <c r="AB84" s="34"/>
      <c r="AC84" s="34">
        <v>891</v>
      </c>
      <c r="AD84" s="34"/>
      <c r="AE84" s="34">
        <v>832</v>
      </c>
      <c r="AF84" s="34"/>
      <c r="AG84" s="34">
        <v>21</v>
      </c>
      <c r="AH84" s="34"/>
      <c r="AI84" s="34">
        <v>90</v>
      </c>
      <c r="AJ84" s="34"/>
      <c r="AK84" s="34">
        <v>23</v>
      </c>
      <c r="AL84" s="34"/>
      <c r="AM84" s="34">
        <v>57</v>
      </c>
      <c r="AN84" s="34"/>
      <c r="AO84" s="34">
        <v>391</v>
      </c>
      <c r="AP84" s="34"/>
      <c r="AQ84" s="34">
        <v>333</v>
      </c>
      <c r="AR84" s="34"/>
      <c r="AS84" s="34">
        <f t="shared" si="33"/>
        <v>724</v>
      </c>
      <c r="AT84" s="34">
        <f t="shared" si="33"/>
        <v>0</v>
      </c>
      <c r="AU84" s="34">
        <f t="shared" si="34"/>
        <v>724</v>
      </c>
      <c r="AV84" s="34">
        <f>AO84+'Jan26'!AV84</f>
        <v>1749</v>
      </c>
      <c r="AW84" s="34">
        <f>AP84+'Jan26'!AW84</f>
        <v>0</v>
      </c>
      <c r="AX84" s="34">
        <f>AQ84+'Jan26'!AX84</f>
        <v>1346</v>
      </c>
      <c r="AY84" s="34">
        <f>AR84+'Jan26'!AY84</f>
        <v>0</v>
      </c>
      <c r="AZ84" s="34">
        <f t="shared" si="35"/>
        <v>3095</v>
      </c>
      <c r="BA84" s="34">
        <f t="shared" si="35"/>
        <v>0</v>
      </c>
      <c r="BB84" s="34">
        <f t="shared" si="36"/>
        <v>3095</v>
      </c>
      <c r="BC84" s="34"/>
      <c r="BD84" s="34"/>
      <c r="BE84" s="34">
        <f>BC84+'Jan26'!BE84</f>
        <v>0</v>
      </c>
      <c r="BF84" s="34">
        <f>BD84+'Jan26'!BF84</f>
        <v>0</v>
      </c>
      <c r="BG84" s="34"/>
      <c r="BH84" s="34"/>
      <c r="BI84" s="34"/>
      <c r="BJ84" s="34"/>
      <c r="BK84" s="39"/>
      <c r="BL84" s="39"/>
      <c r="BM84" s="34">
        <f t="shared" si="29"/>
        <v>0</v>
      </c>
    </row>
    <row r="85" spans="1:801" s="138" customFormat="1" ht="17.100000000000001" customHeight="1">
      <c r="A85" s="18"/>
      <c r="B85" s="19" t="s">
        <v>74</v>
      </c>
      <c r="C85" s="19">
        <f>SUM(C81:C84)</f>
        <v>77000</v>
      </c>
      <c r="D85" s="19">
        <f t="shared" ref="D85:BM85" si="44">SUM(D81:D84)</f>
        <v>0</v>
      </c>
      <c r="E85" s="35">
        <f t="shared" si="44"/>
        <v>6501</v>
      </c>
      <c r="F85" s="35">
        <f t="shared" si="44"/>
        <v>0</v>
      </c>
      <c r="G85" s="35">
        <f t="shared" si="44"/>
        <v>6875</v>
      </c>
      <c r="H85" s="21">
        <f t="shared" si="32"/>
        <v>105.75296108291032</v>
      </c>
      <c r="I85" s="35">
        <f t="shared" si="44"/>
        <v>0</v>
      </c>
      <c r="J85" s="35">
        <f t="shared" si="44"/>
        <v>0</v>
      </c>
      <c r="K85" s="35">
        <f t="shared" si="44"/>
        <v>40550</v>
      </c>
      <c r="L85" s="21">
        <f t="shared" si="31"/>
        <v>52.662337662337663</v>
      </c>
      <c r="M85" s="35">
        <f t="shared" si="44"/>
        <v>0</v>
      </c>
      <c r="N85" s="35">
        <f t="shared" si="44"/>
        <v>0</v>
      </c>
      <c r="O85" s="35">
        <f t="shared" si="44"/>
        <v>391</v>
      </c>
      <c r="P85" s="35">
        <f t="shared" si="44"/>
        <v>0</v>
      </c>
      <c r="Q85" s="35">
        <f t="shared" si="44"/>
        <v>2269</v>
      </c>
      <c r="R85" s="35">
        <f t="shared" si="44"/>
        <v>0</v>
      </c>
      <c r="S85" s="35">
        <f t="shared" si="44"/>
        <v>6179</v>
      </c>
      <c r="T85" s="35">
        <f t="shared" si="44"/>
        <v>0</v>
      </c>
      <c r="U85" s="35">
        <f t="shared" si="44"/>
        <v>2197</v>
      </c>
      <c r="V85" s="35">
        <f t="shared" si="44"/>
        <v>0</v>
      </c>
      <c r="W85" s="35">
        <f t="shared" si="44"/>
        <v>1286</v>
      </c>
      <c r="X85" s="35">
        <f t="shared" si="44"/>
        <v>0</v>
      </c>
      <c r="Y85" s="21">
        <f t="shared" si="24"/>
        <v>58.534365043240783</v>
      </c>
      <c r="Z85" s="21"/>
      <c r="AA85" s="35">
        <f t="shared" si="44"/>
        <v>6788</v>
      </c>
      <c r="AB85" s="35">
        <f t="shared" si="44"/>
        <v>0</v>
      </c>
      <c r="AC85" s="35">
        <f t="shared" si="44"/>
        <v>3664</v>
      </c>
      <c r="AD85" s="35">
        <f t="shared" si="44"/>
        <v>0</v>
      </c>
      <c r="AE85" s="35">
        <f t="shared" si="44"/>
        <v>3088</v>
      </c>
      <c r="AF85" s="35">
        <f t="shared" si="44"/>
        <v>0</v>
      </c>
      <c r="AG85" s="35">
        <f t="shared" si="44"/>
        <v>134</v>
      </c>
      <c r="AH85" s="35">
        <f t="shared" si="44"/>
        <v>0</v>
      </c>
      <c r="AI85" s="35">
        <f t="shared" si="44"/>
        <v>315</v>
      </c>
      <c r="AJ85" s="35">
        <f t="shared" si="44"/>
        <v>0</v>
      </c>
      <c r="AK85" s="35">
        <f t="shared" si="44"/>
        <v>101</v>
      </c>
      <c r="AL85" s="35">
        <f t="shared" si="44"/>
        <v>0</v>
      </c>
      <c r="AM85" s="35">
        <f t="shared" si="44"/>
        <v>311</v>
      </c>
      <c r="AN85" s="35">
        <f t="shared" si="44"/>
        <v>0</v>
      </c>
      <c r="AO85" s="35">
        <f t="shared" si="44"/>
        <v>1646</v>
      </c>
      <c r="AP85" s="35">
        <f t="shared" si="44"/>
        <v>0</v>
      </c>
      <c r="AQ85" s="35">
        <f t="shared" si="44"/>
        <v>1294</v>
      </c>
      <c r="AR85" s="35">
        <f t="shared" si="44"/>
        <v>0</v>
      </c>
      <c r="AS85" s="35">
        <f t="shared" si="44"/>
        <v>2940</v>
      </c>
      <c r="AT85" s="35">
        <f t="shared" si="44"/>
        <v>0</v>
      </c>
      <c r="AU85" s="35">
        <f t="shared" si="44"/>
        <v>2940</v>
      </c>
      <c r="AV85" s="35">
        <f t="shared" si="44"/>
        <v>9544</v>
      </c>
      <c r="AW85" s="35">
        <f t="shared" si="44"/>
        <v>0</v>
      </c>
      <c r="AX85" s="35">
        <f t="shared" si="44"/>
        <v>7515</v>
      </c>
      <c r="AY85" s="35">
        <f t="shared" si="44"/>
        <v>0</v>
      </c>
      <c r="AZ85" s="35">
        <f t="shared" si="44"/>
        <v>17059</v>
      </c>
      <c r="BA85" s="35">
        <f t="shared" si="44"/>
        <v>0</v>
      </c>
      <c r="BB85" s="35">
        <f t="shared" si="44"/>
        <v>17059</v>
      </c>
      <c r="BC85" s="35">
        <f t="shared" si="44"/>
        <v>53</v>
      </c>
      <c r="BD85" s="35">
        <f t="shared" si="44"/>
        <v>265</v>
      </c>
      <c r="BE85" s="35">
        <f t="shared" si="44"/>
        <v>497</v>
      </c>
      <c r="BF85" s="35">
        <f t="shared" si="44"/>
        <v>2485</v>
      </c>
      <c r="BG85" s="35">
        <f t="shared" si="44"/>
        <v>0</v>
      </c>
      <c r="BH85" s="35">
        <f t="shared" si="44"/>
        <v>0</v>
      </c>
      <c r="BI85" s="35">
        <f t="shared" si="44"/>
        <v>0</v>
      </c>
      <c r="BJ85" s="35">
        <f t="shared" si="44"/>
        <v>0</v>
      </c>
      <c r="BK85" s="35">
        <f t="shared" si="44"/>
        <v>0</v>
      </c>
      <c r="BL85" s="35">
        <f t="shared" si="44"/>
        <v>0</v>
      </c>
      <c r="BM85" s="35">
        <f t="shared" si="44"/>
        <v>0</v>
      </c>
    </row>
    <row r="86" spans="1:801" s="1" customFormat="1" ht="17.100000000000001" customHeight="1">
      <c r="A86" s="22">
        <v>65</v>
      </c>
      <c r="B86" s="29" t="s">
        <v>133</v>
      </c>
      <c r="C86" s="13">
        <v>14500</v>
      </c>
      <c r="D86" s="13">
        <v>0</v>
      </c>
      <c r="E86" s="34">
        <v>1340</v>
      </c>
      <c r="F86" s="34"/>
      <c r="G86" s="34">
        <v>1076</v>
      </c>
      <c r="H86" s="15">
        <f t="shared" si="32"/>
        <v>80.298507462686572</v>
      </c>
      <c r="I86" s="34"/>
      <c r="J86" s="15"/>
      <c r="K86" s="34">
        <f>G86+'Jan26'!K86</f>
        <v>6133</v>
      </c>
      <c r="L86" s="15">
        <f t="shared" si="31"/>
        <v>42.296551724137935</v>
      </c>
      <c r="M86" s="34">
        <f>I86+'Jan26'!M86</f>
        <v>0</v>
      </c>
      <c r="N86" s="15"/>
      <c r="O86" s="34">
        <v>48</v>
      </c>
      <c r="P86" s="34"/>
      <c r="Q86" s="34">
        <f>O86+'Jan26'!Q86</f>
        <v>229</v>
      </c>
      <c r="R86" s="34">
        <f>P86+'Jan26'!R86</f>
        <v>0</v>
      </c>
      <c r="S86" s="34">
        <v>1037</v>
      </c>
      <c r="T86" s="34"/>
      <c r="U86" s="34">
        <v>457</v>
      </c>
      <c r="V86" s="34"/>
      <c r="W86" s="34">
        <v>309</v>
      </c>
      <c r="X86" s="34"/>
      <c r="Y86" s="15">
        <f t="shared" si="24"/>
        <v>67.614879649890597</v>
      </c>
      <c r="Z86" s="15"/>
      <c r="AA86" s="34">
        <v>590</v>
      </c>
      <c r="AB86" s="34"/>
      <c r="AC86" s="34">
        <v>316</v>
      </c>
      <c r="AD86" s="34"/>
      <c r="AE86" s="34">
        <v>130</v>
      </c>
      <c r="AF86" s="34"/>
      <c r="AG86" s="34">
        <v>48</v>
      </c>
      <c r="AH86" s="34"/>
      <c r="AI86" s="34">
        <v>51</v>
      </c>
      <c r="AJ86" s="34"/>
      <c r="AK86" s="34">
        <v>18</v>
      </c>
      <c r="AL86" s="34"/>
      <c r="AM86" s="34">
        <v>32</v>
      </c>
      <c r="AN86" s="34"/>
      <c r="AO86" s="34">
        <v>231</v>
      </c>
      <c r="AP86" s="34"/>
      <c r="AQ86" s="34">
        <v>191</v>
      </c>
      <c r="AR86" s="34"/>
      <c r="AS86" s="34">
        <f t="shared" si="33"/>
        <v>422</v>
      </c>
      <c r="AT86" s="34">
        <f t="shared" si="33"/>
        <v>0</v>
      </c>
      <c r="AU86" s="34">
        <f t="shared" si="34"/>
        <v>422</v>
      </c>
      <c r="AV86" s="34">
        <f>AO86+'Jan26'!AV86</f>
        <v>1395</v>
      </c>
      <c r="AW86" s="34">
        <f>AP86+'Jan26'!AW86</f>
        <v>0</v>
      </c>
      <c r="AX86" s="34">
        <f>AQ86+'Jan26'!AX86</f>
        <v>1142</v>
      </c>
      <c r="AY86" s="34">
        <f>AR86+'Jan26'!AY86</f>
        <v>0</v>
      </c>
      <c r="AZ86" s="34">
        <f t="shared" si="35"/>
        <v>2537</v>
      </c>
      <c r="BA86" s="34">
        <f t="shared" si="35"/>
        <v>0</v>
      </c>
      <c r="BB86" s="34">
        <f t="shared" si="36"/>
        <v>2537</v>
      </c>
      <c r="BC86" s="34"/>
      <c r="BD86" s="34"/>
      <c r="BE86" s="34"/>
      <c r="BF86" s="34"/>
      <c r="BG86" s="34"/>
      <c r="BH86" s="34"/>
      <c r="BI86" s="34"/>
      <c r="BJ86" s="34"/>
      <c r="BK86" s="39"/>
      <c r="BL86" s="39"/>
      <c r="BM86" s="34">
        <f t="shared" si="29"/>
        <v>0</v>
      </c>
    </row>
    <row r="87" spans="1:801" s="1" customFormat="1" ht="17.100000000000001" customHeight="1">
      <c r="A87" s="16">
        <v>66</v>
      </c>
      <c r="B87" s="13" t="s">
        <v>134</v>
      </c>
      <c r="C87" s="13">
        <v>15000</v>
      </c>
      <c r="D87" s="13">
        <v>0</v>
      </c>
      <c r="E87" s="34">
        <v>1425</v>
      </c>
      <c r="F87" s="34"/>
      <c r="G87" s="34">
        <v>1189</v>
      </c>
      <c r="H87" s="15">
        <f t="shared" si="32"/>
        <v>83.438596491228068</v>
      </c>
      <c r="I87" s="34"/>
      <c r="J87" s="15"/>
      <c r="K87" s="34">
        <f>G87+'Jan26'!K87</f>
        <v>8799</v>
      </c>
      <c r="L87" s="15">
        <f t="shared" si="31"/>
        <v>58.66</v>
      </c>
      <c r="M87" s="34">
        <f>I87+'Jan26'!M87</f>
        <v>0</v>
      </c>
      <c r="N87" s="15"/>
      <c r="O87" s="34"/>
      <c r="P87" s="34"/>
      <c r="Q87" s="34">
        <f>O87+'Jan26'!Q87</f>
        <v>121</v>
      </c>
      <c r="R87" s="34">
        <f>P87+'Jan26'!R87</f>
        <v>0</v>
      </c>
      <c r="S87" s="34">
        <v>1669</v>
      </c>
      <c r="T87" s="34"/>
      <c r="U87" s="34">
        <v>649</v>
      </c>
      <c r="V87" s="34"/>
      <c r="W87" s="34">
        <v>454</v>
      </c>
      <c r="X87" s="34"/>
      <c r="Y87" s="15">
        <f t="shared" si="24"/>
        <v>69.953775038520803</v>
      </c>
      <c r="Z87" s="15"/>
      <c r="AA87" s="34">
        <v>1162</v>
      </c>
      <c r="AB87" s="34"/>
      <c r="AC87" s="34">
        <v>622</v>
      </c>
      <c r="AD87" s="34"/>
      <c r="AE87" s="34">
        <v>258</v>
      </c>
      <c r="AF87" s="34"/>
      <c r="AG87" s="34">
        <v>70</v>
      </c>
      <c r="AH87" s="34"/>
      <c r="AI87" s="34">
        <v>80</v>
      </c>
      <c r="AJ87" s="34"/>
      <c r="AK87" s="34">
        <v>39</v>
      </c>
      <c r="AL87" s="34"/>
      <c r="AM87" s="34">
        <v>23</v>
      </c>
      <c r="AN87" s="34"/>
      <c r="AO87" s="34">
        <v>329</v>
      </c>
      <c r="AP87" s="34"/>
      <c r="AQ87" s="34">
        <v>242</v>
      </c>
      <c r="AR87" s="34"/>
      <c r="AS87" s="34">
        <f t="shared" si="33"/>
        <v>571</v>
      </c>
      <c r="AT87" s="34">
        <f t="shared" si="33"/>
        <v>0</v>
      </c>
      <c r="AU87" s="34">
        <f t="shared" si="34"/>
        <v>571</v>
      </c>
      <c r="AV87" s="34">
        <f>AO87+'Jan26'!AV87</f>
        <v>2198</v>
      </c>
      <c r="AW87" s="34">
        <f>AP87+'Jan26'!AW87</f>
        <v>0</v>
      </c>
      <c r="AX87" s="34">
        <f>AQ87+'Jan26'!AX87</f>
        <v>1664</v>
      </c>
      <c r="AY87" s="34">
        <f>AR87+'Jan26'!AY87</f>
        <v>0</v>
      </c>
      <c r="AZ87" s="34">
        <f t="shared" si="35"/>
        <v>3862</v>
      </c>
      <c r="BA87" s="34">
        <f t="shared" si="35"/>
        <v>0</v>
      </c>
      <c r="BB87" s="34">
        <f t="shared" si="36"/>
        <v>3862</v>
      </c>
      <c r="BC87" s="34"/>
      <c r="BD87" s="34"/>
      <c r="BE87" s="34"/>
      <c r="BF87" s="34"/>
      <c r="BG87" s="34"/>
      <c r="BH87" s="34"/>
      <c r="BI87" s="34"/>
      <c r="BJ87" s="34"/>
      <c r="BK87" s="39"/>
      <c r="BL87" s="39"/>
      <c r="BM87" s="34">
        <f t="shared" si="29"/>
        <v>0</v>
      </c>
    </row>
    <row r="88" spans="1:801" s="138" customFormat="1" ht="17.100000000000001" customHeight="1">
      <c r="A88" s="18"/>
      <c r="B88" s="19" t="s">
        <v>74</v>
      </c>
      <c r="C88" s="19">
        <f>SUM(C86:C87)</f>
        <v>29500</v>
      </c>
      <c r="D88" s="19">
        <f t="shared" ref="D88:BM88" si="45">SUM(D86:D87)</f>
        <v>0</v>
      </c>
      <c r="E88" s="19">
        <f t="shared" si="45"/>
        <v>2765</v>
      </c>
      <c r="F88" s="19">
        <f t="shared" si="45"/>
        <v>0</v>
      </c>
      <c r="G88" s="19">
        <f t="shared" si="45"/>
        <v>2265</v>
      </c>
      <c r="H88" s="21">
        <f t="shared" si="32"/>
        <v>81.91681735985533</v>
      </c>
      <c r="I88" s="35">
        <f t="shared" si="45"/>
        <v>0</v>
      </c>
      <c r="J88" s="35">
        <f t="shared" si="45"/>
        <v>0</v>
      </c>
      <c r="K88" s="35">
        <f t="shared" si="45"/>
        <v>14932</v>
      </c>
      <c r="L88" s="21">
        <f t="shared" si="31"/>
        <v>50.616949152542375</v>
      </c>
      <c r="M88" s="35">
        <f t="shared" si="45"/>
        <v>0</v>
      </c>
      <c r="N88" s="35">
        <f t="shared" si="45"/>
        <v>0</v>
      </c>
      <c r="O88" s="35">
        <f t="shared" si="45"/>
        <v>48</v>
      </c>
      <c r="P88" s="35">
        <f t="shared" si="45"/>
        <v>0</v>
      </c>
      <c r="Q88" s="35">
        <f t="shared" si="45"/>
        <v>350</v>
      </c>
      <c r="R88" s="35">
        <f t="shared" si="45"/>
        <v>0</v>
      </c>
      <c r="S88" s="35">
        <f t="shared" si="45"/>
        <v>2706</v>
      </c>
      <c r="T88" s="35">
        <f t="shared" si="45"/>
        <v>0</v>
      </c>
      <c r="U88" s="35">
        <f t="shared" si="45"/>
        <v>1106</v>
      </c>
      <c r="V88" s="35">
        <f t="shared" si="45"/>
        <v>0</v>
      </c>
      <c r="W88" s="35">
        <f t="shared" si="45"/>
        <v>763</v>
      </c>
      <c r="X88" s="35">
        <f t="shared" si="45"/>
        <v>0</v>
      </c>
      <c r="Y88" s="21">
        <f t="shared" si="24"/>
        <v>68.987341772151893</v>
      </c>
      <c r="Z88" s="35">
        <f t="shared" si="45"/>
        <v>0</v>
      </c>
      <c r="AA88" s="35">
        <f t="shared" si="45"/>
        <v>1752</v>
      </c>
      <c r="AB88" s="35">
        <f t="shared" si="45"/>
        <v>0</v>
      </c>
      <c r="AC88" s="35">
        <f t="shared" si="45"/>
        <v>938</v>
      </c>
      <c r="AD88" s="35">
        <f t="shared" si="45"/>
        <v>0</v>
      </c>
      <c r="AE88" s="35">
        <f t="shared" si="45"/>
        <v>388</v>
      </c>
      <c r="AF88" s="35">
        <f t="shared" si="45"/>
        <v>0</v>
      </c>
      <c r="AG88" s="35">
        <f t="shared" si="45"/>
        <v>118</v>
      </c>
      <c r="AH88" s="35">
        <f t="shared" si="45"/>
        <v>0</v>
      </c>
      <c r="AI88" s="35">
        <f t="shared" si="45"/>
        <v>131</v>
      </c>
      <c r="AJ88" s="35">
        <f t="shared" si="45"/>
        <v>0</v>
      </c>
      <c r="AK88" s="35">
        <f t="shared" si="45"/>
        <v>57</v>
      </c>
      <c r="AL88" s="35">
        <f t="shared" si="45"/>
        <v>0</v>
      </c>
      <c r="AM88" s="35">
        <f t="shared" si="45"/>
        <v>55</v>
      </c>
      <c r="AN88" s="35">
        <f t="shared" si="45"/>
        <v>0</v>
      </c>
      <c r="AO88" s="35">
        <f t="shared" si="45"/>
        <v>560</v>
      </c>
      <c r="AP88" s="35">
        <f t="shared" si="45"/>
        <v>0</v>
      </c>
      <c r="AQ88" s="35">
        <f t="shared" si="45"/>
        <v>433</v>
      </c>
      <c r="AR88" s="35">
        <f t="shared" si="45"/>
        <v>0</v>
      </c>
      <c r="AS88" s="35">
        <f t="shared" si="45"/>
        <v>993</v>
      </c>
      <c r="AT88" s="35">
        <f t="shared" si="45"/>
        <v>0</v>
      </c>
      <c r="AU88" s="35">
        <f t="shared" si="45"/>
        <v>993</v>
      </c>
      <c r="AV88" s="35">
        <f t="shared" si="45"/>
        <v>3593</v>
      </c>
      <c r="AW88" s="35">
        <f t="shared" si="45"/>
        <v>0</v>
      </c>
      <c r="AX88" s="35">
        <f t="shared" si="45"/>
        <v>2806</v>
      </c>
      <c r="AY88" s="35">
        <f t="shared" si="45"/>
        <v>0</v>
      </c>
      <c r="AZ88" s="35">
        <f t="shared" si="45"/>
        <v>6399</v>
      </c>
      <c r="BA88" s="35">
        <f t="shared" si="45"/>
        <v>0</v>
      </c>
      <c r="BB88" s="35">
        <f t="shared" si="45"/>
        <v>6399</v>
      </c>
      <c r="BC88" s="35">
        <f t="shared" si="45"/>
        <v>0</v>
      </c>
      <c r="BD88" s="35">
        <f t="shared" si="45"/>
        <v>0</v>
      </c>
      <c r="BE88" s="35">
        <f t="shared" si="45"/>
        <v>0</v>
      </c>
      <c r="BF88" s="35">
        <f t="shared" si="45"/>
        <v>0</v>
      </c>
      <c r="BG88" s="35">
        <f t="shared" si="45"/>
        <v>0</v>
      </c>
      <c r="BH88" s="35">
        <f t="shared" si="45"/>
        <v>0</v>
      </c>
      <c r="BI88" s="35">
        <f t="shared" si="45"/>
        <v>0</v>
      </c>
      <c r="BJ88" s="35">
        <f t="shared" si="45"/>
        <v>0</v>
      </c>
      <c r="BK88" s="35">
        <f t="shared" si="45"/>
        <v>0</v>
      </c>
      <c r="BL88" s="35">
        <f t="shared" si="45"/>
        <v>0</v>
      </c>
      <c r="BM88" s="35">
        <f t="shared" si="45"/>
        <v>0</v>
      </c>
    </row>
    <row r="89" spans="1:801" s="138" customFormat="1">
      <c r="A89" s="44"/>
      <c r="B89" s="45" t="s">
        <v>135</v>
      </c>
      <c r="C89" s="46">
        <f>C9+C12+C13+C19+C23+C26+C29+C33+C37+C38+C39+C40+C45+C51+C54+C57+C63+C67+C71+C76+C80+C85+C88</f>
        <v>3619500</v>
      </c>
      <c r="D89" s="47">
        <f>D9+D12+D13+D19+D23+D26+D29+D33+D37+D38+D39+D40+D45+D51+D54+D57+D63+D67+D71+D76+D80+D85+D88</f>
        <v>380500</v>
      </c>
      <c r="E89" s="69">
        <f>E9+E12+E13+E19+E23+E26+E29+E33+E37+E38+E39+E40+E45+E51+E54+E57+E63+E67+E71+E76+E80+E85+E88</f>
        <v>313814</v>
      </c>
      <c r="F89" s="69">
        <f>F9+F12+F13+F19+F23+F26+F29+F33+F37+F38+F39+F40+F45+F51+F54+F57+F63+F67+F71+F76+F80+F85+F88</f>
        <v>25323</v>
      </c>
      <c r="G89" s="69">
        <f>G9+G12+G13+G19+G23+G26+G29+G33+G37+G38+G39+G40+G45+G51+G54+G57+G63+G67+G71+G76+G80+G85+G88</f>
        <v>238932</v>
      </c>
      <c r="H89" s="49">
        <f t="shared" si="32"/>
        <v>76.138094540077887</v>
      </c>
      <c r="I89" s="59">
        <f>I9+I12+I13+I19+I23+I26+I29+I33+I37+I38+I39+I40+I45+I51+I54+I57+I63+I67+I71+I76+I80+I85+I88</f>
        <v>18700</v>
      </c>
      <c r="J89" s="49">
        <f t="shared" ref="J89" si="46">I89*100/F89</f>
        <v>73.84591083204991</v>
      </c>
      <c r="K89" s="58">
        <f>K9+K12+K13+K19+K23+K26+K29+K33+K37+K38+K39+K40+K45+K51+K54+K57+K63+K67+K71+K76+K80+K85+K88</f>
        <v>1796648</v>
      </c>
      <c r="L89" s="49">
        <f t="shared" si="31"/>
        <v>49.638016300594003</v>
      </c>
      <c r="M89" s="59">
        <f>M9+M12+M13+M19+M23+M26+M29+M33+M37+M38+M39+M40+M45+M51+M54+M57+M63+M67+M71+M76+M80+M85+M88</f>
        <v>205622</v>
      </c>
      <c r="N89" s="60">
        <f t="shared" ref="N89" si="47">M89*100/D89</f>
        <v>54.039947437582128</v>
      </c>
      <c r="O89" s="69">
        <f>O9+O12+O13+O19+O23+O26+O29+O33+O37+O38+O39+O40+O45+O51+O54+O57+O63+O67+O71+O76+O80+O85+O88</f>
        <v>6040</v>
      </c>
      <c r="P89" s="69">
        <f t="shared" ref="P89:X89" si="48">P9+P12+P13+P19+P23+P26+P29+P33+P37+P38+P39+P40+P45+P51+P54+P57+P63+P67+P71+P76+P80+P85+P88</f>
        <v>625</v>
      </c>
      <c r="Q89" s="69">
        <f t="shared" si="48"/>
        <v>41974</v>
      </c>
      <c r="R89" s="69">
        <f t="shared" si="48"/>
        <v>6386</v>
      </c>
      <c r="S89" s="69">
        <f t="shared" si="48"/>
        <v>252930</v>
      </c>
      <c r="T89" s="69">
        <f t="shared" si="48"/>
        <v>21228</v>
      </c>
      <c r="U89" s="69">
        <f t="shared" si="48"/>
        <v>73189</v>
      </c>
      <c r="V89" s="69">
        <f t="shared" si="48"/>
        <v>6562</v>
      </c>
      <c r="W89" s="69">
        <f t="shared" si="48"/>
        <v>39482</v>
      </c>
      <c r="X89" s="69">
        <f t="shared" si="48"/>
        <v>3040</v>
      </c>
      <c r="Y89" s="49">
        <f t="shared" si="24"/>
        <v>53.945264998838624</v>
      </c>
      <c r="Z89" s="49">
        <f t="shared" si="24"/>
        <v>46.327339225845776</v>
      </c>
      <c r="AA89" s="69">
        <f t="shared" ref="AA89:AU89" si="49">AA9+AA12+AA13+AA19+AA23+AA26+AA29+AA33+AA37+AA38+AA39+AA40+AA45+AA51+AA54+AA57+AA63+AA67+AA71+AA76+AA80+AA85+AA88</f>
        <v>267825</v>
      </c>
      <c r="AB89" s="69">
        <f t="shared" si="49"/>
        <v>32094</v>
      </c>
      <c r="AC89" s="69">
        <f t="shared" si="49"/>
        <v>125786</v>
      </c>
      <c r="AD89" s="69">
        <f t="shared" si="49"/>
        <v>13174</v>
      </c>
      <c r="AE89" s="69">
        <f t="shared" si="49"/>
        <v>106098</v>
      </c>
      <c r="AF89" s="69">
        <f t="shared" si="49"/>
        <v>12106</v>
      </c>
      <c r="AG89" s="69">
        <f t="shared" si="49"/>
        <v>4801</v>
      </c>
      <c r="AH89" s="69">
        <f t="shared" si="49"/>
        <v>617</v>
      </c>
      <c r="AI89" s="69">
        <f t="shared" si="49"/>
        <v>17198</v>
      </c>
      <c r="AJ89" s="69">
        <f t="shared" si="49"/>
        <v>2409</v>
      </c>
      <c r="AK89" s="69">
        <f t="shared" si="49"/>
        <v>3895</v>
      </c>
      <c r="AL89" s="69">
        <f t="shared" si="49"/>
        <v>481</v>
      </c>
      <c r="AM89" s="69">
        <f t="shared" si="49"/>
        <v>9599</v>
      </c>
      <c r="AN89" s="69">
        <f t="shared" si="49"/>
        <v>1398</v>
      </c>
      <c r="AO89" s="69">
        <f t="shared" si="49"/>
        <v>60985</v>
      </c>
      <c r="AP89" s="69">
        <f t="shared" si="49"/>
        <v>7573</v>
      </c>
      <c r="AQ89" s="69">
        <f t="shared" si="49"/>
        <v>50329</v>
      </c>
      <c r="AR89" s="69">
        <f t="shared" si="49"/>
        <v>6245</v>
      </c>
      <c r="AS89" s="69">
        <f t="shared" si="49"/>
        <v>111314</v>
      </c>
      <c r="AT89" s="69">
        <f t="shared" si="49"/>
        <v>13818</v>
      </c>
      <c r="AU89" s="69">
        <f t="shared" si="49"/>
        <v>125132</v>
      </c>
      <c r="AV89" s="72">
        <f t="shared" ref="AV89:BD89" si="50">AV9+AV12+AV13+AV19+AV23+AV26+AV29+AV33+AV37+AV38+AV39+AV40+AV45+AV51+AV54+AV57+AV63+AV67+AV71+AV76+AV80+AV85+AV88</f>
        <v>438185</v>
      </c>
      <c r="AW89" s="72">
        <f t="shared" si="50"/>
        <v>50045</v>
      </c>
      <c r="AX89" s="72">
        <f t="shared" si="50"/>
        <v>357328</v>
      </c>
      <c r="AY89" s="72">
        <f t="shared" si="50"/>
        <v>40865</v>
      </c>
      <c r="AZ89" s="72">
        <f t="shared" si="50"/>
        <v>795513</v>
      </c>
      <c r="BA89" s="72">
        <f t="shared" si="50"/>
        <v>90910</v>
      </c>
      <c r="BB89" s="73">
        <f t="shared" si="50"/>
        <v>886423</v>
      </c>
      <c r="BC89" s="69">
        <f t="shared" si="50"/>
        <v>238</v>
      </c>
      <c r="BD89" s="69">
        <f t="shared" si="50"/>
        <v>1190</v>
      </c>
      <c r="BE89" s="69">
        <f t="shared" ref="BE89:BJ89" si="51">BE9+BE12+BE13+BE19+BE23+BE26+BE29+BE33+BE37+BE38+BE39+BE40+BE45+BE51+BE54+BE57+BE63+BE67+BE71+BE76+BE80+BE85+BE88</f>
        <v>1869</v>
      </c>
      <c r="BF89" s="69">
        <f t="shared" si="51"/>
        <v>9345</v>
      </c>
      <c r="BG89" s="69">
        <f t="shared" si="51"/>
        <v>210</v>
      </c>
      <c r="BH89" s="69">
        <f t="shared" si="51"/>
        <v>32604</v>
      </c>
      <c r="BI89" s="69">
        <f t="shared" si="51"/>
        <v>277455</v>
      </c>
      <c r="BJ89" s="69">
        <f t="shared" si="51"/>
        <v>310059</v>
      </c>
      <c r="BK89" s="69">
        <f t="shared" ref="BK89:BM89" si="52">BK9+BK12+BK13+BK19+BK23+BK26+BK29+BK33+BK37+BK38+BK39+BK40+BK45+BK51+BK54+BK57+BK63+BK67+BK71+BK76+BK80+BK85+BK88</f>
        <v>245639</v>
      </c>
      <c r="BL89" s="69">
        <f t="shared" si="52"/>
        <v>1983290</v>
      </c>
      <c r="BM89" s="69">
        <f t="shared" si="52"/>
        <v>2228929</v>
      </c>
    </row>
    <row r="90" spans="1:801" s="1" customFormat="1" ht="17.25">
      <c r="A90" s="50"/>
      <c r="B90" s="51" t="s">
        <v>136</v>
      </c>
      <c r="C90" s="52">
        <f>C89+D89</f>
        <v>4000000</v>
      </c>
      <c r="D90" s="53"/>
      <c r="E90" s="52">
        <f>E89+F89</f>
        <v>339137</v>
      </c>
      <c r="F90" s="53"/>
      <c r="G90" s="52">
        <f>G89+I89</f>
        <v>257632</v>
      </c>
      <c r="H90" s="56">
        <f t="shared" si="32"/>
        <v>75.966939614374127</v>
      </c>
      <c r="I90" s="142"/>
      <c r="J90" s="62"/>
      <c r="K90" s="63">
        <f>K89+M89+Q89+R89</f>
        <v>2050630</v>
      </c>
      <c r="L90" s="64">
        <f t="shared" si="31"/>
        <v>51.265749999999997</v>
      </c>
      <c r="M90" s="65"/>
      <c r="N90" s="66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</row>
    <row r="91" spans="1:801" s="1" customForma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QR91" s="7"/>
      <c r="QS91" s="7"/>
      <c r="QT91" s="7"/>
      <c r="QU91" s="7"/>
      <c r="QV91" s="7"/>
      <c r="QW91" s="7"/>
      <c r="QX91" s="7"/>
      <c r="QY91" s="7"/>
      <c r="QZ91" s="7"/>
      <c r="RA91" s="7"/>
      <c r="RB91" s="7"/>
      <c r="RC91" s="7"/>
      <c r="RD91" s="7"/>
      <c r="RE91" s="7"/>
      <c r="RF91" s="7"/>
      <c r="RG91" s="7"/>
      <c r="RH91" s="7"/>
      <c r="RI91" s="7"/>
      <c r="RJ91" s="7"/>
      <c r="RK91" s="7"/>
      <c r="RL91" s="7"/>
      <c r="RM91" s="7"/>
      <c r="RN91" s="7"/>
      <c r="RO91" s="7"/>
      <c r="RP91" s="7"/>
      <c r="RQ91" s="7"/>
      <c r="RR91" s="7"/>
      <c r="RS91" s="7"/>
      <c r="RT91" s="7"/>
      <c r="RU91" s="7"/>
      <c r="RV91" s="7"/>
      <c r="RW91" s="7"/>
      <c r="RX91" s="7"/>
      <c r="RY91" s="7"/>
      <c r="RZ91" s="7"/>
      <c r="SA91" s="7"/>
      <c r="SB91" s="7"/>
      <c r="SC91" s="7"/>
      <c r="SD91" s="7"/>
      <c r="SE91" s="7"/>
      <c r="SF91" s="7"/>
      <c r="SG91" s="7"/>
      <c r="SH91" s="7"/>
      <c r="SI91" s="7"/>
      <c r="SJ91" s="7"/>
      <c r="SK91" s="7"/>
      <c r="SL91" s="7"/>
      <c r="SM91" s="7"/>
      <c r="SN91" s="7"/>
      <c r="SO91" s="7"/>
      <c r="SP91" s="7"/>
      <c r="SQ91" s="7"/>
      <c r="SR91" s="7"/>
      <c r="SS91" s="7"/>
      <c r="ST91" s="7"/>
      <c r="SU91" s="7"/>
      <c r="SV91" s="7"/>
      <c r="SW91" s="7"/>
      <c r="SX91" s="7"/>
      <c r="SY91" s="7"/>
      <c r="SZ91" s="7"/>
      <c r="TA91" s="7"/>
      <c r="TB91" s="7"/>
      <c r="TC91" s="7"/>
      <c r="TD91" s="7"/>
      <c r="TE91" s="7"/>
      <c r="TF91" s="7"/>
      <c r="TG91" s="7"/>
      <c r="TH91" s="7"/>
      <c r="TI91" s="7"/>
      <c r="TJ91" s="7"/>
      <c r="TK91" s="7"/>
      <c r="TL91" s="7"/>
      <c r="TM91" s="7"/>
      <c r="TN91" s="7"/>
      <c r="TO91" s="7"/>
      <c r="TP91" s="7"/>
      <c r="TQ91" s="7"/>
      <c r="TR91" s="7"/>
      <c r="TS91" s="7"/>
      <c r="TT91" s="7"/>
      <c r="TU91" s="7"/>
      <c r="TV91" s="7"/>
      <c r="TW91" s="7"/>
      <c r="TX91" s="7"/>
      <c r="TY91" s="7"/>
      <c r="TZ91" s="7"/>
      <c r="UA91" s="7"/>
      <c r="UB91" s="7"/>
      <c r="UC91" s="7"/>
      <c r="UD91" s="7"/>
      <c r="UE91" s="7"/>
      <c r="UF91" s="7"/>
      <c r="UG91" s="7"/>
      <c r="UH91" s="7"/>
      <c r="UI91" s="7"/>
      <c r="UJ91" s="7"/>
      <c r="UK91" s="7"/>
      <c r="UL91" s="7"/>
      <c r="UM91" s="7"/>
      <c r="UN91" s="7"/>
      <c r="UO91" s="7"/>
      <c r="UP91" s="7"/>
      <c r="UQ91" s="7"/>
      <c r="UR91" s="7"/>
      <c r="US91" s="7"/>
      <c r="UT91" s="7"/>
      <c r="UU91" s="7"/>
      <c r="UV91" s="7"/>
      <c r="UW91" s="7"/>
      <c r="UX91" s="7"/>
      <c r="UY91" s="7"/>
      <c r="UZ91" s="7"/>
      <c r="VA91" s="7"/>
      <c r="VB91" s="7"/>
      <c r="VC91" s="7"/>
      <c r="VD91" s="7"/>
      <c r="VE91" s="7"/>
      <c r="VF91" s="7"/>
      <c r="VG91" s="7"/>
      <c r="VH91" s="7"/>
      <c r="VI91" s="7"/>
      <c r="VJ91" s="7"/>
      <c r="VK91" s="7"/>
      <c r="VL91" s="7"/>
      <c r="VM91" s="7"/>
      <c r="VN91" s="7"/>
      <c r="VO91" s="7"/>
      <c r="VP91" s="7"/>
      <c r="VQ91" s="7"/>
      <c r="VR91" s="7"/>
      <c r="VS91" s="7"/>
      <c r="VT91" s="7"/>
      <c r="VU91" s="7"/>
      <c r="VV91" s="7"/>
      <c r="VW91" s="7"/>
      <c r="VX91" s="7"/>
      <c r="VY91" s="7"/>
      <c r="VZ91" s="7"/>
      <c r="WA91" s="7"/>
      <c r="WB91" s="7"/>
      <c r="WC91" s="7"/>
      <c r="WD91" s="7"/>
      <c r="WE91" s="7"/>
      <c r="WF91" s="7"/>
      <c r="WG91" s="7"/>
      <c r="WH91" s="7"/>
      <c r="WI91" s="7"/>
      <c r="WJ91" s="7"/>
      <c r="WK91" s="7"/>
      <c r="WL91" s="7"/>
      <c r="WM91" s="7"/>
      <c r="WN91" s="7"/>
      <c r="WO91" s="7"/>
      <c r="WP91" s="7"/>
      <c r="WQ91" s="7"/>
      <c r="WR91" s="7"/>
      <c r="WS91" s="7"/>
      <c r="WT91" s="7"/>
      <c r="WU91" s="7"/>
      <c r="WV91" s="7"/>
      <c r="WW91" s="7"/>
      <c r="WX91" s="7"/>
      <c r="WY91" s="7"/>
      <c r="WZ91" s="7"/>
      <c r="XA91" s="7"/>
      <c r="XB91" s="7"/>
      <c r="XC91" s="7"/>
      <c r="XD91" s="7"/>
      <c r="XE91" s="7"/>
      <c r="XF91" s="7"/>
      <c r="XG91" s="7"/>
      <c r="XH91" s="7"/>
      <c r="XI91" s="7"/>
      <c r="XJ91" s="7"/>
      <c r="XK91" s="7"/>
      <c r="XL91" s="7"/>
      <c r="XM91" s="7"/>
      <c r="XN91" s="7"/>
      <c r="XO91" s="7"/>
      <c r="XP91" s="7"/>
      <c r="XQ91" s="7"/>
      <c r="XR91" s="7"/>
      <c r="XS91" s="7"/>
      <c r="XT91" s="7"/>
      <c r="XU91" s="7"/>
      <c r="XV91" s="7"/>
      <c r="XW91" s="7"/>
      <c r="XX91" s="7"/>
      <c r="XY91" s="7"/>
      <c r="XZ91" s="7"/>
      <c r="YA91" s="7"/>
      <c r="YB91" s="7"/>
      <c r="YC91" s="7"/>
      <c r="YD91" s="7"/>
      <c r="YE91" s="7"/>
      <c r="YF91" s="7"/>
      <c r="YG91" s="7"/>
      <c r="YH91" s="7"/>
      <c r="YI91" s="7"/>
      <c r="YJ91" s="7"/>
      <c r="YK91" s="7"/>
      <c r="YL91" s="7"/>
      <c r="YM91" s="7"/>
      <c r="YN91" s="7"/>
      <c r="YO91" s="7"/>
      <c r="YP91" s="7"/>
      <c r="YQ91" s="7"/>
      <c r="YR91" s="7"/>
      <c r="YS91" s="7"/>
      <c r="YT91" s="7"/>
      <c r="YU91" s="7"/>
      <c r="YV91" s="7"/>
      <c r="YW91" s="7"/>
      <c r="YX91" s="7"/>
      <c r="YY91" s="7"/>
      <c r="YZ91" s="7"/>
      <c r="ZA91" s="7"/>
      <c r="ZB91" s="7"/>
      <c r="ZC91" s="7"/>
      <c r="ZD91" s="7"/>
      <c r="ZE91" s="7"/>
      <c r="ZF91" s="7"/>
      <c r="ZG91" s="7"/>
      <c r="ZH91" s="7"/>
      <c r="ZI91" s="7"/>
      <c r="ZJ91" s="7"/>
      <c r="ZK91" s="7"/>
      <c r="ZL91" s="7"/>
      <c r="ZM91" s="7"/>
      <c r="ZN91" s="7"/>
      <c r="ZO91" s="7"/>
      <c r="ZP91" s="7"/>
      <c r="ZQ91" s="7"/>
      <c r="ZR91" s="7"/>
      <c r="ZS91" s="7"/>
      <c r="ZT91" s="7"/>
      <c r="ZU91" s="7"/>
      <c r="ZV91" s="7"/>
      <c r="ZW91" s="7"/>
      <c r="ZX91" s="7"/>
      <c r="ZY91" s="7"/>
      <c r="ZZ91" s="7"/>
      <c r="AAA91" s="7"/>
      <c r="AAB91" s="7"/>
      <c r="AAC91" s="7"/>
      <c r="AAD91" s="7"/>
      <c r="AAE91" s="7"/>
      <c r="AAF91" s="7"/>
      <c r="AAG91" s="7"/>
      <c r="AAH91" s="7"/>
      <c r="AAI91" s="7"/>
      <c r="AAJ91" s="7"/>
      <c r="AAK91" s="7"/>
      <c r="AAL91" s="7"/>
      <c r="AAM91" s="7"/>
      <c r="AAN91" s="7"/>
      <c r="AAO91" s="7"/>
      <c r="AAP91" s="7"/>
      <c r="AAQ91" s="7"/>
      <c r="AAR91" s="7"/>
      <c r="AAS91" s="7"/>
      <c r="AAT91" s="7"/>
      <c r="AAU91" s="7"/>
      <c r="AAV91" s="7"/>
      <c r="AAW91" s="7"/>
      <c r="AAX91" s="7"/>
      <c r="AAY91" s="7"/>
      <c r="AAZ91" s="7"/>
      <c r="ABA91" s="7"/>
      <c r="ABB91" s="7"/>
      <c r="ABC91" s="7"/>
      <c r="ABD91" s="7"/>
      <c r="ABE91" s="7"/>
      <c r="ABF91" s="7"/>
      <c r="ABG91" s="7"/>
      <c r="ABH91" s="7"/>
      <c r="ABI91" s="7"/>
      <c r="ABJ91" s="7"/>
      <c r="ABK91" s="7"/>
      <c r="ABL91" s="7"/>
      <c r="ABM91" s="7"/>
      <c r="ABN91" s="7"/>
      <c r="ABO91" s="7"/>
      <c r="ABP91" s="7"/>
      <c r="ABQ91" s="7"/>
      <c r="ABR91" s="7"/>
      <c r="ABS91" s="7"/>
      <c r="ABT91" s="7"/>
      <c r="ABU91" s="7"/>
      <c r="ABV91" s="7"/>
      <c r="ABW91" s="7"/>
      <c r="ABX91" s="7"/>
      <c r="ABY91" s="7"/>
      <c r="ABZ91" s="7"/>
      <c r="ACA91" s="7"/>
      <c r="ACB91" s="7"/>
      <c r="ACC91" s="7"/>
      <c r="ACD91" s="7"/>
      <c r="ACE91" s="7"/>
      <c r="ACF91" s="7"/>
      <c r="ACG91" s="7"/>
      <c r="ACH91" s="7"/>
      <c r="ACI91" s="7"/>
      <c r="ACJ91" s="7"/>
      <c r="ACK91" s="7"/>
      <c r="ACL91" s="7"/>
      <c r="ACM91" s="7"/>
      <c r="ACN91" s="7"/>
      <c r="ACO91" s="7"/>
      <c r="ACP91" s="7"/>
      <c r="ACQ91" s="7"/>
      <c r="ACR91" s="7"/>
      <c r="ACS91" s="7"/>
      <c r="ACT91" s="7"/>
      <c r="ACU91" s="7"/>
      <c r="ACV91" s="7"/>
      <c r="ACW91" s="7"/>
      <c r="ACX91" s="7"/>
      <c r="ACY91" s="7"/>
      <c r="ACZ91" s="7"/>
      <c r="ADA91" s="7"/>
      <c r="ADB91" s="7"/>
      <c r="ADC91" s="7"/>
      <c r="ADD91" s="7"/>
      <c r="ADE91" s="7"/>
      <c r="ADF91" s="7"/>
      <c r="ADG91" s="7"/>
      <c r="ADH91" s="7"/>
      <c r="ADI91" s="7"/>
      <c r="ADJ91" s="7"/>
      <c r="ADK91" s="7"/>
      <c r="ADL91" s="7"/>
      <c r="ADM91" s="7"/>
      <c r="ADN91" s="7"/>
      <c r="ADO91" s="7"/>
      <c r="ADP91" s="7"/>
      <c r="ADQ91" s="7"/>
      <c r="ADR91" s="7"/>
      <c r="ADS91" s="7"/>
      <c r="ADT91" s="7"/>
      <c r="ADU91" s="7"/>
    </row>
    <row r="92" spans="1:801" s="1" customForma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6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68"/>
      <c r="QR92" s="7"/>
      <c r="QS92" s="7"/>
      <c r="QT92" s="7"/>
      <c r="QU92" s="7"/>
      <c r="QV92" s="7"/>
      <c r="QW92" s="7"/>
      <c r="QX92" s="7"/>
      <c r="QY92" s="7"/>
      <c r="QZ92" s="7"/>
      <c r="RA92" s="7"/>
      <c r="RB92" s="7"/>
      <c r="RC92" s="7"/>
      <c r="RD92" s="7"/>
      <c r="RE92" s="7"/>
      <c r="RF92" s="7"/>
      <c r="RG92" s="7"/>
      <c r="RH92" s="7"/>
      <c r="RI92" s="7"/>
      <c r="RJ92" s="7"/>
      <c r="RK92" s="7"/>
      <c r="RL92" s="7"/>
      <c r="RM92" s="7"/>
      <c r="RN92" s="7"/>
      <c r="RO92" s="7"/>
      <c r="RP92" s="7"/>
      <c r="RQ92" s="7"/>
      <c r="RR92" s="7"/>
      <c r="RS92" s="7"/>
      <c r="RT92" s="7"/>
      <c r="RU92" s="7"/>
      <c r="RV92" s="7"/>
      <c r="RW92" s="7"/>
      <c r="RX92" s="7"/>
      <c r="RY92" s="7"/>
      <c r="RZ92" s="7"/>
      <c r="SA92" s="7"/>
      <c r="SB92" s="7"/>
      <c r="SC92" s="7"/>
      <c r="SD92" s="7"/>
      <c r="SE92" s="7"/>
      <c r="SF92" s="7"/>
      <c r="SG92" s="7"/>
      <c r="SH92" s="7"/>
      <c r="SI92" s="7"/>
      <c r="SJ92" s="7"/>
      <c r="SK92" s="7"/>
      <c r="SL92" s="7"/>
      <c r="SM92" s="7"/>
      <c r="SN92" s="7"/>
      <c r="SO92" s="7"/>
      <c r="SP92" s="7"/>
      <c r="SQ92" s="7"/>
      <c r="SR92" s="7"/>
      <c r="SS92" s="7"/>
      <c r="ST92" s="7"/>
      <c r="SU92" s="7"/>
      <c r="SV92" s="7"/>
      <c r="SW92" s="7"/>
      <c r="SX92" s="7"/>
      <c r="SY92" s="7"/>
      <c r="SZ92" s="7"/>
      <c r="TA92" s="7"/>
      <c r="TB92" s="7"/>
      <c r="TC92" s="7"/>
      <c r="TD92" s="7"/>
      <c r="TE92" s="7"/>
      <c r="TF92" s="7"/>
      <c r="TG92" s="7"/>
      <c r="TH92" s="7"/>
      <c r="TI92" s="7"/>
      <c r="TJ92" s="7"/>
      <c r="TK92" s="7"/>
      <c r="TL92" s="7"/>
      <c r="TM92" s="7"/>
      <c r="TN92" s="7"/>
      <c r="TO92" s="7"/>
      <c r="TP92" s="7"/>
      <c r="TQ92" s="7"/>
      <c r="TR92" s="7"/>
      <c r="TS92" s="7"/>
      <c r="TT92" s="7"/>
      <c r="TU92" s="7"/>
      <c r="TV92" s="7"/>
      <c r="TW92" s="7"/>
      <c r="TX92" s="7"/>
      <c r="TY92" s="7"/>
      <c r="TZ92" s="7"/>
      <c r="UA92" s="7"/>
      <c r="UB92" s="7"/>
      <c r="UC92" s="7"/>
      <c r="UD92" s="7"/>
      <c r="UE92" s="7"/>
      <c r="UF92" s="7"/>
      <c r="UG92" s="7"/>
      <c r="UH92" s="7"/>
      <c r="UI92" s="7"/>
      <c r="UJ92" s="7"/>
      <c r="UK92" s="7"/>
      <c r="UL92" s="7"/>
      <c r="UM92" s="7"/>
      <c r="UN92" s="7"/>
      <c r="UO92" s="7"/>
      <c r="UP92" s="7"/>
      <c r="UQ92" s="7"/>
      <c r="UR92" s="7"/>
      <c r="US92" s="7"/>
      <c r="UT92" s="7"/>
      <c r="UU92" s="7"/>
      <c r="UV92" s="7"/>
      <c r="UW92" s="7"/>
      <c r="UX92" s="7"/>
      <c r="UY92" s="7"/>
      <c r="UZ92" s="7"/>
      <c r="VA92" s="7"/>
      <c r="VB92" s="7"/>
      <c r="VC92" s="7"/>
      <c r="VD92" s="7"/>
      <c r="VE92" s="7"/>
      <c r="VF92" s="7"/>
      <c r="VG92" s="7"/>
      <c r="VH92" s="7"/>
      <c r="VI92" s="7"/>
      <c r="VJ92" s="7"/>
      <c r="VK92" s="7"/>
      <c r="VL92" s="7"/>
      <c r="VM92" s="7"/>
      <c r="VN92" s="7"/>
      <c r="VO92" s="7"/>
      <c r="VP92" s="7"/>
      <c r="VQ92" s="7"/>
      <c r="VR92" s="7"/>
      <c r="VS92" s="7"/>
      <c r="VT92" s="7"/>
      <c r="VU92" s="7"/>
      <c r="VV92" s="7"/>
      <c r="VW92" s="7"/>
      <c r="VX92" s="7"/>
      <c r="VY92" s="7"/>
      <c r="VZ92" s="7"/>
      <c r="WA92" s="7"/>
      <c r="WB92" s="7"/>
      <c r="WC92" s="7"/>
      <c r="WD92" s="7"/>
      <c r="WE92" s="7"/>
      <c r="WF92" s="7"/>
      <c r="WG92" s="7"/>
      <c r="WH92" s="7"/>
      <c r="WI92" s="7"/>
      <c r="WJ92" s="7"/>
      <c r="WK92" s="7"/>
      <c r="WL92" s="7"/>
      <c r="WM92" s="7"/>
      <c r="WN92" s="7"/>
      <c r="WO92" s="7"/>
      <c r="WP92" s="7"/>
      <c r="WQ92" s="7"/>
      <c r="WR92" s="7"/>
      <c r="WS92" s="7"/>
      <c r="WT92" s="7"/>
      <c r="WU92" s="7"/>
      <c r="WV92" s="7"/>
      <c r="WW92" s="7"/>
      <c r="WX92" s="7"/>
      <c r="WY92" s="7"/>
      <c r="WZ92" s="7"/>
      <c r="XA92" s="7"/>
      <c r="XB92" s="7"/>
      <c r="XC92" s="7"/>
      <c r="XD92" s="7"/>
      <c r="XE92" s="7"/>
      <c r="XF92" s="7"/>
      <c r="XG92" s="7"/>
      <c r="XH92" s="7"/>
      <c r="XI92" s="7"/>
      <c r="XJ92" s="7"/>
      <c r="XK92" s="7"/>
      <c r="XL92" s="7"/>
      <c r="XM92" s="7"/>
      <c r="XN92" s="7"/>
      <c r="XO92" s="7"/>
      <c r="XP92" s="7"/>
      <c r="XQ92" s="7"/>
      <c r="XR92" s="7"/>
      <c r="XS92" s="7"/>
      <c r="XT92" s="7"/>
      <c r="XU92" s="7"/>
      <c r="XV92" s="7"/>
      <c r="XW92" s="7"/>
      <c r="XX92" s="7"/>
      <c r="XY92" s="7"/>
      <c r="XZ92" s="7"/>
      <c r="YA92" s="7"/>
      <c r="YB92" s="7"/>
      <c r="YC92" s="7"/>
      <c r="YD92" s="7"/>
      <c r="YE92" s="7"/>
      <c r="YF92" s="7"/>
      <c r="YG92" s="7"/>
      <c r="YH92" s="7"/>
      <c r="YI92" s="7"/>
      <c r="YJ92" s="7"/>
      <c r="YK92" s="7"/>
      <c r="YL92" s="7"/>
      <c r="YM92" s="7"/>
      <c r="YN92" s="7"/>
      <c r="YO92" s="7"/>
      <c r="YP92" s="7"/>
      <c r="YQ92" s="7"/>
      <c r="YR92" s="7"/>
      <c r="YS92" s="7"/>
      <c r="YT92" s="7"/>
      <c r="YU92" s="7"/>
      <c r="YV92" s="7"/>
      <c r="YW92" s="7"/>
      <c r="YX92" s="7"/>
      <c r="YY92" s="7"/>
      <c r="YZ92" s="7"/>
      <c r="ZA92" s="7"/>
      <c r="ZB92" s="7"/>
      <c r="ZC92" s="7"/>
      <c r="ZD92" s="7"/>
      <c r="ZE92" s="7"/>
      <c r="ZF92" s="7"/>
      <c r="ZG92" s="7"/>
      <c r="ZH92" s="7"/>
      <c r="ZI92" s="7"/>
      <c r="ZJ92" s="7"/>
      <c r="ZK92" s="7"/>
      <c r="ZL92" s="7"/>
      <c r="ZM92" s="7"/>
      <c r="ZN92" s="7"/>
      <c r="ZO92" s="7"/>
      <c r="ZP92" s="7"/>
      <c r="ZQ92" s="7"/>
      <c r="ZR92" s="7"/>
      <c r="ZS92" s="7"/>
      <c r="ZT92" s="7"/>
      <c r="ZU92" s="7"/>
      <c r="ZV92" s="7"/>
      <c r="ZW92" s="7"/>
      <c r="ZX92" s="7"/>
      <c r="ZY92" s="7"/>
      <c r="ZZ92" s="7"/>
      <c r="AAA92" s="7"/>
      <c r="AAB92" s="7"/>
      <c r="AAC92" s="7"/>
      <c r="AAD92" s="7"/>
      <c r="AAE92" s="7"/>
      <c r="AAF92" s="7"/>
      <c r="AAG92" s="7"/>
      <c r="AAH92" s="7"/>
      <c r="AAI92" s="7"/>
      <c r="AAJ92" s="7"/>
      <c r="AAK92" s="7"/>
      <c r="AAL92" s="7"/>
      <c r="AAM92" s="7"/>
      <c r="AAN92" s="7"/>
      <c r="AAO92" s="7"/>
      <c r="AAP92" s="7"/>
      <c r="AAQ92" s="7"/>
      <c r="AAR92" s="7"/>
      <c r="AAS92" s="7"/>
      <c r="AAT92" s="7"/>
      <c r="AAU92" s="7"/>
      <c r="AAV92" s="7"/>
      <c r="AAW92" s="7"/>
      <c r="AAX92" s="7"/>
      <c r="AAY92" s="7"/>
      <c r="AAZ92" s="7"/>
      <c r="ABA92" s="7"/>
      <c r="ABB92" s="7"/>
      <c r="ABC92" s="7"/>
      <c r="ABD92" s="7"/>
      <c r="ABE92" s="7"/>
      <c r="ABF92" s="7"/>
      <c r="ABG92" s="7"/>
      <c r="ABH92" s="7"/>
      <c r="ABI92" s="7"/>
      <c r="ABJ92" s="7"/>
      <c r="ABK92" s="7"/>
      <c r="ABL92" s="7"/>
      <c r="ABM92" s="7"/>
      <c r="ABN92" s="7"/>
      <c r="ABO92" s="7"/>
      <c r="ABP92" s="7"/>
      <c r="ABQ92" s="7"/>
      <c r="ABR92" s="7"/>
      <c r="ABS92" s="7"/>
      <c r="ABT92" s="7"/>
      <c r="ABU92" s="7"/>
      <c r="ABV92" s="7"/>
      <c r="ABW92" s="7"/>
      <c r="ABX92" s="7"/>
      <c r="ABY92" s="7"/>
      <c r="ABZ92" s="7"/>
      <c r="ACA92" s="7"/>
      <c r="ACB92" s="7"/>
      <c r="ACC92" s="7"/>
      <c r="ACD92" s="7"/>
      <c r="ACE92" s="7"/>
      <c r="ACF92" s="7"/>
      <c r="ACG92" s="7"/>
      <c r="ACH92" s="7"/>
      <c r="ACI92" s="7"/>
      <c r="ACJ92" s="7"/>
      <c r="ACK92" s="7"/>
      <c r="ACL92" s="7"/>
      <c r="ACM92" s="7"/>
      <c r="ACN92" s="7"/>
      <c r="ACO92" s="7"/>
      <c r="ACP92" s="7"/>
      <c r="ACQ92" s="7"/>
      <c r="ACR92" s="7"/>
      <c r="ACS92" s="7"/>
      <c r="ACT92" s="7"/>
      <c r="ACU92" s="7"/>
      <c r="ACV92" s="7"/>
      <c r="ACW92" s="7"/>
      <c r="ACX92" s="7"/>
      <c r="ACY92" s="7"/>
      <c r="ACZ92" s="7"/>
      <c r="ADA92" s="7"/>
      <c r="ADB92" s="7"/>
      <c r="ADC92" s="7"/>
      <c r="ADD92" s="7"/>
      <c r="ADE92" s="7"/>
      <c r="ADF92" s="7"/>
      <c r="ADG92" s="7"/>
      <c r="ADH92" s="7"/>
      <c r="ADI92" s="7"/>
      <c r="ADJ92" s="7"/>
      <c r="ADK92" s="7"/>
      <c r="ADL92" s="7"/>
      <c r="ADM92" s="7"/>
      <c r="ADN92" s="7"/>
      <c r="ADO92" s="7"/>
      <c r="ADP92" s="7"/>
      <c r="ADQ92" s="7"/>
      <c r="ADR92" s="7"/>
      <c r="ADS92" s="7"/>
      <c r="ADT92" s="7"/>
      <c r="ADU92" s="7"/>
    </row>
    <row r="93" spans="1:801" s="1" customForma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68" t="s">
        <v>270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68" t="s">
        <v>270</v>
      </c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68" t="s">
        <v>270</v>
      </c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68" t="s">
        <v>270</v>
      </c>
      <c r="BA93" s="7"/>
      <c r="BB93" s="7"/>
      <c r="BC93" s="7"/>
      <c r="BD93" s="7"/>
      <c r="BE93" s="7"/>
      <c r="BF93" s="7"/>
      <c r="BG93" s="7"/>
      <c r="BH93" s="7"/>
      <c r="BI93" s="7"/>
      <c r="BJ93" s="68" t="s">
        <v>270</v>
      </c>
      <c r="QR93" s="7"/>
      <c r="QS93" s="7"/>
      <c r="QT93" s="7"/>
      <c r="QU93" s="7"/>
      <c r="QV93" s="7"/>
      <c r="QW93" s="7"/>
      <c r="QX93" s="7"/>
      <c r="QY93" s="7"/>
      <c r="QZ93" s="7"/>
      <c r="RA93" s="7"/>
      <c r="RB93" s="7"/>
      <c r="RC93" s="7"/>
      <c r="RD93" s="7"/>
      <c r="RE93" s="7"/>
      <c r="RF93" s="7"/>
      <c r="RG93" s="7"/>
      <c r="RH93" s="7"/>
      <c r="RI93" s="7"/>
      <c r="RJ93" s="7"/>
      <c r="RK93" s="7"/>
      <c r="RL93" s="7"/>
      <c r="RM93" s="7"/>
      <c r="RN93" s="7"/>
      <c r="RO93" s="7"/>
      <c r="RP93" s="7"/>
      <c r="RQ93" s="7"/>
      <c r="RR93" s="7"/>
      <c r="RS93" s="7"/>
      <c r="RT93" s="7"/>
      <c r="RU93" s="7"/>
      <c r="RV93" s="7"/>
      <c r="RW93" s="7"/>
      <c r="RX93" s="7"/>
      <c r="RY93" s="7"/>
      <c r="RZ93" s="7"/>
      <c r="SA93" s="7"/>
      <c r="SB93" s="7"/>
      <c r="SC93" s="7"/>
      <c r="SD93" s="7"/>
      <c r="SE93" s="7"/>
      <c r="SF93" s="7"/>
      <c r="SG93" s="7"/>
      <c r="SH93" s="7"/>
      <c r="SI93" s="7"/>
      <c r="SJ93" s="7"/>
      <c r="SK93" s="7"/>
      <c r="SL93" s="7"/>
      <c r="SM93" s="7"/>
      <c r="SN93" s="7"/>
      <c r="SO93" s="7"/>
      <c r="SP93" s="7"/>
      <c r="SQ93" s="7"/>
      <c r="SR93" s="7"/>
      <c r="SS93" s="7"/>
      <c r="ST93" s="7"/>
      <c r="SU93" s="7"/>
      <c r="SV93" s="7"/>
      <c r="SW93" s="7"/>
      <c r="SX93" s="7"/>
      <c r="SY93" s="7"/>
      <c r="SZ93" s="7"/>
      <c r="TA93" s="7"/>
      <c r="TB93" s="7"/>
      <c r="TC93" s="7"/>
      <c r="TD93" s="7"/>
      <c r="TE93" s="7"/>
      <c r="TF93" s="7"/>
      <c r="TG93" s="7"/>
      <c r="TH93" s="7"/>
      <c r="TI93" s="7"/>
      <c r="TJ93" s="7"/>
      <c r="TK93" s="7"/>
      <c r="TL93" s="7"/>
      <c r="TM93" s="7"/>
      <c r="TN93" s="7"/>
      <c r="TO93" s="7"/>
      <c r="TP93" s="7"/>
      <c r="TQ93" s="7"/>
      <c r="TR93" s="7"/>
      <c r="TS93" s="7"/>
      <c r="TT93" s="7"/>
      <c r="TU93" s="7"/>
      <c r="TV93" s="7"/>
      <c r="TW93" s="7"/>
      <c r="TX93" s="7"/>
      <c r="TY93" s="7"/>
      <c r="TZ93" s="7"/>
      <c r="UA93" s="7"/>
      <c r="UB93" s="7"/>
      <c r="UC93" s="7"/>
      <c r="UD93" s="7"/>
      <c r="UE93" s="7"/>
      <c r="UF93" s="7"/>
      <c r="UG93" s="7"/>
      <c r="UH93" s="7"/>
      <c r="UI93" s="7"/>
      <c r="UJ93" s="7"/>
      <c r="UK93" s="7"/>
      <c r="UL93" s="7"/>
      <c r="UM93" s="7"/>
      <c r="UN93" s="7"/>
      <c r="UO93" s="7"/>
      <c r="UP93" s="7"/>
      <c r="UQ93" s="7"/>
      <c r="UR93" s="7"/>
      <c r="US93" s="7"/>
      <c r="UT93" s="7"/>
      <c r="UU93" s="7"/>
      <c r="UV93" s="7"/>
      <c r="UW93" s="7"/>
      <c r="UX93" s="7"/>
      <c r="UY93" s="7"/>
      <c r="UZ93" s="7"/>
      <c r="VA93" s="7"/>
      <c r="VB93" s="7"/>
      <c r="VC93" s="7"/>
      <c r="VD93" s="7"/>
      <c r="VE93" s="7"/>
      <c r="VF93" s="7"/>
      <c r="VG93" s="7"/>
      <c r="VH93" s="7"/>
      <c r="VI93" s="7"/>
      <c r="VJ93" s="7"/>
      <c r="VK93" s="7"/>
      <c r="VL93" s="7"/>
      <c r="VM93" s="7"/>
      <c r="VN93" s="7"/>
      <c r="VO93" s="7"/>
      <c r="VP93" s="7"/>
      <c r="VQ93" s="7"/>
      <c r="VR93" s="7"/>
      <c r="VS93" s="7"/>
      <c r="VT93" s="7"/>
      <c r="VU93" s="7"/>
      <c r="VV93" s="7"/>
      <c r="VW93" s="7"/>
      <c r="VX93" s="7"/>
      <c r="VY93" s="7"/>
      <c r="VZ93" s="7"/>
      <c r="WA93" s="7"/>
      <c r="WB93" s="7"/>
      <c r="WC93" s="7"/>
      <c r="WD93" s="7"/>
      <c r="WE93" s="7"/>
      <c r="WF93" s="7"/>
      <c r="WG93" s="7"/>
      <c r="WH93" s="7"/>
      <c r="WI93" s="7"/>
      <c r="WJ93" s="7"/>
      <c r="WK93" s="7"/>
      <c r="WL93" s="7"/>
      <c r="WM93" s="7"/>
      <c r="WN93" s="7"/>
      <c r="WO93" s="7"/>
      <c r="WP93" s="7"/>
      <c r="WQ93" s="7"/>
      <c r="WR93" s="7"/>
      <c r="WS93" s="7"/>
      <c r="WT93" s="7"/>
      <c r="WU93" s="7"/>
      <c r="WV93" s="7"/>
      <c r="WW93" s="7"/>
      <c r="WX93" s="7"/>
      <c r="WY93" s="7"/>
      <c r="WZ93" s="7"/>
      <c r="XA93" s="7"/>
      <c r="XB93" s="7"/>
      <c r="XC93" s="7"/>
      <c r="XD93" s="7"/>
      <c r="XE93" s="7"/>
      <c r="XF93" s="7"/>
      <c r="XG93" s="7"/>
      <c r="XH93" s="7"/>
      <c r="XI93" s="7"/>
      <c r="XJ93" s="7"/>
      <c r="XK93" s="7"/>
      <c r="XL93" s="7"/>
      <c r="XM93" s="7"/>
      <c r="XN93" s="7"/>
      <c r="XO93" s="7"/>
      <c r="XP93" s="7"/>
      <c r="XQ93" s="7"/>
      <c r="XR93" s="7"/>
      <c r="XS93" s="7"/>
      <c r="XT93" s="7"/>
      <c r="XU93" s="7"/>
      <c r="XV93" s="7"/>
      <c r="XW93" s="7"/>
      <c r="XX93" s="7"/>
      <c r="XY93" s="7"/>
      <c r="XZ93" s="7"/>
      <c r="YA93" s="7"/>
      <c r="YB93" s="7"/>
      <c r="YC93" s="7"/>
      <c r="YD93" s="7"/>
      <c r="YE93" s="7"/>
      <c r="YF93" s="7"/>
      <c r="YG93" s="7"/>
      <c r="YH93" s="7"/>
      <c r="YI93" s="7"/>
      <c r="YJ93" s="7"/>
      <c r="YK93" s="7"/>
      <c r="YL93" s="7"/>
      <c r="YM93" s="7"/>
      <c r="YN93" s="7"/>
      <c r="YO93" s="7"/>
      <c r="YP93" s="7"/>
      <c r="YQ93" s="7"/>
      <c r="YR93" s="7"/>
      <c r="YS93" s="7"/>
      <c r="YT93" s="7"/>
      <c r="YU93" s="7"/>
      <c r="YV93" s="7"/>
      <c r="YW93" s="7"/>
      <c r="YX93" s="7"/>
      <c r="YY93" s="7"/>
      <c r="YZ93" s="7"/>
      <c r="ZA93" s="7"/>
      <c r="ZB93" s="7"/>
      <c r="ZC93" s="7"/>
      <c r="ZD93" s="7"/>
      <c r="ZE93" s="7"/>
      <c r="ZF93" s="7"/>
      <c r="ZG93" s="7"/>
      <c r="ZH93" s="7"/>
      <c r="ZI93" s="7"/>
      <c r="ZJ93" s="7"/>
      <c r="ZK93" s="7"/>
      <c r="ZL93" s="7"/>
      <c r="ZM93" s="7"/>
      <c r="ZN93" s="7"/>
      <c r="ZO93" s="7"/>
      <c r="ZP93" s="7"/>
      <c r="ZQ93" s="7"/>
      <c r="ZR93" s="7"/>
      <c r="ZS93" s="7"/>
      <c r="ZT93" s="7"/>
      <c r="ZU93" s="7"/>
      <c r="ZV93" s="7"/>
      <c r="ZW93" s="7"/>
      <c r="ZX93" s="7"/>
      <c r="ZY93" s="7"/>
      <c r="ZZ93" s="7"/>
      <c r="AAA93" s="7"/>
      <c r="AAB93" s="7"/>
      <c r="AAC93" s="7"/>
      <c r="AAD93" s="7"/>
      <c r="AAE93" s="7"/>
      <c r="AAF93" s="7"/>
      <c r="AAG93" s="7"/>
      <c r="AAH93" s="7"/>
      <c r="AAI93" s="7"/>
      <c r="AAJ93" s="7"/>
      <c r="AAK93" s="7"/>
      <c r="AAL93" s="7"/>
      <c r="AAM93" s="7"/>
      <c r="AAN93" s="7"/>
      <c r="AAO93" s="7"/>
      <c r="AAP93" s="7"/>
      <c r="AAQ93" s="7"/>
      <c r="AAR93" s="7"/>
      <c r="AAS93" s="7"/>
      <c r="AAT93" s="7"/>
      <c r="AAU93" s="7"/>
      <c r="AAV93" s="7"/>
      <c r="AAW93" s="7"/>
      <c r="AAX93" s="7"/>
      <c r="AAY93" s="7"/>
      <c r="AAZ93" s="7"/>
      <c r="ABA93" s="7"/>
      <c r="ABB93" s="7"/>
      <c r="ABC93" s="7"/>
      <c r="ABD93" s="7"/>
      <c r="ABE93" s="7"/>
      <c r="ABF93" s="7"/>
      <c r="ABG93" s="7"/>
      <c r="ABH93" s="7"/>
      <c r="ABI93" s="7"/>
      <c r="ABJ93" s="7"/>
      <c r="ABK93" s="7"/>
      <c r="ABL93" s="7"/>
      <c r="ABM93" s="7"/>
      <c r="ABN93" s="7"/>
      <c r="ABO93" s="7"/>
      <c r="ABP93" s="7"/>
      <c r="ABQ93" s="7"/>
      <c r="ABR93" s="7"/>
      <c r="ABS93" s="7"/>
      <c r="ABT93" s="7"/>
      <c r="ABU93" s="7"/>
      <c r="ABV93" s="7"/>
      <c r="ABW93" s="7"/>
      <c r="ABX93" s="7"/>
      <c r="ABY93" s="7"/>
      <c r="ABZ93" s="7"/>
      <c r="ACA93" s="7"/>
      <c r="ACB93" s="7"/>
      <c r="ACC93" s="7"/>
      <c r="ACD93" s="7"/>
      <c r="ACE93" s="7"/>
      <c r="ACF93" s="7"/>
      <c r="ACG93" s="7"/>
      <c r="ACH93" s="7"/>
      <c r="ACI93" s="7"/>
      <c r="ACJ93" s="7"/>
      <c r="ACK93" s="7"/>
      <c r="ACL93" s="7"/>
      <c r="ACM93" s="7"/>
      <c r="ACN93" s="7"/>
      <c r="ACO93" s="7"/>
      <c r="ACP93" s="7"/>
      <c r="ACQ93" s="7"/>
      <c r="ACR93" s="7"/>
      <c r="ACS93" s="7"/>
      <c r="ACT93" s="7"/>
      <c r="ACU93" s="7"/>
      <c r="ACV93" s="7"/>
      <c r="ACW93" s="7"/>
      <c r="ACX93" s="7"/>
      <c r="ACY93" s="7"/>
      <c r="ACZ93" s="7"/>
      <c r="ADA93" s="7"/>
      <c r="ADB93" s="7"/>
      <c r="ADC93" s="7"/>
      <c r="ADD93" s="7"/>
      <c r="ADE93" s="7"/>
      <c r="ADF93" s="7"/>
      <c r="ADG93" s="7"/>
      <c r="ADH93" s="7"/>
      <c r="ADI93" s="7"/>
      <c r="ADJ93" s="7"/>
      <c r="ADK93" s="7"/>
      <c r="ADL93" s="7"/>
      <c r="ADM93" s="7"/>
      <c r="ADN93" s="7"/>
      <c r="ADO93" s="7"/>
      <c r="ADP93" s="7"/>
      <c r="ADQ93" s="7"/>
      <c r="ADR93" s="7"/>
      <c r="ADS93" s="7"/>
      <c r="ADT93" s="7"/>
      <c r="ADU93" s="7"/>
    </row>
    <row r="94" spans="1:801" s="1" customForma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67" t="s">
        <v>257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67" t="s">
        <v>257</v>
      </c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67" t="s">
        <v>257</v>
      </c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67" t="s">
        <v>257</v>
      </c>
      <c r="BA94" s="7"/>
      <c r="BB94" s="7"/>
      <c r="BC94" s="7"/>
      <c r="BD94" s="7"/>
      <c r="BE94" s="7"/>
      <c r="BF94" s="7"/>
      <c r="BG94" s="7"/>
      <c r="BH94" s="7"/>
      <c r="BI94" s="7"/>
      <c r="BJ94" s="67" t="s">
        <v>257</v>
      </c>
      <c r="QR94" s="7"/>
      <c r="QS94" s="7"/>
      <c r="QT94" s="7"/>
      <c r="QU94" s="7"/>
      <c r="QV94" s="7"/>
      <c r="QW94" s="7"/>
      <c r="QX94" s="7"/>
      <c r="QY94" s="7"/>
      <c r="QZ94" s="7"/>
      <c r="RA94" s="7"/>
      <c r="RB94" s="7"/>
      <c r="RC94" s="7"/>
      <c r="RD94" s="7"/>
      <c r="RE94" s="7"/>
      <c r="RF94" s="7"/>
      <c r="RG94" s="7"/>
      <c r="RH94" s="7"/>
      <c r="RI94" s="7"/>
      <c r="RJ94" s="7"/>
      <c r="RK94" s="7"/>
      <c r="RL94" s="7"/>
      <c r="RM94" s="7"/>
      <c r="RN94" s="7"/>
      <c r="RO94" s="7"/>
      <c r="RP94" s="7"/>
      <c r="RQ94" s="7"/>
      <c r="RR94" s="7"/>
      <c r="RS94" s="7"/>
      <c r="RT94" s="7"/>
      <c r="RU94" s="7"/>
      <c r="RV94" s="7"/>
      <c r="RW94" s="7"/>
      <c r="RX94" s="7"/>
      <c r="RY94" s="7"/>
      <c r="RZ94" s="7"/>
      <c r="SA94" s="7"/>
      <c r="SB94" s="7"/>
      <c r="SC94" s="7"/>
      <c r="SD94" s="7"/>
      <c r="SE94" s="7"/>
      <c r="SF94" s="7"/>
      <c r="SG94" s="7"/>
      <c r="SH94" s="7"/>
      <c r="SI94" s="7"/>
      <c r="SJ94" s="7"/>
      <c r="SK94" s="7"/>
      <c r="SL94" s="7"/>
      <c r="SM94" s="7"/>
      <c r="SN94" s="7"/>
      <c r="SO94" s="7"/>
      <c r="SP94" s="7"/>
      <c r="SQ94" s="7"/>
      <c r="SR94" s="7"/>
      <c r="SS94" s="7"/>
      <c r="ST94" s="7"/>
      <c r="SU94" s="7"/>
      <c r="SV94" s="7"/>
      <c r="SW94" s="7"/>
      <c r="SX94" s="7"/>
      <c r="SY94" s="7"/>
      <c r="SZ94" s="7"/>
      <c r="TA94" s="7"/>
      <c r="TB94" s="7"/>
      <c r="TC94" s="7"/>
      <c r="TD94" s="7"/>
      <c r="TE94" s="7"/>
      <c r="TF94" s="7"/>
      <c r="TG94" s="7"/>
      <c r="TH94" s="7"/>
      <c r="TI94" s="7"/>
      <c r="TJ94" s="7"/>
      <c r="TK94" s="7"/>
      <c r="TL94" s="7"/>
      <c r="TM94" s="7"/>
      <c r="TN94" s="7"/>
      <c r="TO94" s="7"/>
      <c r="TP94" s="7"/>
      <c r="TQ94" s="7"/>
      <c r="TR94" s="7"/>
      <c r="TS94" s="7"/>
      <c r="TT94" s="7"/>
      <c r="TU94" s="7"/>
      <c r="TV94" s="7"/>
      <c r="TW94" s="7"/>
      <c r="TX94" s="7"/>
      <c r="TY94" s="7"/>
      <c r="TZ94" s="7"/>
      <c r="UA94" s="7"/>
      <c r="UB94" s="7"/>
      <c r="UC94" s="7"/>
      <c r="UD94" s="7"/>
      <c r="UE94" s="7"/>
      <c r="UF94" s="7"/>
      <c r="UG94" s="7"/>
      <c r="UH94" s="7"/>
      <c r="UI94" s="7"/>
      <c r="UJ94" s="7"/>
      <c r="UK94" s="7"/>
      <c r="UL94" s="7"/>
      <c r="UM94" s="7"/>
      <c r="UN94" s="7"/>
      <c r="UO94" s="7"/>
      <c r="UP94" s="7"/>
      <c r="UQ94" s="7"/>
      <c r="UR94" s="7"/>
      <c r="US94" s="7"/>
      <c r="UT94" s="7"/>
      <c r="UU94" s="7"/>
      <c r="UV94" s="7"/>
      <c r="UW94" s="7"/>
      <c r="UX94" s="7"/>
      <c r="UY94" s="7"/>
      <c r="UZ94" s="7"/>
      <c r="VA94" s="7"/>
      <c r="VB94" s="7"/>
      <c r="VC94" s="7"/>
      <c r="VD94" s="7"/>
      <c r="VE94" s="7"/>
      <c r="VF94" s="7"/>
      <c r="VG94" s="7"/>
      <c r="VH94" s="7"/>
      <c r="VI94" s="7"/>
      <c r="VJ94" s="7"/>
      <c r="VK94" s="7"/>
      <c r="VL94" s="7"/>
      <c r="VM94" s="7"/>
      <c r="VN94" s="7"/>
      <c r="VO94" s="7"/>
      <c r="VP94" s="7"/>
      <c r="VQ94" s="7"/>
      <c r="VR94" s="7"/>
      <c r="VS94" s="7"/>
      <c r="VT94" s="7"/>
      <c r="VU94" s="7"/>
      <c r="VV94" s="7"/>
      <c r="VW94" s="7"/>
      <c r="VX94" s="7"/>
      <c r="VY94" s="7"/>
      <c r="VZ94" s="7"/>
      <c r="WA94" s="7"/>
      <c r="WB94" s="7"/>
      <c r="WC94" s="7"/>
      <c r="WD94" s="7"/>
      <c r="WE94" s="7"/>
      <c r="WF94" s="7"/>
      <c r="WG94" s="7"/>
      <c r="WH94" s="7"/>
      <c r="WI94" s="7"/>
      <c r="WJ94" s="7"/>
      <c r="WK94" s="7"/>
      <c r="WL94" s="7"/>
      <c r="WM94" s="7"/>
      <c r="WN94" s="7"/>
      <c r="WO94" s="7"/>
      <c r="WP94" s="7"/>
      <c r="WQ94" s="7"/>
      <c r="WR94" s="7"/>
      <c r="WS94" s="7"/>
      <c r="WT94" s="7"/>
      <c r="WU94" s="7"/>
      <c r="WV94" s="7"/>
      <c r="WW94" s="7"/>
      <c r="WX94" s="7"/>
      <c r="WY94" s="7"/>
      <c r="WZ94" s="7"/>
      <c r="XA94" s="7"/>
      <c r="XB94" s="7"/>
      <c r="XC94" s="7"/>
      <c r="XD94" s="7"/>
      <c r="XE94" s="7"/>
      <c r="XF94" s="7"/>
      <c r="XG94" s="7"/>
      <c r="XH94" s="7"/>
      <c r="XI94" s="7"/>
      <c r="XJ94" s="7"/>
      <c r="XK94" s="7"/>
      <c r="XL94" s="7"/>
      <c r="XM94" s="7"/>
      <c r="XN94" s="7"/>
      <c r="XO94" s="7"/>
      <c r="XP94" s="7"/>
      <c r="XQ94" s="7"/>
      <c r="XR94" s="7"/>
      <c r="XS94" s="7"/>
      <c r="XT94" s="7"/>
      <c r="XU94" s="7"/>
      <c r="XV94" s="7"/>
      <c r="XW94" s="7"/>
      <c r="XX94" s="7"/>
      <c r="XY94" s="7"/>
      <c r="XZ94" s="7"/>
      <c r="YA94" s="7"/>
      <c r="YB94" s="7"/>
      <c r="YC94" s="7"/>
      <c r="YD94" s="7"/>
      <c r="YE94" s="7"/>
      <c r="YF94" s="7"/>
      <c r="YG94" s="7"/>
      <c r="YH94" s="7"/>
      <c r="YI94" s="7"/>
      <c r="YJ94" s="7"/>
      <c r="YK94" s="7"/>
      <c r="YL94" s="7"/>
      <c r="YM94" s="7"/>
      <c r="YN94" s="7"/>
      <c r="YO94" s="7"/>
      <c r="YP94" s="7"/>
      <c r="YQ94" s="7"/>
      <c r="YR94" s="7"/>
      <c r="YS94" s="7"/>
      <c r="YT94" s="7"/>
      <c r="YU94" s="7"/>
      <c r="YV94" s="7"/>
      <c r="YW94" s="7"/>
      <c r="YX94" s="7"/>
      <c r="YY94" s="7"/>
      <c r="YZ94" s="7"/>
      <c r="ZA94" s="7"/>
      <c r="ZB94" s="7"/>
      <c r="ZC94" s="7"/>
      <c r="ZD94" s="7"/>
      <c r="ZE94" s="7"/>
      <c r="ZF94" s="7"/>
      <c r="ZG94" s="7"/>
      <c r="ZH94" s="7"/>
      <c r="ZI94" s="7"/>
      <c r="ZJ94" s="7"/>
      <c r="ZK94" s="7"/>
      <c r="ZL94" s="7"/>
      <c r="ZM94" s="7"/>
      <c r="ZN94" s="7"/>
      <c r="ZO94" s="7"/>
      <c r="ZP94" s="7"/>
      <c r="ZQ94" s="7"/>
      <c r="ZR94" s="7"/>
      <c r="ZS94" s="7"/>
      <c r="ZT94" s="7"/>
      <c r="ZU94" s="7"/>
      <c r="ZV94" s="7"/>
      <c r="ZW94" s="7"/>
      <c r="ZX94" s="7"/>
      <c r="ZY94" s="7"/>
      <c r="ZZ94" s="7"/>
      <c r="AAA94" s="7"/>
      <c r="AAB94" s="7"/>
      <c r="AAC94" s="7"/>
      <c r="AAD94" s="7"/>
      <c r="AAE94" s="7"/>
      <c r="AAF94" s="7"/>
      <c r="AAG94" s="7"/>
      <c r="AAH94" s="7"/>
      <c r="AAI94" s="7"/>
      <c r="AAJ94" s="7"/>
      <c r="AAK94" s="7"/>
      <c r="AAL94" s="7"/>
      <c r="AAM94" s="7"/>
      <c r="AAN94" s="7"/>
      <c r="AAO94" s="7"/>
      <c r="AAP94" s="7"/>
      <c r="AAQ94" s="7"/>
      <c r="AAR94" s="7"/>
      <c r="AAS94" s="7"/>
      <c r="AAT94" s="7"/>
      <c r="AAU94" s="7"/>
      <c r="AAV94" s="7"/>
      <c r="AAW94" s="7"/>
      <c r="AAX94" s="7"/>
      <c r="AAY94" s="7"/>
      <c r="AAZ94" s="7"/>
      <c r="ABA94" s="7"/>
      <c r="ABB94" s="7"/>
      <c r="ABC94" s="7"/>
      <c r="ABD94" s="7"/>
      <c r="ABE94" s="7"/>
      <c r="ABF94" s="7"/>
      <c r="ABG94" s="7"/>
      <c r="ABH94" s="7"/>
      <c r="ABI94" s="7"/>
      <c r="ABJ94" s="7"/>
      <c r="ABK94" s="7"/>
      <c r="ABL94" s="7"/>
      <c r="ABM94" s="7"/>
      <c r="ABN94" s="7"/>
      <c r="ABO94" s="7"/>
      <c r="ABP94" s="7"/>
      <c r="ABQ94" s="7"/>
      <c r="ABR94" s="7"/>
      <c r="ABS94" s="7"/>
      <c r="ABT94" s="7"/>
      <c r="ABU94" s="7"/>
      <c r="ABV94" s="7"/>
      <c r="ABW94" s="7"/>
      <c r="ABX94" s="7"/>
      <c r="ABY94" s="7"/>
      <c r="ABZ94" s="7"/>
      <c r="ACA94" s="7"/>
      <c r="ACB94" s="7"/>
      <c r="ACC94" s="7"/>
      <c r="ACD94" s="7"/>
      <c r="ACE94" s="7"/>
      <c r="ACF94" s="7"/>
      <c r="ACG94" s="7"/>
      <c r="ACH94" s="7"/>
      <c r="ACI94" s="7"/>
      <c r="ACJ94" s="7"/>
      <c r="ACK94" s="7"/>
      <c r="ACL94" s="7"/>
      <c r="ACM94" s="7"/>
      <c r="ACN94" s="7"/>
      <c r="ACO94" s="7"/>
      <c r="ACP94" s="7"/>
      <c r="ACQ94" s="7"/>
      <c r="ACR94" s="7"/>
      <c r="ACS94" s="7"/>
      <c r="ACT94" s="7"/>
      <c r="ACU94" s="7"/>
      <c r="ACV94" s="7"/>
      <c r="ACW94" s="7"/>
      <c r="ACX94" s="7"/>
      <c r="ACY94" s="7"/>
      <c r="ACZ94" s="7"/>
      <c r="ADA94" s="7"/>
      <c r="ADB94" s="7"/>
      <c r="ADC94" s="7"/>
      <c r="ADD94" s="7"/>
      <c r="ADE94" s="7"/>
      <c r="ADF94" s="7"/>
      <c r="ADG94" s="7"/>
      <c r="ADH94" s="7"/>
      <c r="ADI94" s="7"/>
      <c r="ADJ94" s="7"/>
      <c r="ADK94" s="7"/>
      <c r="ADL94" s="7"/>
      <c r="ADM94" s="7"/>
      <c r="ADN94" s="7"/>
      <c r="ADO94" s="7"/>
      <c r="ADP94" s="7"/>
      <c r="ADQ94" s="7"/>
      <c r="ADR94" s="7"/>
      <c r="ADS94" s="7"/>
      <c r="ADT94" s="7"/>
      <c r="ADU94" s="7"/>
    </row>
  </sheetData>
  <sheetProtection algorithmName="SHA-512" hashValue="ZIpVwfaLhQkMHcBsv8x9ePu68I8+l3cK55FYVpxfCaNKD1+chRt68OChusSKrkW75ecpNEFSxhS4mV/uWQte6w==" saltValue="cQMTpXaRGsR8IQ10iaKmMA==" spinCount="100000" sheet="1" objects="1" scenarios="1"/>
  <mergeCells count="23"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  <mergeCell ref="BE1:BF1"/>
    <mergeCell ref="BG1:BJ1"/>
    <mergeCell ref="Q1:R1"/>
    <mergeCell ref="S1:Z1"/>
    <mergeCell ref="BC1:BC2"/>
    <mergeCell ref="BD1:BD2"/>
    <mergeCell ref="AV1:BB1"/>
    <mergeCell ref="AA1:AN1"/>
    <mergeCell ref="AO1:AU1"/>
  </mergeCells>
  <pageMargins left="0.7" right="0.7" top="0.9" bottom="0.5" header="0.05" footer="0.05"/>
  <pageSetup scale="8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9"/>
  <sheetViews>
    <sheetView topLeftCell="A15" workbookViewId="0">
      <selection activeCell="E15" sqref="E15"/>
    </sheetView>
  </sheetViews>
  <sheetFormatPr defaultColWidth="8.85546875" defaultRowHeight="21"/>
  <cols>
    <col min="1" max="1" width="24.42578125" style="74" customWidth="1"/>
    <col min="2" max="2" width="15" style="74" customWidth="1"/>
    <col min="3" max="3" width="13.5703125" style="74" customWidth="1"/>
    <col min="4" max="4" width="16.5703125" style="74" customWidth="1"/>
    <col min="5" max="5" width="20" style="74" customWidth="1"/>
    <col min="6" max="6" width="16" style="74" customWidth="1"/>
    <col min="7" max="8" width="14.42578125" style="74" customWidth="1"/>
    <col min="9" max="9" width="13" style="74" customWidth="1"/>
    <col min="10" max="10" width="14.5703125" style="74" customWidth="1"/>
    <col min="11" max="11" width="15.42578125" style="74" customWidth="1"/>
    <col min="12" max="16384" width="8.85546875" style="74"/>
  </cols>
  <sheetData>
    <row r="1" spans="1:11" ht="21.75">
      <c r="A1" s="387" t="s">
        <v>137</v>
      </c>
      <c r="B1" s="387"/>
      <c r="C1" s="387"/>
      <c r="D1" s="387"/>
      <c r="E1" s="387"/>
      <c r="F1" s="75" t="s">
        <v>138</v>
      </c>
      <c r="G1" s="76"/>
      <c r="H1" s="76"/>
      <c r="I1" s="76"/>
      <c r="J1" s="78" t="s">
        <v>139</v>
      </c>
      <c r="K1" s="78" t="s">
        <v>140</v>
      </c>
    </row>
    <row r="2" spans="1:11">
      <c r="A2" s="388" t="s">
        <v>141</v>
      </c>
      <c r="B2" s="388"/>
      <c r="C2" s="388"/>
      <c r="D2" s="388"/>
      <c r="E2" s="388"/>
      <c r="F2" s="76" t="s">
        <v>142</v>
      </c>
      <c r="G2" s="76"/>
      <c r="H2" s="76"/>
      <c r="I2" s="76"/>
      <c r="J2" s="76"/>
      <c r="K2" s="76"/>
    </row>
    <row r="3" spans="1:11" ht="19.350000000000001" customHeight="1">
      <c r="A3" s="76"/>
      <c r="B3" s="76"/>
      <c r="C3" s="76"/>
      <c r="D3" s="76"/>
      <c r="E3" s="76"/>
      <c r="F3" s="76"/>
      <c r="G3" s="76" t="s">
        <v>143</v>
      </c>
      <c r="H3" s="76"/>
      <c r="I3" s="76"/>
      <c r="J3" s="76"/>
      <c r="K3" s="76"/>
    </row>
    <row r="4" spans="1:11" ht="19.350000000000001" customHeight="1">
      <c r="A4" s="76" t="s">
        <v>144</v>
      </c>
      <c r="B4" s="76" t="s">
        <v>145</v>
      </c>
      <c r="C4" s="76"/>
      <c r="D4" s="76"/>
      <c r="E4" s="76"/>
      <c r="F4" s="76"/>
      <c r="G4" s="76" t="s">
        <v>146</v>
      </c>
      <c r="H4" s="76"/>
      <c r="I4" s="76"/>
      <c r="J4" s="76"/>
      <c r="K4" s="76"/>
    </row>
    <row r="5" spans="1:11" ht="19.350000000000001" customHeight="1">
      <c r="A5" s="76" t="s">
        <v>147</v>
      </c>
      <c r="B5" s="76" t="s">
        <v>284</v>
      </c>
      <c r="C5" s="76"/>
      <c r="D5" s="76"/>
      <c r="E5" s="76"/>
      <c r="F5" s="76" t="s">
        <v>149</v>
      </c>
      <c r="G5" s="76"/>
      <c r="H5" s="76"/>
      <c r="I5" s="76"/>
      <c r="J5" s="76"/>
      <c r="K5" s="76"/>
    </row>
    <row r="6" spans="1:11" ht="19.350000000000001" customHeight="1">
      <c r="A6" s="76" t="s">
        <v>150</v>
      </c>
      <c r="B6" s="176">
        <v>45716</v>
      </c>
      <c r="C6" s="76"/>
      <c r="D6" s="76"/>
      <c r="E6" s="76"/>
      <c r="F6" s="76"/>
      <c r="G6" s="76" t="s">
        <v>151</v>
      </c>
      <c r="H6" s="76"/>
      <c r="I6" s="76"/>
      <c r="J6" s="76"/>
      <c r="K6" s="76"/>
    </row>
    <row r="7" spans="1:11" ht="19.350000000000001" customHeight="1">
      <c r="A7" s="76"/>
      <c r="B7" s="76"/>
      <c r="C7" s="76"/>
      <c r="D7" s="76"/>
      <c r="E7" s="76"/>
      <c r="F7" s="78" t="s">
        <v>152</v>
      </c>
      <c r="G7" s="78" t="s">
        <v>153</v>
      </c>
      <c r="H7" s="78" t="s">
        <v>154</v>
      </c>
      <c r="I7" s="78" t="s">
        <v>155</v>
      </c>
      <c r="J7" s="78" t="s">
        <v>156</v>
      </c>
      <c r="K7" s="76"/>
    </row>
    <row r="8" spans="1:11" ht="19.350000000000001" customHeight="1">
      <c r="A8" s="75" t="s">
        <v>157</v>
      </c>
      <c r="B8" s="76"/>
      <c r="C8" s="76"/>
      <c r="D8" s="76"/>
      <c r="E8" s="76"/>
      <c r="F8" s="79" t="s">
        <v>158</v>
      </c>
      <c r="G8" s="79" t="s">
        <v>158</v>
      </c>
      <c r="H8" s="79" t="s">
        <v>158</v>
      </c>
      <c r="I8" s="79" t="s">
        <v>158</v>
      </c>
      <c r="J8" s="79" t="s">
        <v>158</v>
      </c>
      <c r="K8" s="76"/>
    </row>
    <row r="9" spans="1:11" ht="19.350000000000001" customHeight="1">
      <c r="A9" s="382" t="s">
        <v>159</v>
      </c>
      <c r="B9" s="382" t="s">
        <v>160</v>
      </c>
      <c r="C9" s="382"/>
      <c r="D9" s="382"/>
      <c r="E9" s="383" t="s">
        <v>161</v>
      </c>
      <c r="F9" s="75" t="s">
        <v>259</v>
      </c>
      <c r="G9" s="76"/>
      <c r="H9" s="76"/>
      <c r="I9" s="76"/>
      <c r="J9" s="76" t="s">
        <v>225</v>
      </c>
      <c r="K9" s="76"/>
    </row>
    <row r="10" spans="1:11" ht="19.350000000000001" customHeight="1">
      <c r="A10" s="382"/>
      <c r="B10" s="80" t="s">
        <v>163</v>
      </c>
      <c r="C10" s="80" t="s">
        <v>164</v>
      </c>
      <c r="D10" s="81" t="s">
        <v>165</v>
      </c>
      <c r="E10" s="384"/>
      <c r="F10" s="385" t="s">
        <v>166</v>
      </c>
      <c r="G10" s="389" t="s">
        <v>167</v>
      </c>
      <c r="H10" s="390"/>
      <c r="I10" s="391" t="s">
        <v>226</v>
      </c>
      <c r="J10" s="392"/>
      <c r="K10" s="375" t="s">
        <v>165</v>
      </c>
    </row>
    <row r="11" spans="1:11" ht="19.350000000000001" customHeight="1">
      <c r="A11" s="84">
        <v>1</v>
      </c>
      <c r="B11" s="84">
        <v>2</v>
      </c>
      <c r="C11" s="84">
        <v>3</v>
      </c>
      <c r="D11" s="84">
        <v>4</v>
      </c>
      <c r="E11" s="84">
        <v>5</v>
      </c>
      <c r="F11" s="386"/>
      <c r="G11" s="85" t="s">
        <v>170</v>
      </c>
      <c r="H11" s="86" t="s">
        <v>168</v>
      </c>
      <c r="I11" s="128" t="s">
        <v>168</v>
      </c>
      <c r="J11" s="129" t="s">
        <v>169</v>
      </c>
      <c r="K11" s="376"/>
    </row>
    <row r="12" spans="1:11" ht="19.350000000000001" customHeight="1">
      <c r="A12" s="87" t="s">
        <v>171</v>
      </c>
      <c r="B12" s="88" t="s">
        <v>172</v>
      </c>
      <c r="C12" s="87"/>
      <c r="D12" s="87"/>
      <c r="E12" s="87"/>
      <c r="F12" s="89" t="s">
        <v>260</v>
      </c>
      <c r="G12" s="90"/>
      <c r="H12" s="91"/>
      <c r="I12" s="90"/>
      <c r="J12" s="91"/>
      <c r="K12" s="90"/>
    </row>
    <row r="13" spans="1:11" ht="19.350000000000001" customHeight="1">
      <c r="A13" s="87" t="s">
        <v>227</v>
      </c>
      <c r="B13" s="88" t="s">
        <v>172</v>
      </c>
      <c r="C13" s="87"/>
      <c r="D13" s="87"/>
      <c r="E13" s="87"/>
      <c r="F13" s="92" t="s">
        <v>175</v>
      </c>
      <c r="G13" s="93">
        <f>'Oct25'!D89</f>
        <v>380500</v>
      </c>
      <c r="H13" s="93">
        <f>'Feb26'!F89</f>
        <v>25323</v>
      </c>
      <c r="I13" s="93">
        <f>'Feb26'!I89+'Feb26'!P89</f>
        <v>19325</v>
      </c>
      <c r="J13" s="131">
        <f>'Summary Jan26'!J13+I13</f>
        <v>213957</v>
      </c>
      <c r="K13" s="130" t="s">
        <v>176</v>
      </c>
    </row>
    <row r="14" spans="1:11" ht="19.350000000000001" customHeight="1">
      <c r="A14" s="87" t="s">
        <v>228</v>
      </c>
      <c r="B14" s="88" t="s">
        <v>172</v>
      </c>
      <c r="C14" s="87"/>
      <c r="D14" s="87"/>
      <c r="E14" s="87"/>
      <c r="F14" s="94" t="s">
        <v>178</v>
      </c>
      <c r="G14" s="93">
        <f>'Oct25'!C89</f>
        <v>3619500</v>
      </c>
      <c r="H14" s="93">
        <f>'Feb26'!E90</f>
        <v>339137</v>
      </c>
      <c r="I14" s="93">
        <f>'Feb26'!G89+'Feb26'!O89</f>
        <v>244972</v>
      </c>
      <c r="J14" s="131">
        <f>'Summary Jan26'!J14+I14</f>
        <v>1827062</v>
      </c>
      <c r="K14" s="132" t="s">
        <v>176</v>
      </c>
    </row>
    <row r="15" spans="1:11" ht="19.350000000000001" customHeight="1">
      <c r="A15" s="87" t="s">
        <v>229</v>
      </c>
      <c r="B15" s="88" t="s">
        <v>172</v>
      </c>
      <c r="C15" s="87"/>
      <c r="D15" s="87"/>
      <c r="E15" s="87"/>
      <c r="F15" s="95" t="s">
        <v>180</v>
      </c>
      <c r="G15" s="96">
        <f>SUM(G13:G14)</f>
        <v>4000000</v>
      </c>
      <c r="H15" s="96">
        <f>SUM(H13:H14)</f>
        <v>364460</v>
      </c>
      <c r="I15" s="96">
        <f>SUM(I13:I14)</f>
        <v>264297</v>
      </c>
      <c r="J15" s="96">
        <f>SUM(J13:J14)</f>
        <v>2041019</v>
      </c>
      <c r="K15" s="133" t="s">
        <v>176</v>
      </c>
    </row>
    <row r="16" spans="1:11" ht="19.350000000000001" customHeight="1">
      <c r="A16" s="87" t="s">
        <v>230</v>
      </c>
      <c r="B16" s="88" t="s">
        <v>172</v>
      </c>
      <c r="C16" s="87"/>
      <c r="D16" s="97"/>
      <c r="E16" s="87"/>
      <c r="F16" s="98" t="s">
        <v>261</v>
      </c>
      <c r="G16" s="85"/>
      <c r="H16" s="76"/>
      <c r="I16" s="122"/>
      <c r="J16" s="76"/>
      <c r="K16" s="122"/>
    </row>
    <row r="17" spans="1:11" ht="19.350000000000001" customHeight="1">
      <c r="A17" s="87" t="s">
        <v>183</v>
      </c>
      <c r="B17" s="80" t="s">
        <v>184</v>
      </c>
      <c r="C17" s="80" t="s">
        <v>275</v>
      </c>
      <c r="D17" s="80" t="s">
        <v>232</v>
      </c>
      <c r="E17" s="87"/>
      <c r="F17" s="92" t="s">
        <v>185</v>
      </c>
      <c r="G17" s="99">
        <v>430000</v>
      </c>
      <c r="H17" s="100">
        <v>35750</v>
      </c>
      <c r="I17" s="93">
        <f>'Feb26'!BH89</f>
        <v>32604</v>
      </c>
      <c r="J17" s="131">
        <f>'Summary Jan26'!J17+I17</f>
        <v>245639</v>
      </c>
      <c r="K17" s="122"/>
    </row>
    <row r="18" spans="1:11" ht="19.350000000000001" customHeight="1">
      <c r="A18" s="76" t="s">
        <v>264</v>
      </c>
      <c r="B18" s="76"/>
      <c r="C18" s="76"/>
      <c r="D18" s="76"/>
      <c r="E18" s="76"/>
      <c r="F18" s="92" t="s">
        <v>187</v>
      </c>
      <c r="G18" s="99">
        <v>3750000</v>
      </c>
      <c r="H18" s="100">
        <v>312500</v>
      </c>
      <c r="I18" s="93">
        <f>'Feb26'!BI89</f>
        <v>277455</v>
      </c>
      <c r="J18" s="131">
        <f>'Summary Jan26'!J18+I18</f>
        <v>1983290</v>
      </c>
      <c r="K18" s="126"/>
    </row>
    <row r="19" spans="1:11" ht="19.350000000000001" customHeight="1">
      <c r="A19" s="76"/>
      <c r="B19" s="76"/>
      <c r="C19" s="76"/>
      <c r="D19" s="76"/>
      <c r="E19" s="76"/>
      <c r="F19" s="95" t="s">
        <v>180</v>
      </c>
      <c r="G19" s="96">
        <f>SUM(G17:G18)</f>
        <v>4180000</v>
      </c>
      <c r="H19" s="101">
        <f>SUM(H17:H18)</f>
        <v>348250</v>
      </c>
      <c r="I19" s="96">
        <f>SUM(I17:I18)</f>
        <v>310059</v>
      </c>
      <c r="J19" s="96">
        <f>SUM(J17:J18)</f>
        <v>2228929</v>
      </c>
      <c r="K19" s="87"/>
    </row>
    <row r="20" spans="1:11" ht="19.350000000000001" customHeight="1">
      <c r="A20" s="75" t="s">
        <v>188</v>
      </c>
      <c r="B20" s="76"/>
      <c r="C20" s="76"/>
      <c r="D20" s="76"/>
      <c r="E20" s="76"/>
      <c r="F20" s="98" t="s">
        <v>265</v>
      </c>
      <c r="G20" s="85"/>
      <c r="H20" s="7"/>
      <c r="I20" s="85"/>
      <c r="J20" s="76"/>
      <c r="K20" s="85"/>
    </row>
    <row r="21" spans="1:11" ht="19.350000000000001" customHeight="1">
      <c r="A21" s="76" t="s">
        <v>190</v>
      </c>
      <c r="B21" s="76"/>
      <c r="C21" s="76" t="s">
        <v>225</v>
      </c>
      <c r="D21" s="76"/>
      <c r="E21" s="76"/>
      <c r="F21" s="92" t="s">
        <v>185</v>
      </c>
      <c r="G21" s="99">
        <v>145775</v>
      </c>
      <c r="H21" s="102">
        <v>13393</v>
      </c>
      <c r="I21" s="99">
        <f>'Feb26'!AT89</f>
        <v>13818</v>
      </c>
      <c r="J21" s="131">
        <f>'Summary Jan26'!J21+I21</f>
        <v>90910</v>
      </c>
      <c r="K21" s="130" t="s">
        <v>176</v>
      </c>
    </row>
    <row r="22" spans="1:11" ht="19.350000000000001" customHeight="1">
      <c r="A22" s="76" t="s">
        <v>192</v>
      </c>
      <c r="B22" s="76"/>
      <c r="C22" s="76" t="s">
        <v>225</v>
      </c>
      <c r="D22" s="76"/>
      <c r="E22" s="76"/>
      <c r="F22" s="92" t="s">
        <v>187</v>
      </c>
      <c r="G22" s="103">
        <v>1454225</v>
      </c>
      <c r="H22" s="102">
        <v>131498</v>
      </c>
      <c r="I22" s="103">
        <f>'Feb26'!AS89</f>
        <v>111314</v>
      </c>
      <c r="J22" s="131">
        <f>'Summary Jan26'!J22+I22</f>
        <v>795513</v>
      </c>
      <c r="K22" s="132" t="s">
        <v>176</v>
      </c>
    </row>
    <row r="23" spans="1:11" ht="19.350000000000001" customHeight="1">
      <c r="A23" s="75" t="s">
        <v>193</v>
      </c>
      <c r="B23" s="76"/>
      <c r="C23" s="76" t="s">
        <v>225</v>
      </c>
      <c r="D23" s="76" t="s">
        <v>158</v>
      </c>
      <c r="E23" s="76"/>
      <c r="F23" s="95" t="s">
        <v>180</v>
      </c>
      <c r="G23" s="96">
        <f>SUM(G21:G22)</f>
        <v>1600000</v>
      </c>
      <c r="H23" s="101">
        <f>SUM(H21:H22)</f>
        <v>144891</v>
      </c>
      <c r="I23" s="96">
        <f>SUM(I21:I22)</f>
        <v>125132</v>
      </c>
      <c r="J23" s="96">
        <f>SUM(J21:J22)</f>
        <v>886423</v>
      </c>
      <c r="K23" s="133" t="s">
        <v>176</v>
      </c>
    </row>
    <row r="24" spans="1:11" ht="19.350000000000001" customHeight="1">
      <c r="A24" s="104" t="s">
        <v>194</v>
      </c>
      <c r="B24" s="76"/>
      <c r="C24" s="76" t="s">
        <v>225</v>
      </c>
      <c r="D24" s="76" t="s">
        <v>158</v>
      </c>
      <c r="E24" s="76"/>
      <c r="F24" s="105" t="s">
        <v>266</v>
      </c>
      <c r="G24" s="106">
        <v>3000</v>
      </c>
      <c r="H24" s="107">
        <v>300</v>
      </c>
      <c r="I24" s="99">
        <f>'Feb26'!BC89</f>
        <v>238</v>
      </c>
      <c r="J24" s="131">
        <f>'Summary Jan26'!J24+I24</f>
        <v>1869</v>
      </c>
      <c r="K24" s="133" t="s">
        <v>176</v>
      </c>
    </row>
    <row r="25" spans="1:11" ht="19.350000000000001" customHeight="1">
      <c r="A25" s="82" t="s">
        <v>196</v>
      </c>
      <c r="B25" s="83"/>
      <c r="C25" s="83" t="s">
        <v>197</v>
      </c>
      <c r="D25" s="108" t="s">
        <v>198</v>
      </c>
      <c r="E25" s="108" t="s">
        <v>180</v>
      </c>
      <c r="F25" s="109" t="s">
        <v>267</v>
      </c>
      <c r="G25" s="96">
        <v>55</v>
      </c>
      <c r="H25" s="110">
        <v>0</v>
      </c>
      <c r="I25" s="96">
        <v>10</v>
      </c>
      <c r="J25" s="134">
        <f>'Summary Jan26'!J25+I25</f>
        <v>28</v>
      </c>
      <c r="K25" s="87"/>
    </row>
    <row r="26" spans="1:11" ht="19.350000000000001" customHeight="1">
      <c r="A26" s="111" t="s">
        <v>200</v>
      </c>
      <c r="B26" s="112"/>
      <c r="C26" s="113"/>
      <c r="D26" s="87"/>
      <c r="E26" s="87"/>
      <c r="F26" s="114" t="s">
        <v>268</v>
      </c>
      <c r="G26" s="76"/>
      <c r="H26" s="76"/>
      <c r="I26" s="76"/>
      <c r="J26" s="76"/>
      <c r="K26" s="76"/>
    </row>
    <row r="27" spans="1:11" ht="19.350000000000001" customHeight="1">
      <c r="A27" s="111" t="s">
        <v>202</v>
      </c>
      <c r="B27" s="112"/>
      <c r="C27" s="113"/>
      <c r="D27" s="87"/>
      <c r="E27" s="87"/>
      <c r="F27" s="383" t="s">
        <v>166</v>
      </c>
      <c r="G27" s="379" t="s">
        <v>167</v>
      </c>
      <c r="H27" s="380"/>
      <c r="I27" s="381" t="s">
        <v>233</v>
      </c>
      <c r="J27" s="381"/>
      <c r="K27" s="377" t="s">
        <v>234</v>
      </c>
    </row>
    <row r="28" spans="1:11" ht="19.350000000000001" customHeight="1">
      <c r="A28" s="111" t="s">
        <v>205</v>
      </c>
      <c r="B28" s="112"/>
      <c r="C28" s="113"/>
      <c r="D28" s="87"/>
      <c r="E28" s="87"/>
      <c r="F28" s="384"/>
      <c r="G28" s="88" t="s">
        <v>170</v>
      </c>
      <c r="H28" s="88" t="s">
        <v>168</v>
      </c>
      <c r="I28" s="135" t="s">
        <v>168</v>
      </c>
      <c r="J28" s="133" t="s">
        <v>169</v>
      </c>
      <c r="K28" s="378"/>
    </row>
    <row r="29" spans="1:11" ht="19.350000000000001" customHeight="1">
      <c r="A29" s="115" t="s">
        <v>206</v>
      </c>
      <c r="B29" s="116"/>
      <c r="C29" s="117"/>
      <c r="D29" s="85"/>
      <c r="E29" s="85"/>
      <c r="F29" s="118" t="s">
        <v>207</v>
      </c>
      <c r="G29" s="90"/>
      <c r="H29" s="119"/>
      <c r="I29" s="136"/>
      <c r="J29" s="119"/>
      <c r="K29" s="90"/>
    </row>
    <row r="30" spans="1:11" ht="19.350000000000001" customHeight="1">
      <c r="A30" s="120" t="s">
        <v>208</v>
      </c>
      <c r="B30" s="121"/>
      <c r="C30" s="85"/>
      <c r="D30" s="121"/>
      <c r="E30" s="85"/>
      <c r="F30" s="118" t="s">
        <v>209</v>
      </c>
      <c r="G30" s="99">
        <f>G13*50</f>
        <v>19025000</v>
      </c>
      <c r="H30" s="99">
        <f>H13*50</f>
        <v>1266150</v>
      </c>
      <c r="I30" s="99">
        <f>I13*50</f>
        <v>966250</v>
      </c>
      <c r="J30" s="131">
        <f>'Summary Jan26'!J30+I30</f>
        <v>10697850</v>
      </c>
      <c r="K30" s="122"/>
    </row>
    <row r="31" spans="1:11" ht="19.350000000000001" customHeight="1">
      <c r="A31" s="118" t="s">
        <v>210</v>
      </c>
      <c r="B31" s="76"/>
      <c r="C31" s="122"/>
      <c r="D31" s="76"/>
      <c r="E31" s="122"/>
      <c r="F31" s="118" t="s">
        <v>211</v>
      </c>
      <c r="G31" s="99">
        <f>G14*75</f>
        <v>271462500</v>
      </c>
      <c r="H31" s="99">
        <f>H14*75</f>
        <v>25435275</v>
      </c>
      <c r="I31" s="99">
        <f>I14*75</f>
        <v>18372900</v>
      </c>
      <c r="J31" s="131">
        <f>'Summary Jan26'!J31+I31</f>
        <v>137029650</v>
      </c>
      <c r="K31" s="126"/>
    </row>
    <row r="32" spans="1:11" ht="19.350000000000001" customHeight="1">
      <c r="A32" s="118" t="s">
        <v>212</v>
      </c>
      <c r="B32" s="76"/>
      <c r="C32" s="122"/>
      <c r="D32" s="76"/>
      <c r="E32" s="122"/>
      <c r="F32" s="95" t="s">
        <v>180</v>
      </c>
      <c r="G32" s="96">
        <f>SUM(G30:G31)</f>
        <v>290487500</v>
      </c>
      <c r="H32" s="96">
        <f>SUM(H30:H31)</f>
        <v>26701425</v>
      </c>
      <c r="I32" s="96">
        <f>SUM(I30:I31)</f>
        <v>19339150</v>
      </c>
      <c r="J32" s="96">
        <f>SUM(J30:J31)</f>
        <v>147727500</v>
      </c>
      <c r="K32" s="137">
        <f>J32*100/G32</f>
        <v>50.855028185378025</v>
      </c>
    </row>
    <row r="33" spans="1:11" ht="19.350000000000001" customHeight="1">
      <c r="A33" s="120" t="s">
        <v>213</v>
      </c>
      <c r="B33" s="121"/>
      <c r="C33" s="85"/>
      <c r="D33" s="121"/>
      <c r="E33" s="85"/>
      <c r="F33" s="123" t="s">
        <v>214</v>
      </c>
      <c r="G33" s="87"/>
      <c r="H33" s="87"/>
      <c r="I33" s="99">
        <f>'Feb26'!BF89</f>
        <v>9345</v>
      </c>
      <c r="J33" s="131">
        <f>'Summary Jan26'!J33+I33</f>
        <v>43160</v>
      </c>
      <c r="K33" s="87"/>
    </row>
    <row r="34" spans="1:11" ht="19.350000000000001" customHeight="1">
      <c r="A34" s="118" t="s">
        <v>210</v>
      </c>
      <c r="B34" s="76"/>
      <c r="C34" s="122"/>
      <c r="D34" s="76"/>
      <c r="E34" s="122"/>
      <c r="F34" s="123" t="s">
        <v>215</v>
      </c>
      <c r="G34" s="87"/>
      <c r="H34" s="87"/>
      <c r="I34" s="87"/>
      <c r="J34" s="87"/>
      <c r="K34" s="87"/>
    </row>
    <row r="35" spans="1:11" ht="19.350000000000001" customHeight="1">
      <c r="A35" s="124" t="s">
        <v>212</v>
      </c>
      <c r="B35" s="125"/>
      <c r="C35" s="126"/>
      <c r="D35" s="125"/>
      <c r="E35" s="126"/>
      <c r="F35" s="75" t="s">
        <v>269</v>
      </c>
      <c r="G35" s="76"/>
      <c r="H35" s="76"/>
      <c r="I35" s="76"/>
      <c r="J35" s="76"/>
      <c r="K35" s="76"/>
    </row>
    <row r="36" spans="1:11" ht="30" customHeight="1">
      <c r="A36" s="76"/>
      <c r="B36" s="76"/>
      <c r="C36" s="76"/>
      <c r="D36" s="76"/>
      <c r="E36" s="76"/>
      <c r="F36" s="127" t="s">
        <v>217</v>
      </c>
      <c r="G36" s="127"/>
      <c r="H36" s="127" t="s">
        <v>218</v>
      </c>
      <c r="I36" s="127"/>
      <c r="J36" s="127" t="s">
        <v>219</v>
      </c>
      <c r="K36" s="127" t="s">
        <v>220</v>
      </c>
    </row>
    <row r="37" spans="1:11" ht="19.350000000000001" customHeight="1"/>
    <row r="38" spans="1:11" ht="19.350000000000001" customHeight="1"/>
    <row r="39" spans="1:11" ht="19.350000000000001" customHeight="1"/>
  </sheetData>
  <sheetProtection selectLockedCells="1" selectUnlockedCells="1"/>
  <mergeCells count="13">
    <mergeCell ref="A1:E1"/>
    <mergeCell ref="A2:E2"/>
    <mergeCell ref="B9:D9"/>
    <mergeCell ref="G10:H10"/>
    <mergeCell ref="I10:J10"/>
    <mergeCell ref="K10:K11"/>
    <mergeCell ref="K27:K28"/>
    <mergeCell ref="G27:H27"/>
    <mergeCell ref="I27:J27"/>
    <mergeCell ref="A9:A10"/>
    <mergeCell ref="E9:E10"/>
    <mergeCell ref="F10:F11"/>
    <mergeCell ref="F27:F28"/>
  </mergeCells>
  <pageMargins left="0.7" right="0.7" top="0.5" bottom="0.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AJ94"/>
  <sheetViews>
    <sheetView zoomScale="120" zoomScaleNormal="120" workbookViewId="0">
      <pane xSplit="2" ySplit="3" topLeftCell="AN37" activePane="bottomRight" state="frozen"/>
      <selection pane="topRight"/>
      <selection pane="bottomLeft"/>
      <selection pane="bottomRight" activeCell="BA2" sqref="BA2"/>
    </sheetView>
  </sheetViews>
  <sheetFormatPr defaultColWidth="8.85546875" defaultRowHeight="15.75"/>
  <cols>
    <col min="1" max="1" width="4.140625" style="7" customWidth="1"/>
    <col min="2" max="2" width="14.42578125" style="8" customWidth="1"/>
    <col min="3" max="3" width="10" style="7" customWidth="1"/>
    <col min="4" max="4" width="8.42578125" style="7" customWidth="1"/>
    <col min="5" max="6" width="9" style="7" customWidth="1"/>
    <col min="7" max="7" width="9.42578125" style="7" customWidth="1"/>
    <col min="8" max="10" width="9" style="7" customWidth="1"/>
    <col min="11" max="14" width="9.42578125" style="7" customWidth="1"/>
    <col min="15" max="16" width="9" style="7" customWidth="1"/>
    <col min="17" max="18" width="9.42578125" style="7" customWidth="1"/>
    <col min="19" max="19" width="9.5703125" style="7" customWidth="1"/>
    <col min="20" max="20" width="9" style="7" customWidth="1"/>
    <col min="21" max="21" width="10.140625" style="7" customWidth="1"/>
    <col min="22" max="22" width="9.85546875" style="7" customWidth="1"/>
    <col min="23" max="23" width="10.5703125" style="7" customWidth="1"/>
    <col min="24" max="24" width="9.85546875" style="7" customWidth="1"/>
    <col min="25" max="27" width="9.42578125" style="7" customWidth="1"/>
    <col min="28" max="28" width="9" style="7" customWidth="1"/>
    <col min="29" max="29" width="9.42578125" style="7" customWidth="1"/>
    <col min="30" max="30" width="8.85546875" style="7" customWidth="1"/>
    <col min="31" max="31" width="9.42578125" style="7" customWidth="1"/>
    <col min="32" max="32" width="9" style="7" customWidth="1"/>
    <col min="33" max="33" width="7.140625" style="7" customWidth="1"/>
    <col min="34" max="34" width="6.42578125" style="7" customWidth="1"/>
    <col min="35" max="35" width="9" style="7" customWidth="1"/>
    <col min="36" max="36" width="6.5703125" style="7" customWidth="1"/>
    <col min="37" max="37" width="7.42578125" style="7" customWidth="1"/>
    <col min="38" max="38" width="6" style="7" customWidth="1"/>
    <col min="39" max="39" width="8.42578125" style="7" customWidth="1"/>
    <col min="40" max="40" width="6.85546875" style="7" customWidth="1"/>
    <col min="41" max="41" width="7.5703125" style="7" customWidth="1"/>
    <col min="42" max="42" width="7.42578125" style="7" customWidth="1"/>
    <col min="43" max="43" width="8.42578125" style="7" customWidth="1"/>
    <col min="44" max="44" width="7.42578125" style="7" customWidth="1"/>
    <col min="45" max="45" width="9.42578125" style="7" customWidth="1"/>
    <col min="46" max="46" width="8.42578125" style="7" customWidth="1"/>
    <col min="47" max="47" width="11.140625" style="7" customWidth="1"/>
    <col min="48" max="48" width="7.42578125" style="7" customWidth="1"/>
    <col min="49" max="49" width="6" style="7" customWidth="1"/>
    <col min="50" max="50" width="7.42578125" style="7" customWidth="1"/>
    <col min="51" max="51" width="5.85546875" style="7" customWidth="1"/>
    <col min="52" max="52" width="8.42578125" style="7" customWidth="1"/>
    <col min="53" max="53" width="6.85546875" style="7" customWidth="1"/>
    <col min="54" max="54" width="9.42578125" style="7" customWidth="1"/>
    <col min="55" max="55" width="9" style="7" customWidth="1"/>
    <col min="56" max="56" width="9.5703125" style="7" customWidth="1"/>
    <col min="57" max="57" width="9.42578125" style="7" customWidth="1"/>
    <col min="58" max="58" width="9.5703125" style="7" customWidth="1"/>
    <col min="59" max="60" width="9" style="7" customWidth="1"/>
    <col min="61" max="61" width="12.5703125" style="7" customWidth="1"/>
    <col min="62" max="62" width="12.42578125" style="7" customWidth="1"/>
    <col min="63" max="63" width="9" style="1" customWidth="1"/>
    <col min="64" max="64" width="9.5703125" style="1" customWidth="1"/>
    <col min="65" max="65" width="12.85546875" style="1" customWidth="1"/>
    <col min="66" max="459" width="8.85546875" style="1"/>
    <col min="460" max="801" width="8.85546875" style="7"/>
    <col min="802" max="2740" width="8.85546875" style="1"/>
    <col min="2741" max="16384" width="8.85546875" style="7"/>
  </cols>
  <sheetData>
    <row r="1" spans="1:65" s="1" customFormat="1" ht="27.6" customHeight="1">
      <c r="A1" s="371" t="s">
        <v>0</v>
      </c>
      <c r="B1" s="373" t="s">
        <v>1</v>
      </c>
      <c r="C1" s="369" t="s">
        <v>2</v>
      </c>
      <c r="D1" s="369" t="s">
        <v>3</v>
      </c>
      <c r="E1" s="369" t="s">
        <v>4</v>
      </c>
      <c r="F1" s="369" t="s">
        <v>5</v>
      </c>
      <c r="G1" s="369" t="s">
        <v>6</v>
      </c>
      <c r="H1" s="369" t="s">
        <v>221</v>
      </c>
      <c r="I1" s="369" t="s">
        <v>8</v>
      </c>
      <c r="J1" s="369" t="s">
        <v>221</v>
      </c>
      <c r="K1" s="368" t="s">
        <v>9</v>
      </c>
      <c r="L1" s="368"/>
      <c r="M1" s="368"/>
      <c r="N1" s="368"/>
      <c r="O1" s="369" t="s">
        <v>10</v>
      </c>
      <c r="P1" s="369" t="s">
        <v>11</v>
      </c>
      <c r="Q1" s="368" t="s">
        <v>9</v>
      </c>
      <c r="R1" s="368"/>
      <c r="S1" s="368" t="s">
        <v>12</v>
      </c>
      <c r="T1" s="368"/>
      <c r="U1" s="368"/>
      <c r="V1" s="368"/>
      <c r="W1" s="368"/>
      <c r="X1" s="368"/>
      <c r="Y1" s="368"/>
      <c r="Z1" s="368"/>
      <c r="AA1" s="368" t="s">
        <v>13</v>
      </c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 t="s">
        <v>14</v>
      </c>
      <c r="AP1" s="368"/>
      <c r="AQ1" s="368"/>
      <c r="AR1" s="368"/>
      <c r="AS1" s="368"/>
      <c r="AT1" s="368"/>
      <c r="AU1" s="368"/>
      <c r="AV1" s="368" t="s">
        <v>15</v>
      </c>
      <c r="AW1" s="368"/>
      <c r="AX1" s="368"/>
      <c r="AY1" s="368"/>
      <c r="AZ1" s="368"/>
      <c r="BA1" s="368"/>
      <c r="BB1" s="368"/>
      <c r="BC1" s="369" t="s">
        <v>16</v>
      </c>
      <c r="BD1" s="369" t="s">
        <v>17</v>
      </c>
      <c r="BE1" s="368" t="s">
        <v>18</v>
      </c>
      <c r="BF1" s="368"/>
      <c r="BG1" s="368" t="s">
        <v>19</v>
      </c>
      <c r="BH1" s="368"/>
      <c r="BI1" s="368"/>
      <c r="BJ1" s="368"/>
      <c r="BK1" s="368" t="s">
        <v>18</v>
      </c>
      <c r="BL1" s="368"/>
      <c r="BM1" s="368"/>
    </row>
    <row r="2" spans="1:65" s="1" customFormat="1" ht="99" customHeight="1">
      <c r="A2" s="372"/>
      <c r="B2" s="374"/>
      <c r="C2" s="370"/>
      <c r="D2" s="370"/>
      <c r="E2" s="370"/>
      <c r="F2" s="370"/>
      <c r="G2" s="370"/>
      <c r="H2" s="370"/>
      <c r="I2" s="370"/>
      <c r="J2" s="370"/>
      <c r="K2" s="33" t="s">
        <v>20</v>
      </c>
      <c r="L2" s="33" t="s">
        <v>7</v>
      </c>
      <c r="M2" s="33" t="s">
        <v>21</v>
      </c>
      <c r="N2" s="33" t="s">
        <v>7</v>
      </c>
      <c r="O2" s="370"/>
      <c r="P2" s="370"/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  <c r="X2" s="33" t="s">
        <v>29</v>
      </c>
      <c r="Y2" s="33" t="s">
        <v>30</v>
      </c>
      <c r="Z2" s="33" t="s">
        <v>31</v>
      </c>
      <c r="AA2" s="33" t="s">
        <v>32</v>
      </c>
      <c r="AB2" s="33" t="s">
        <v>33</v>
      </c>
      <c r="AC2" s="33" t="s">
        <v>34</v>
      </c>
      <c r="AD2" s="33" t="s">
        <v>35</v>
      </c>
      <c r="AE2" s="33" t="s">
        <v>36</v>
      </c>
      <c r="AF2" s="33" t="s">
        <v>37</v>
      </c>
      <c r="AG2" s="33" t="s">
        <v>38</v>
      </c>
      <c r="AH2" s="33" t="s">
        <v>39</v>
      </c>
      <c r="AI2" s="33" t="s">
        <v>40</v>
      </c>
      <c r="AJ2" s="33" t="s">
        <v>41</v>
      </c>
      <c r="AK2" s="33" t="s">
        <v>42</v>
      </c>
      <c r="AL2" s="33" t="s">
        <v>43</v>
      </c>
      <c r="AM2" s="33" t="s">
        <v>44</v>
      </c>
      <c r="AN2" s="33" t="s">
        <v>45</v>
      </c>
      <c r="AO2" s="33" t="s">
        <v>46</v>
      </c>
      <c r="AP2" s="33" t="s">
        <v>47</v>
      </c>
      <c r="AQ2" s="33" t="s">
        <v>48</v>
      </c>
      <c r="AR2" s="33" t="s">
        <v>49</v>
      </c>
      <c r="AS2" s="33" t="s">
        <v>50</v>
      </c>
      <c r="AT2" s="33" t="s">
        <v>51</v>
      </c>
      <c r="AU2" s="33" t="s">
        <v>52</v>
      </c>
      <c r="AV2" s="33" t="s">
        <v>53</v>
      </c>
      <c r="AW2" s="33" t="s">
        <v>54</v>
      </c>
      <c r="AX2" s="33" t="s">
        <v>55</v>
      </c>
      <c r="AY2" s="33" t="s">
        <v>56</v>
      </c>
      <c r="AZ2" s="33" t="s">
        <v>50</v>
      </c>
      <c r="BA2" s="33" t="s">
        <v>51</v>
      </c>
      <c r="BB2" s="36" t="s">
        <v>52</v>
      </c>
      <c r="BC2" s="370"/>
      <c r="BD2" s="370"/>
      <c r="BE2" s="33" t="s">
        <v>57</v>
      </c>
      <c r="BF2" s="33" t="s">
        <v>58</v>
      </c>
      <c r="BG2" s="33" t="s">
        <v>59</v>
      </c>
      <c r="BH2" s="33" t="s">
        <v>60</v>
      </c>
      <c r="BI2" s="33" t="s">
        <v>61</v>
      </c>
      <c r="BJ2" s="33" t="s">
        <v>62</v>
      </c>
      <c r="BK2" s="33" t="s">
        <v>63</v>
      </c>
      <c r="BL2" s="33" t="s">
        <v>64</v>
      </c>
      <c r="BM2" s="33" t="s">
        <v>65</v>
      </c>
    </row>
    <row r="3" spans="1:65" s="2" customFormat="1" ht="12">
      <c r="A3" s="10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  <c r="P3" s="11">
        <v>16</v>
      </c>
      <c r="Q3" s="11">
        <v>17</v>
      </c>
      <c r="R3" s="11">
        <v>18</v>
      </c>
      <c r="S3" s="11">
        <v>19</v>
      </c>
      <c r="T3" s="11">
        <v>20</v>
      </c>
      <c r="U3" s="11">
        <v>21</v>
      </c>
      <c r="V3" s="11">
        <v>22</v>
      </c>
      <c r="W3" s="11">
        <v>23</v>
      </c>
      <c r="X3" s="11">
        <v>24</v>
      </c>
      <c r="Y3" s="11">
        <v>25</v>
      </c>
      <c r="Z3" s="11">
        <v>26</v>
      </c>
      <c r="AA3" s="11">
        <v>27</v>
      </c>
      <c r="AB3" s="11">
        <v>28</v>
      </c>
      <c r="AC3" s="11">
        <v>29</v>
      </c>
      <c r="AD3" s="11">
        <v>30</v>
      </c>
      <c r="AE3" s="11">
        <v>31</v>
      </c>
      <c r="AF3" s="11">
        <v>32</v>
      </c>
      <c r="AG3" s="11">
        <v>33</v>
      </c>
      <c r="AH3" s="11">
        <v>34</v>
      </c>
      <c r="AI3" s="11">
        <v>35</v>
      </c>
      <c r="AJ3" s="11">
        <v>36</v>
      </c>
      <c r="AK3" s="11">
        <v>37</v>
      </c>
      <c r="AL3" s="11">
        <v>38</v>
      </c>
      <c r="AM3" s="11">
        <v>39</v>
      </c>
      <c r="AN3" s="11">
        <v>40</v>
      </c>
      <c r="AO3" s="11">
        <v>41</v>
      </c>
      <c r="AP3" s="11">
        <v>42</v>
      </c>
      <c r="AQ3" s="11">
        <v>43</v>
      </c>
      <c r="AR3" s="11">
        <v>44</v>
      </c>
      <c r="AS3" s="11">
        <v>45</v>
      </c>
      <c r="AT3" s="11">
        <v>46</v>
      </c>
      <c r="AU3" s="11">
        <v>47</v>
      </c>
      <c r="AV3" s="11">
        <v>48</v>
      </c>
      <c r="AW3" s="11">
        <v>49</v>
      </c>
      <c r="AX3" s="11">
        <v>50</v>
      </c>
      <c r="AY3" s="11">
        <v>51</v>
      </c>
      <c r="AZ3" s="11">
        <v>52</v>
      </c>
      <c r="BA3" s="11">
        <v>53</v>
      </c>
      <c r="BB3" s="11">
        <v>54</v>
      </c>
      <c r="BC3" s="11">
        <v>55</v>
      </c>
      <c r="BD3" s="11">
        <v>56</v>
      </c>
      <c r="BE3" s="11">
        <v>57</v>
      </c>
      <c r="BF3" s="11">
        <v>58</v>
      </c>
      <c r="BG3" s="11">
        <v>59</v>
      </c>
      <c r="BH3" s="11">
        <v>60</v>
      </c>
      <c r="BI3" s="11">
        <v>61</v>
      </c>
      <c r="BJ3" s="11">
        <v>62</v>
      </c>
      <c r="BK3" s="11">
        <v>63</v>
      </c>
      <c r="BL3" s="11">
        <v>64</v>
      </c>
      <c r="BM3" s="11">
        <v>65</v>
      </c>
    </row>
    <row r="4" spans="1:65" s="1" customFormat="1" ht="17.100000000000001" customHeight="1">
      <c r="A4" s="12">
        <v>1</v>
      </c>
      <c r="B4" s="13" t="s">
        <v>66</v>
      </c>
      <c r="C4" s="13">
        <v>65000</v>
      </c>
      <c r="D4" s="13">
        <v>0</v>
      </c>
      <c r="E4" s="14">
        <v>5412</v>
      </c>
      <c r="F4" s="14"/>
      <c r="G4" s="14">
        <v>1730</v>
      </c>
      <c r="H4" s="15">
        <f>G4*100/E4</f>
        <v>31.966001478196599</v>
      </c>
      <c r="I4" s="14"/>
      <c r="J4" s="15"/>
      <c r="K4" s="34">
        <f>G4+'Feb26'!K4</f>
        <v>34934</v>
      </c>
      <c r="L4" s="15">
        <f t="shared" ref="L4:L67" si="0">K4*100/C4</f>
        <v>53.744615384615386</v>
      </c>
      <c r="M4" s="34"/>
      <c r="N4" s="15"/>
      <c r="O4" s="14">
        <v>18</v>
      </c>
      <c r="P4" s="14"/>
      <c r="Q4" s="34">
        <f>O4+'Feb26'!Q4</f>
        <v>108</v>
      </c>
      <c r="R4" s="34">
        <f>P4+'Feb26'!R4</f>
        <v>0</v>
      </c>
      <c r="S4" s="14">
        <v>4855</v>
      </c>
      <c r="T4" s="14"/>
      <c r="U4" s="14">
        <v>1243</v>
      </c>
      <c r="V4" s="14"/>
      <c r="W4" s="14">
        <v>648</v>
      </c>
      <c r="X4" s="14"/>
      <c r="Y4" s="15">
        <f t="shared" ref="Y4:Z18" si="1">W4*100/U4</f>
        <v>52.131938857602577</v>
      </c>
      <c r="Z4" s="15"/>
      <c r="AA4" s="14">
        <v>4025</v>
      </c>
      <c r="AB4" s="14"/>
      <c r="AC4" s="14">
        <v>2088</v>
      </c>
      <c r="AD4" s="14"/>
      <c r="AE4" s="14">
        <v>1937</v>
      </c>
      <c r="AF4" s="14"/>
      <c r="AG4" s="14">
        <v>99</v>
      </c>
      <c r="AH4" s="14"/>
      <c r="AI4" s="14">
        <v>272</v>
      </c>
      <c r="AJ4" s="14"/>
      <c r="AK4" s="14">
        <v>66</v>
      </c>
      <c r="AL4" s="14"/>
      <c r="AM4" s="14">
        <v>179</v>
      </c>
      <c r="AN4" s="14"/>
      <c r="AO4" s="14">
        <v>814</v>
      </c>
      <c r="AP4" s="14"/>
      <c r="AQ4" s="14">
        <v>658</v>
      </c>
      <c r="AR4" s="14"/>
      <c r="AS4" s="34">
        <f>AO4+AQ4</f>
        <v>1472</v>
      </c>
      <c r="AT4" s="34">
        <f>AP4+AR4</f>
        <v>0</v>
      </c>
      <c r="AU4" s="34">
        <f>AS4+AT4</f>
        <v>1472</v>
      </c>
      <c r="AV4" s="34">
        <f>AO4+'Feb26'!AV4</f>
        <v>7569</v>
      </c>
      <c r="AW4" s="34">
        <f>AP4+'Feb26'!AW4</f>
        <v>0</v>
      </c>
      <c r="AX4" s="34">
        <f>AQ4+'Feb26'!AX4</f>
        <v>6049</v>
      </c>
      <c r="AY4" s="34">
        <f>AR4+'Feb26'!AY4</f>
        <v>0</v>
      </c>
      <c r="AZ4" s="34">
        <f>AV4+AX4</f>
        <v>13618</v>
      </c>
      <c r="BA4" s="34">
        <f>AW4+AY4</f>
        <v>0</v>
      </c>
      <c r="BB4" s="34">
        <f>AZ4+BA4</f>
        <v>13618</v>
      </c>
      <c r="BC4" s="14"/>
      <c r="BD4" s="14"/>
      <c r="BE4" s="34"/>
      <c r="BF4" s="34"/>
      <c r="BG4" s="14"/>
      <c r="BH4" s="14"/>
      <c r="BI4" s="14"/>
      <c r="BJ4" s="34"/>
      <c r="BK4" s="34">
        <f>'Jan26'!BK4+BH4</f>
        <v>0</v>
      </c>
      <c r="BL4" s="34">
        <f>'Jan26'!BL4+BI4</f>
        <v>0</v>
      </c>
      <c r="BM4" s="141">
        <v>0</v>
      </c>
    </row>
    <row r="5" spans="1:65" s="1" customFormat="1" ht="17.100000000000001" customHeight="1">
      <c r="A5" s="12">
        <v>2</v>
      </c>
      <c r="B5" s="13" t="s">
        <v>67</v>
      </c>
      <c r="C5" s="13">
        <v>76000</v>
      </c>
      <c r="D5" s="13">
        <v>0</v>
      </c>
      <c r="E5" s="14">
        <v>6333</v>
      </c>
      <c r="F5" s="14"/>
      <c r="G5" s="14">
        <v>3456</v>
      </c>
      <c r="H5" s="15">
        <f t="shared" ref="H5:H68" si="2">G5*100/E5</f>
        <v>54.571293225959259</v>
      </c>
      <c r="I5" s="14"/>
      <c r="J5" s="15"/>
      <c r="K5" s="34">
        <f>G5+'Feb26'!K5</f>
        <v>38917</v>
      </c>
      <c r="L5" s="15">
        <f t="shared" si="0"/>
        <v>51.206578947368421</v>
      </c>
      <c r="M5" s="34"/>
      <c r="N5" s="15"/>
      <c r="O5" s="14">
        <v>0</v>
      </c>
      <c r="P5" s="14"/>
      <c r="Q5" s="34">
        <f>O5+'Feb26'!Q5</f>
        <v>0</v>
      </c>
      <c r="R5" s="34">
        <f>P5+'Feb26'!R5</f>
        <v>0</v>
      </c>
      <c r="S5" s="14">
        <v>4450</v>
      </c>
      <c r="T5" s="14"/>
      <c r="U5" s="14">
        <v>1015</v>
      </c>
      <c r="V5" s="14"/>
      <c r="W5" s="14">
        <v>553</v>
      </c>
      <c r="X5" s="14"/>
      <c r="Y5" s="15">
        <f t="shared" si="1"/>
        <v>54.482758620689658</v>
      </c>
      <c r="Z5" s="15"/>
      <c r="AA5" s="14">
        <v>3340</v>
      </c>
      <c r="AB5" s="14"/>
      <c r="AC5" s="14">
        <v>1855</v>
      </c>
      <c r="AD5" s="14"/>
      <c r="AE5" s="14">
        <v>1485</v>
      </c>
      <c r="AF5" s="14"/>
      <c r="AG5" s="14">
        <v>78</v>
      </c>
      <c r="AH5" s="14"/>
      <c r="AI5" s="14">
        <v>147</v>
      </c>
      <c r="AJ5" s="14"/>
      <c r="AK5" s="14">
        <v>52</v>
      </c>
      <c r="AL5" s="14"/>
      <c r="AM5" s="14">
        <v>71</v>
      </c>
      <c r="AN5" s="14"/>
      <c r="AO5" s="14">
        <v>840</v>
      </c>
      <c r="AP5" s="14"/>
      <c r="AQ5" s="14">
        <v>667</v>
      </c>
      <c r="AR5" s="14"/>
      <c r="AS5" s="34">
        <f t="shared" ref="AS5:AT68" si="3">AO5+AQ5</f>
        <v>1507</v>
      </c>
      <c r="AT5" s="34">
        <f t="shared" si="3"/>
        <v>0</v>
      </c>
      <c r="AU5" s="34">
        <f t="shared" ref="AU5:AU68" si="4">AS5+AT5</f>
        <v>1507</v>
      </c>
      <c r="AV5" s="34">
        <f>AO5+'Feb26'!AV5</f>
        <v>9596</v>
      </c>
      <c r="AW5" s="34">
        <f>AP5+'Feb26'!AW5</f>
        <v>0</v>
      </c>
      <c r="AX5" s="34">
        <f>AQ5+'Feb26'!AX5</f>
        <v>7854</v>
      </c>
      <c r="AY5" s="34">
        <f>AR5+'Feb26'!AY5</f>
        <v>0</v>
      </c>
      <c r="AZ5" s="34">
        <f t="shared" ref="AZ5:BA68" si="5">AV5+AX5</f>
        <v>17450</v>
      </c>
      <c r="BA5" s="34">
        <f t="shared" si="5"/>
        <v>0</v>
      </c>
      <c r="BB5" s="34">
        <f t="shared" ref="BB5:BB68" si="6">AZ5+BA5</f>
        <v>17450</v>
      </c>
      <c r="BC5" s="14"/>
      <c r="BD5" s="14"/>
      <c r="BE5" s="34"/>
      <c r="BF5" s="34"/>
      <c r="BG5" s="14"/>
      <c r="BH5" s="14"/>
      <c r="BI5" s="14"/>
      <c r="BJ5" s="34"/>
      <c r="BK5" s="34">
        <f>'Jan26'!BK5+BH5</f>
        <v>0</v>
      </c>
      <c r="BL5" s="34">
        <f>'Jan26'!BL5+BI5</f>
        <v>0</v>
      </c>
      <c r="BM5" s="141">
        <v>0</v>
      </c>
    </row>
    <row r="6" spans="1:65" s="1" customFormat="1" ht="17.100000000000001" customHeight="1">
      <c r="A6" s="12">
        <v>3</v>
      </c>
      <c r="B6" s="13" t="s">
        <v>68</v>
      </c>
      <c r="C6" s="13">
        <v>63000</v>
      </c>
      <c r="D6" s="13">
        <v>0</v>
      </c>
      <c r="E6" s="14">
        <v>5251</v>
      </c>
      <c r="F6" s="14"/>
      <c r="G6" s="14">
        <v>2763</v>
      </c>
      <c r="H6" s="15">
        <f t="shared" si="2"/>
        <v>52.618548847838504</v>
      </c>
      <c r="I6" s="14"/>
      <c r="J6" s="15"/>
      <c r="K6" s="34">
        <f>G6+'Feb26'!K6</f>
        <v>28632</v>
      </c>
      <c r="L6" s="15">
        <f t="shared" si="0"/>
        <v>45.44761904761905</v>
      </c>
      <c r="M6" s="34"/>
      <c r="N6" s="15"/>
      <c r="O6" s="14">
        <v>0</v>
      </c>
      <c r="P6" s="14"/>
      <c r="Q6" s="34">
        <f>O6+'Feb26'!Q6</f>
        <v>0</v>
      </c>
      <c r="R6" s="34">
        <f>P6+'Feb26'!R6</f>
        <v>0</v>
      </c>
      <c r="S6" s="14">
        <v>3844</v>
      </c>
      <c r="T6" s="14"/>
      <c r="U6" s="14">
        <v>886</v>
      </c>
      <c r="V6" s="14"/>
      <c r="W6" s="14">
        <v>457</v>
      </c>
      <c r="X6" s="14"/>
      <c r="Y6" s="15">
        <f t="shared" si="1"/>
        <v>51.580135440180584</v>
      </c>
      <c r="Z6" s="15"/>
      <c r="AA6" s="14">
        <v>3840</v>
      </c>
      <c r="AB6" s="14"/>
      <c r="AC6" s="14">
        <v>1843</v>
      </c>
      <c r="AD6" s="14"/>
      <c r="AE6" s="14">
        <v>1997</v>
      </c>
      <c r="AF6" s="14"/>
      <c r="AG6" s="14">
        <v>33</v>
      </c>
      <c r="AH6" s="14"/>
      <c r="AI6" s="14">
        <v>191</v>
      </c>
      <c r="AJ6" s="14"/>
      <c r="AK6" s="14">
        <v>46</v>
      </c>
      <c r="AL6" s="14"/>
      <c r="AM6" s="14">
        <v>142</v>
      </c>
      <c r="AN6" s="14"/>
      <c r="AO6" s="14">
        <v>790</v>
      </c>
      <c r="AP6" s="14"/>
      <c r="AQ6" s="14">
        <v>641</v>
      </c>
      <c r="AR6" s="14"/>
      <c r="AS6" s="34">
        <f t="shared" si="3"/>
        <v>1431</v>
      </c>
      <c r="AT6" s="34">
        <f t="shared" si="3"/>
        <v>0</v>
      </c>
      <c r="AU6" s="34">
        <f t="shared" si="4"/>
        <v>1431</v>
      </c>
      <c r="AV6" s="34">
        <f>AO6+'Feb26'!AV6</f>
        <v>6937</v>
      </c>
      <c r="AW6" s="34">
        <f>AP6+'Feb26'!AW6</f>
        <v>0</v>
      </c>
      <c r="AX6" s="34">
        <f>AQ6+'Feb26'!AX6</f>
        <v>5690</v>
      </c>
      <c r="AY6" s="34">
        <f>AR6+'Feb26'!AY6</f>
        <v>0</v>
      </c>
      <c r="AZ6" s="34">
        <f t="shared" si="5"/>
        <v>12627</v>
      </c>
      <c r="BA6" s="34">
        <f t="shared" si="5"/>
        <v>0</v>
      </c>
      <c r="BB6" s="34">
        <f t="shared" si="6"/>
        <v>12627</v>
      </c>
      <c r="BC6" s="14"/>
      <c r="BD6" s="14"/>
      <c r="BE6" s="34"/>
      <c r="BF6" s="34"/>
      <c r="BG6" s="14"/>
      <c r="BH6" s="14"/>
      <c r="BI6" s="14"/>
      <c r="BJ6" s="34"/>
      <c r="BK6" s="34">
        <f>'Jan26'!BK6+BH6</f>
        <v>0</v>
      </c>
      <c r="BL6" s="34">
        <f>'Jan26'!BL6+BI6</f>
        <v>0</v>
      </c>
      <c r="BM6" s="141">
        <v>0</v>
      </c>
    </row>
    <row r="7" spans="1:65" s="1" customFormat="1" ht="17.100000000000001" customHeight="1">
      <c r="A7" s="12">
        <v>4</v>
      </c>
      <c r="B7" s="13" t="s">
        <v>69</v>
      </c>
      <c r="C7" s="13">
        <v>67000</v>
      </c>
      <c r="D7" s="13">
        <v>0</v>
      </c>
      <c r="E7" s="14">
        <v>5583</v>
      </c>
      <c r="F7" s="14"/>
      <c r="G7" s="14">
        <v>1710</v>
      </c>
      <c r="H7" s="15">
        <f t="shared" si="2"/>
        <v>30.628694250403008</v>
      </c>
      <c r="I7" s="14"/>
      <c r="J7" s="15"/>
      <c r="K7" s="34">
        <f>G7+'Feb26'!K7</f>
        <v>35577</v>
      </c>
      <c r="L7" s="15">
        <f t="shared" si="0"/>
        <v>53.1</v>
      </c>
      <c r="M7" s="34"/>
      <c r="N7" s="15"/>
      <c r="O7" s="14">
        <v>0</v>
      </c>
      <c r="P7" s="14"/>
      <c r="Q7" s="34">
        <f>O7+'Feb26'!Q7</f>
        <v>93</v>
      </c>
      <c r="R7" s="34">
        <f>P7+'Feb26'!R7</f>
        <v>0</v>
      </c>
      <c r="S7" s="14">
        <v>4985</v>
      </c>
      <c r="T7" s="14"/>
      <c r="U7" s="14">
        <v>1190</v>
      </c>
      <c r="V7" s="14"/>
      <c r="W7" s="14">
        <v>682</v>
      </c>
      <c r="X7" s="14"/>
      <c r="Y7" s="15">
        <f t="shared" si="1"/>
        <v>57.310924369747902</v>
      </c>
      <c r="Z7" s="15"/>
      <c r="AA7" s="14">
        <v>4215</v>
      </c>
      <c r="AB7" s="14"/>
      <c r="AC7" s="14">
        <v>2085</v>
      </c>
      <c r="AD7" s="14"/>
      <c r="AE7" s="14">
        <v>2130</v>
      </c>
      <c r="AF7" s="14"/>
      <c r="AG7" s="14">
        <v>51</v>
      </c>
      <c r="AH7" s="14"/>
      <c r="AI7" s="14">
        <v>161</v>
      </c>
      <c r="AJ7" s="14"/>
      <c r="AK7" s="14">
        <v>38</v>
      </c>
      <c r="AL7" s="14"/>
      <c r="AM7" s="14">
        <v>113</v>
      </c>
      <c r="AN7" s="14"/>
      <c r="AO7" s="14">
        <v>943</v>
      </c>
      <c r="AP7" s="14"/>
      <c r="AQ7" s="14">
        <v>779</v>
      </c>
      <c r="AR7" s="14"/>
      <c r="AS7" s="34">
        <f t="shared" si="3"/>
        <v>1722</v>
      </c>
      <c r="AT7" s="34">
        <f t="shared" si="3"/>
        <v>0</v>
      </c>
      <c r="AU7" s="34">
        <f t="shared" si="4"/>
        <v>1722</v>
      </c>
      <c r="AV7" s="34">
        <f>AO7+'Feb26'!AV7</f>
        <v>9170</v>
      </c>
      <c r="AW7" s="34">
        <f>AP7+'Feb26'!AW7</f>
        <v>0</v>
      </c>
      <c r="AX7" s="34">
        <f>AQ7+'Feb26'!AX7</f>
        <v>7408</v>
      </c>
      <c r="AY7" s="34">
        <f>AR7+'Feb26'!AY7</f>
        <v>0</v>
      </c>
      <c r="AZ7" s="34">
        <f t="shared" si="5"/>
        <v>16578</v>
      </c>
      <c r="BA7" s="34">
        <f t="shared" si="5"/>
        <v>0</v>
      </c>
      <c r="BB7" s="34">
        <f t="shared" si="6"/>
        <v>16578</v>
      </c>
      <c r="BC7" s="14"/>
      <c r="BD7" s="14"/>
      <c r="BE7" s="34"/>
      <c r="BF7" s="34"/>
      <c r="BG7" s="14"/>
      <c r="BH7" s="14"/>
      <c r="BI7" s="14"/>
      <c r="BJ7" s="34"/>
      <c r="BK7" s="34">
        <f>'Jan26'!BK7+BH7</f>
        <v>0</v>
      </c>
      <c r="BL7" s="34">
        <f>'Jan26'!BL7+BI7</f>
        <v>0</v>
      </c>
      <c r="BM7" s="141">
        <v>0</v>
      </c>
    </row>
    <row r="8" spans="1:65" s="1" customFormat="1" ht="17.100000000000001" customHeight="1">
      <c r="A8" s="16">
        <v>5</v>
      </c>
      <c r="B8" s="17" t="s">
        <v>70</v>
      </c>
      <c r="C8" s="13">
        <v>60000</v>
      </c>
      <c r="D8" s="13">
        <v>0</v>
      </c>
      <c r="E8" s="14">
        <v>5005</v>
      </c>
      <c r="F8" s="14"/>
      <c r="G8" s="14">
        <v>1767</v>
      </c>
      <c r="H8" s="15">
        <f t="shared" si="2"/>
        <v>35.304695304695308</v>
      </c>
      <c r="I8" s="14"/>
      <c r="J8" s="15"/>
      <c r="K8" s="34">
        <f>G8+'Feb26'!K8</f>
        <v>31479</v>
      </c>
      <c r="L8" s="15">
        <f t="shared" si="0"/>
        <v>52.465000000000003</v>
      </c>
      <c r="M8" s="34"/>
      <c r="N8" s="15"/>
      <c r="O8" s="14">
        <v>0</v>
      </c>
      <c r="P8" s="14"/>
      <c r="Q8" s="34">
        <f>O8+'Feb26'!Q8</f>
        <v>0</v>
      </c>
      <c r="R8" s="34">
        <f>P8+'Feb26'!R8</f>
        <v>0</v>
      </c>
      <c r="S8" s="14">
        <v>4530</v>
      </c>
      <c r="T8" s="14"/>
      <c r="U8" s="14">
        <v>921</v>
      </c>
      <c r="V8" s="14"/>
      <c r="W8" s="14">
        <v>482</v>
      </c>
      <c r="X8" s="14"/>
      <c r="Y8" s="15">
        <f t="shared" si="1"/>
        <v>52.334419109663408</v>
      </c>
      <c r="Z8" s="15"/>
      <c r="AA8" s="14">
        <v>3889</v>
      </c>
      <c r="AB8" s="14"/>
      <c r="AC8" s="14">
        <v>2081</v>
      </c>
      <c r="AD8" s="14"/>
      <c r="AE8" s="14">
        <v>1808</v>
      </c>
      <c r="AF8" s="14"/>
      <c r="AG8" s="14">
        <v>53</v>
      </c>
      <c r="AH8" s="14"/>
      <c r="AI8" s="14">
        <v>202</v>
      </c>
      <c r="AJ8" s="14"/>
      <c r="AK8" s="14">
        <v>81</v>
      </c>
      <c r="AL8" s="14"/>
      <c r="AM8" s="14">
        <v>147</v>
      </c>
      <c r="AN8" s="14"/>
      <c r="AO8" s="14">
        <v>885</v>
      </c>
      <c r="AP8" s="14"/>
      <c r="AQ8" s="14">
        <v>713</v>
      </c>
      <c r="AR8" s="14"/>
      <c r="AS8" s="34">
        <f t="shared" si="3"/>
        <v>1598</v>
      </c>
      <c r="AT8" s="34">
        <f t="shared" si="3"/>
        <v>0</v>
      </c>
      <c r="AU8" s="34">
        <f t="shared" si="4"/>
        <v>1598</v>
      </c>
      <c r="AV8" s="34">
        <f>AO8+'Feb26'!AV8</f>
        <v>7847</v>
      </c>
      <c r="AW8" s="34">
        <f>AP8+'Feb26'!AW8</f>
        <v>0</v>
      </c>
      <c r="AX8" s="34">
        <f>AQ8+'Feb26'!AX8</f>
        <v>6149</v>
      </c>
      <c r="AY8" s="34">
        <f>AR8+'Feb26'!AY8</f>
        <v>0</v>
      </c>
      <c r="AZ8" s="34">
        <f t="shared" si="5"/>
        <v>13996</v>
      </c>
      <c r="BA8" s="34">
        <f t="shared" si="5"/>
        <v>0</v>
      </c>
      <c r="BB8" s="34">
        <f t="shared" si="6"/>
        <v>13996</v>
      </c>
      <c r="BC8" s="14"/>
      <c r="BD8" s="14"/>
      <c r="BE8" s="34"/>
      <c r="BF8" s="34"/>
      <c r="BG8" s="14"/>
      <c r="BH8" s="14"/>
      <c r="BI8" s="14"/>
      <c r="BJ8" s="34"/>
      <c r="BK8" s="34">
        <f>'Jan26'!BK8+BH8</f>
        <v>0</v>
      </c>
      <c r="BL8" s="34">
        <f>'Jan26'!BL8+BI8</f>
        <v>0</v>
      </c>
      <c r="BM8" s="141">
        <v>0</v>
      </c>
    </row>
    <row r="9" spans="1:65" s="138" customFormat="1" ht="17.100000000000001" customHeight="1">
      <c r="A9" s="18"/>
      <c r="B9" s="19" t="s">
        <v>71</v>
      </c>
      <c r="C9" s="19">
        <f>SUM(C4:C8)</f>
        <v>331000</v>
      </c>
      <c r="D9" s="19">
        <f t="shared" ref="D9:BM9" si="7">SUM(D4:D8)</f>
        <v>0</v>
      </c>
      <c r="E9" s="35">
        <f t="shared" si="7"/>
        <v>27584</v>
      </c>
      <c r="F9" s="35">
        <f t="shared" si="7"/>
        <v>0</v>
      </c>
      <c r="G9" s="35">
        <f t="shared" si="7"/>
        <v>11426</v>
      </c>
      <c r="H9" s="21">
        <f t="shared" si="2"/>
        <v>41.42256380510441</v>
      </c>
      <c r="I9" s="35">
        <f t="shared" si="7"/>
        <v>0</v>
      </c>
      <c r="J9" s="35">
        <f t="shared" si="7"/>
        <v>0</v>
      </c>
      <c r="K9" s="35">
        <f t="shared" si="7"/>
        <v>169539</v>
      </c>
      <c r="L9" s="21">
        <f t="shared" si="0"/>
        <v>51.220241691842901</v>
      </c>
      <c r="M9" s="35">
        <f t="shared" si="7"/>
        <v>0</v>
      </c>
      <c r="N9" s="35">
        <f t="shared" si="7"/>
        <v>0</v>
      </c>
      <c r="O9" s="35">
        <f t="shared" si="7"/>
        <v>18</v>
      </c>
      <c r="P9" s="35">
        <f t="shared" si="7"/>
        <v>0</v>
      </c>
      <c r="Q9" s="35">
        <f t="shared" si="7"/>
        <v>201</v>
      </c>
      <c r="R9" s="35">
        <f t="shared" si="7"/>
        <v>0</v>
      </c>
      <c r="S9" s="35">
        <f t="shared" si="7"/>
        <v>22664</v>
      </c>
      <c r="T9" s="35">
        <f t="shared" si="7"/>
        <v>0</v>
      </c>
      <c r="U9" s="35">
        <f t="shared" si="7"/>
        <v>5255</v>
      </c>
      <c r="V9" s="35">
        <f t="shared" si="7"/>
        <v>0</v>
      </c>
      <c r="W9" s="35">
        <f t="shared" si="7"/>
        <v>2822</v>
      </c>
      <c r="X9" s="35">
        <f t="shared" si="7"/>
        <v>0</v>
      </c>
      <c r="Y9" s="21">
        <f t="shared" si="1"/>
        <v>53.701236917221692</v>
      </c>
      <c r="Z9" s="35">
        <f t="shared" si="7"/>
        <v>0</v>
      </c>
      <c r="AA9" s="35">
        <f t="shared" si="7"/>
        <v>19309</v>
      </c>
      <c r="AB9" s="35">
        <f t="shared" si="7"/>
        <v>0</v>
      </c>
      <c r="AC9" s="35">
        <f t="shared" si="7"/>
        <v>9952</v>
      </c>
      <c r="AD9" s="35">
        <f t="shared" si="7"/>
        <v>0</v>
      </c>
      <c r="AE9" s="35">
        <f t="shared" si="7"/>
        <v>9357</v>
      </c>
      <c r="AF9" s="35">
        <f t="shared" si="7"/>
        <v>0</v>
      </c>
      <c r="AG9" s="35">
        <f t="shared" si="7"/>
        <v>314</v>
      </c>
      <c r="AH9" s="35">
        <f t="shared" si="7"/>
        <v>0</v>
      </c>
      <c r="AI9" s="35">
        <f t="shared" si="7"/>
        <v>973</v>
      </c>
      <c r="AJ9" s="35">
        <f t="shared" si="7"/>
        <v>0</v>
      </c>
      <c r="AK9" s="35">
        <f t="shared" si="7"/>
        <v>283</v>
      </c>
      <c r="AL9" s="35">
        <f t="shared" si="7"/>
        <v>0</v>
      </c>
      <c r="AM9" s="35">
        <f t="shared" si="7"/>
        <v>652</v>
      </c>
      <c r="AN9" s="35">
        <f t="shared" si="7"/>
        <v>0</v>
      </c>
      <c r="AO9" s="35">
        <f t="shared" si="7"/>
        <v>4272</v>
      </c>
      <c r="AP9" s="35">
        <f t="shared" si="7"/>
        <v>0</v>
      </c>
      <c r="AQ9" s="35">
        <f t="shared" si="7"/>
        <v>3458</v>
      </c>
      <c r="AR9" s="35">
        <f t="shared" si="7"/>
        <v>0</v>
      </c>
      <c r="AS9" s="35">
        <f t="shared" si="7"/>
        <v>7730</v>
      </c>
      <c r="AT9" s="35">
        <f t="shared" si="7"/>
        <v>0</v>
      </c>
      <c r="AU9" s="35">
        <f t="shared" si="7"/>
        <v>7730</v>
      </c>
      <c r="AV9" s="35">
        <f t="shared" si="7"/>
        <v>41119</v>
      </c>
      <c r="AW9" s="35">
        <f t="shared" si="7"/>
        <v>0</v>
      </c>
      <c r="AX9" s="35">
        <f t="shared" si="7"/>
        <v>33150</v>
      </c>
      <c r="AY9" s="35">
        <f t="shared" si="7"/>
        <v>0</v>
      </c>
      <c r="AZ9" s="35">
        <f t="shared" si="7"/>
        <v>74269</v>
      </c>
      <c r="BA9" s="35">
        <f t="shared" si="7"/>
        <v>0</v>
      </c>
      <c r="BB9" s="35">
        <f t="shared" si="7"/>
        <v>74269</v>
      </c>
      <c r="BC9" s="35">
        <f t="shared" si="7"/>
        <v>0</v>
      </c>
      <c r="BD9" s="35">
        <f t="shared" si="7"/>
        <v>0</v>
      </c>
      <c r="BE9" s="35">
        <f t="shared" si="7"/>
        <v>0</v>
      </c>
      <c r="BF9" s="35">
        <f t="shared" si="7"/>
        <v>0</v>
      </c>
      <c r="BG9" s="35">
        <f t="shared" si="7"/>
        <v>0</v>
      </c>
      <c r="BH9" s="35">
        <f t="shared" si="7"/>
        <v>0</v>
      </c>
      <c r="BI9" s="35">
        <f t="shared" si="7"/>
        <v>0</v>
      </c>
      <c r="BJ9" s="35">
        <f t="shared" si="7"/>
        <v>0</v>
      </c>
      <c r="BK9" s="35">
        <f t="shared" si="7"/>
        <v>0</v>
      </c>
      <c r="BL9" s="35">
        <f t="shared" si="7"/>
        <v>0</v>
      </c>
      <c r="BM9" s="35">
        <f t="shared" si="7"/>
        <v>0</v>
      </c>
    </row>
    <row r="10" spans="1:65" s="1" customFormat="1" ht="17.100000000000001" customHeight="1">
      <c r="A10" s="22">
        <v>6</v>
      </c>
      <c r="B10" s="23" t="s">
        <v>72</v>
      </c>
      <c r="C10" s="13">
        <v>35000</v>
      </c>
      <c r="D10" s="13">
        <v>38000</v>
      </c>
      <c r="E10" s="14">
        <v>2935</v>
      </c>
      <c r="F10" s="14">
        <v>3060</v>
      </c>
      <c r="G10" s="14">
        <v>2135</v>
      </c>
      <c r="H10" s="15">
        <f t="shared" si="2"/>
        <v>72.742759795570691</v>
      </c>
      <c r="I10" s="14">
        <v>2533</v>
      </c>
      <c r="J10" s="15">
        <f t="shared" ref="J10:J67" si="8">I10*100/F10</f>
        <v>82.777777777777771</v>
      </c>
      <c r="K10" s="34">
        <f>G10+'Feb26'!K10</f>
        <v>17163</v>
      </c>
      <c r="L10" s="15">
        <f t="shared" si="0"/>
        <v>49.037142857142854</v>
      </c>
      <c r="M10" s="34">
        <f>I10+'Feb26'!M10</f>
        <v>21912</v>
      </c>
      <c r="N10" s="15">
        <f t="shared" ref="N10:N67" si="9">M10*100/D10</f>
        <v>57.663157894736841</v>
      </c>
      <c r="O10" s="14">
        <v>29</v>
      </c>
      <c r="P10" s="14">
        <v>88</v>
      </c>
      <c r="Q10" s="34">
        <f>O10+'Feb26'!Q10</f>
        <v>235</v>
      </c>
      <c r="R10" s="34">
        <f>P10+'Feb26'!R10</f>
        <v>841</v>
      </c>
      <c r="S10" s="14">
        <v>2264</v>
      </c>
      <c r="T10" s="14">
        <v>2690</v>
      </c>
      <c r="U10" s="14">
        <v>627</v>
      </c>
      <c r="V10" s="14">
        <v>562</v>
      </c>
      <c r="W10" s="14">
        <v>320</v>
      </c>
      <c r="X10" s="14">
        <v>280</v>
      </c>
      <c r="Y10" s="15">
        <f t="shared" si="1"/>
        <v>51.036682615629985</v>
      </c>
      <c r="Z10" s="15">
        <f t="shared" si="1"/>
        <v>49.822064056939503</v>
      </c>
      <c r="AA10" s="14">
        <v>2485</v>
      </c>
      <c r="AB10" s="14">
        <v>2520</v>
      </c>
      <c r="AC10" s="14">
        <v>1447</v>
      </c>
      <c r="AD10" s="14">
        <v>1433</v>
      </c>
      <c r="AE10" s="14">
        <v>1038</v>
      </c>
      <c r="AF10" s="14">
        <v>1087</v>
      </c>
      <c r="AG10" s="14">
        <v>28</v>
      </c>
      <c r="AH10" s="14">
        <v>29</v>
      </c>
      <c r="AI10" s="14">
        <v>215</v>
      </c>
      <c r="AJ10" s="14">
        <v>140</v>
      </c>
      <c r="AK10" s="14">
        <v>19</v>
      </c>
      <c r="AL10" s="14">
        <v>29</v>
      </c>
      <c r="AM10" s="14">
        <v>112</v>
      </c>
      <c r="AN10" s="14">
        <v>247</v>
      </c>
      <c r="AO10" s="14">
        <v>604</v>
      </c>
      <c r="AP10" s="14">
        <v>579</v>
      </c>
      <c r="AQ10" s="14">
        <v>475</v>
      </c>
      <c r="AR10" s="14">
        <v>491</v>
      </c>
      <c r="AS10" s="34">
        <f t="shared" si="3"/>
        <v>1079</v>
      </c>
      <c r="AT10" s="34">
        <f t="shared" si="3"/>
        <v>1070</v>
      </c>
      <c r="AU10" s="34">
        <f t="shared" si="4"/>
        <v>2149</v>
      </c>
      <c r="AV10" s="34">
        <f>AO10+'Feb26'!AV10</f>
        <v>4528</v>
      </c>
      <c r="AW10" s="34">
        <f>AP10+'Feb26'!AW10</f>
        <v>4904</v>
      </c>
      <c r="AX10" s="34">
        <f>AQ10+'Feb26'!AX10</f>
        <v>3575</v>
      </c>
      <c r="AY10" s="34">
        <f>AR10+'Feb26'!AY10</f>
        <v>4122</v>
      </c>
      <c r="AZ10" s="34">
        <f t="shared" si="5"/>
        <v>8103</v>
      </c>
      <c r="BA10" s="34">
        <f t="shared" si="5"/>
        <v>9026</v>
      </c>
      <c r="BB10" s="34">
        <f t="shared" si="6"/>
        <v>17129</v>
      </c>
      <c r="BC10" s="14"/>
      <c r="BD10" s="14"/>
      <c r="BE10" s="34"/>
      <c r="BF10" s="34"/>
      <c r="BG10" s="14">
        <v>149</v>
      </c>
      <c r="BH10" s="14">
        <v>4452</v>
      </c>
      <c r="BI10" s="14">
        <v>215290</v>
      </c>
      <c r="BJ10" s="34">
        <f>BH10+BI10</f>
        <v>219742</v>
      </c>
      <c r="BK10" s="34">
        <f>'Feb26'!BK10+BH10</f>
        <v>40020</v>
      </c>
      <c r="BL10" s="34">
        <f>'Feb26'!BL10+BI10</f>
        <v>1809035</v>
      </c>
      <c r="BM10" s="34">
        <f>SUM(BK10:BL10)</f>
        <v>1849055</v>
      </c>
    </row>
    <row r="11" spans="1:65" s="1" customFormat="1" ht="17.100000000000001" customHeight="1">
      <c r="A11" s="16">
        <v>8</v>
      </c>
      <c r="B11" s="17" t="s">
        <v>73</v>
      </c>
      <c r="C11" s="13">
        <v>80000</v>
      </c>
      <c r="D11" s="13">
        <v>25000</v>
      </c>
      <c r="E11" s="14">
        <v>6625</v>
      </c>
      <c r="F11" s="14">
        <v>2060</v>
      </c>
      <c r="G11" s="14">
        <v>4654</v>
      </c>
      <c r="H11" s="15">
        <f t="shared" si="2"/>
        <v>70.249056603773582</v>
      </c>
      <c r="I11" s="14">
        <v>582</v>
      </c>
      <c r="J11" s="15">
        <f t="shared" si="8"/>
        <v>28.252427184466018</v>
      </c>
      <c r="K11" s="34">
        <f>G11+'Feb26'!K11</f>
        <v>47155</v>
      </c>
      <c r="L11" s="15">
        <f t="shared" si="0"/>
        <v>58.943750000000001</v>
      </c>
      <c r="M11" s="34">
        <f>I11+'Feb26'!M11</f>
        <v>10600</v>
      </c>
      <c r="N11" s="15">
        <f t="shared" si="9"/>
        <v>42.4</v>
      </c>
      <c r="O11" s="14">
        <v>79</v>
      </c>
      <c r="P11" s="14">
        <v>14</v>
      </c>
      <c r="Q11" s="34">
        <f>O11+'Feb26'!Q11</f>
        <v>707</v>
      </c>
      <c r="R11" s="34">
        <f>P11+'Feb26'!R11</f>
        <v>225</v>
      </c>
      <c r="S11" s="14">
        <v>5043</v>
      </c>
      <c r="T11" s="14">
        <v>571</v>
      </c>
      <c r="U11" s="14">
        <v>1208</v>
      </c>
      <c r="V11" s="14">
        <v>191</v>
      </c>
      <c r="W11" s="14">
        <v>595</v>
      </c>
      <c r="X11" s="14">
        <v>92</v>
      </c>
      <c r="Y11" s="15">
        <f t="shared" si="1"/>
        <v>49.254966887417218</v>
      </c>
      <c r="Z11" s="15">
        <f t="shared" si="1"/>
        <v>48.167539267015705</v>
      </c>
      <c r="AA11" s="14">
        <v>4940</v>
      </c>
      <c r="AB11" s="14">
        <v>643</v>
      </c>
      <c r="AC11" s="14">
        <v>2114</v>
      </c>
      <c r="AD11" s="14">
        <v>259</v>
      </c>
      <c r="AE11" s="14">
        <v>1667</v>
      </c>
      <c r="AF11" s="14">
        <v>231</v>
      </c>
      <c r="AG11" s="14">
        <v>21</v>
      </c>
      <c r="AH11" s="14">
        <v>1</v>
      </c>
      <c r="AI11" s="14">
        <v>402</v>
      </c>
      <c r="AJ11" s="14">
        <v>37</v>
      </c>
      <c r="AK11" s="14">
        <v>79</v>
      </c>
      <c r="AL11" s="14">
        <v>1</v>
      </c>
      <c r="AM11" s="14">
        <v>452</v>
      </c>
      <c r="AN11" s="14">
        <v>59</v>
      </c>
      <c r="AO11" s="14">
        <v>1164</v>
      </c>
      <c r="AP11" s="14">
        <v>176</v>
      </c>
      <c r="AQ11" s="14">
        <v>937</v>
      </c>
      <c r="AR11" s="14">
        <v>131</v>
      </c>
      <c r="AS11" s="34">
        <f t="shared" si="3"/>
        <v>2101</v>
      </c>
      <c r="AT11" s="34">
        <f t="shared" si="3"/>
        <v>307</v>
      </c>
      <c r="AU11" s="34">
        <f t="shared" si="4"/>
        <v>2408</v>
      </c>
      <c r="AV11" s="34">
        <f>AO11+'Feb26'!AV11</f>
        <v>11508</v>
      </c>
      <c r="AW11" s="34">
        <f>AP11+'Feb26'!AW11</f>
        <v>2808</v>
      </c>
      <c r="AX11" s="34">
        <f>AQ11+'Feb26'!AX11</f>
        <v>9034</v>
      </c>
      <c r="AY11" s="34">
        <f>AR11+'Feb26'!AY11</f>
        <v>2297</v>
      </c>
      <c r="AZ11" s="34">
        <f t="shared" si="5"/>
        <v>20542</v>
      </c>
      <c r="BA11" s="34">
        <f t="shared" si="5"/>
        <v>5105</v>
      </c>
      <c r="BB11" s="34">
        <f t="shared" si="6"/>
        <v>25647</v>
      </c>
      <c r="BC11" s="14"/>
      <c r="BD11" s="14"/>
      <c r="BE11" s="34"/>
      <c r="BF11" s="34"/>
      <c r="BG11" s="14"/>
      <c r="BH11" s="14"/>
      <c r="BI11" s="14"/>
      <c r="BJ11" s="34"/>
      <c r="BK11" s="40"/>
      <c r="BL11" s="40"/>
      <c r="BM11" s="40"/>
    </row>
    <row r="12" spans="1:65" s="138" customFormat="1" ht="17.100000000000001" customHeight="1">
      <c r="A12" s="18"/>
      <c r="B12" s="19" t="s">
        <v>74</v>
      </c>
      <c r="C12" s="19">
        <f>SUM(C10:C11)</f>
        <v>115000</v>
      </c>
      <c r="D12" s="19">
        <f t="shared" ref="D12:BM12" si="10">SUM(D10:D11)</f>
        <v>63000</v>
      </c>
      <c r="E12" s="35">
        <f t="shared" si="10"/>
        <v>9560</v>
      </c>
      <c r="F12" s="35">
        <f t="shared" si="10"/>
        <v>5120</v>
      </c>
      <c r="G12" s="35">
        <f t="shared" si="10"/>
        <v>6789</v>
      </c>
      <c r="H12" s="21">
        <f t="shared" si="2"/>
        <v>71.01464435146444</v>
      </c>
      <c r="I12" s="35">
        <f t="shared" si="10"/>
        <v>3115</v>
      </c>
      <c r="J12" s="21">
        <f t="shared" si="8"/>
        <v>60.83984375</v>
      </c>
      <c r="K12" s="35">
        <f t="shared" si="10"/>
        <v>64318</v>
      </c>
      <c r="L12" s="21">
        <f t="shared" si="0"/>
        <v>55.928695652173914</v>
      </c>
      <c r="M12" s="35">
        <f t="shared" si="10"/>
        <v>32512</v>
      </c>
      <c r="N12" s="21">
        <f t="shared" si="9"/>
        <v>51.606349206349208</v>
      </c>
      <c r="O12" s="35">
        <f t="shared" si="10"/>
        <v>108</v>
      </c>
      <c r="P12" s="35">
        <f t="shared" si="10"/>
        <v>102</v>
      </c>
      <c r="Q12" s="35">
        <f t="shared" si="10"/>
        <v>942</v>
      </c>
      <c r="R12" s="35">
        <f t="shared" si="10"/>
        <v>1066</v>
      </c>
      <c r="S12" s="35">
        <f t="shared" si="10"/>
        <v>7307</v>
      </c>
      <c r="T12" s="35">
        <f t="shared" si="10"/>
        <v>3261</v>
      </c>
      <c r="U12" s="35">
        <f t="shared" si="10"/>
        <v>1835</v>
      </c>
      <c r="V12" s="35">
        <f t="shared" si="10"/>
        <v>753</v>
      </c>
      <c r="W12" s="35">
        <f t="shared" si="10"/>
        <v>915</v>
      </c>
      <c r="X12" s="35">
        <f t="shared" si="10"/>
        <v>372</v>
      </c>
      <c r="Y12" s="21">
        <f t="shared" si="1"/>
        <v>49.863760217983653</v>
      </c>
      <c r="Z12" s="21">
        <f t="shared" si="1"/>
        <v>49.402390438247011</v>
      </c>
      <c r="AA12" s="35">
        <f t="shared" si="10"/>
        <v>7425</v>
      </c>
      <c r="AB12" s="35">
        <f t="shared" si="10"/>
        <v>3163</v>
      </c>
      <c r="AC12" s="35">
        <f t="shared" si="10"/>
        <v>3561</v>
      </c>
      <c r="AD12" s="35">
        <f t="shared" si="10"/>
        <v>1692</v>
      </c>
      <c r="AE12" s="35">
        <f t="shared" si="10"/>
        <v>2705</v>
      </c>
      <c r="AF12" s="35">
        <f t="shared" si="10"/>
        <v>1318</v>
      </c>
      <c r="AG12" s="35">
        <f t="shared" si="10"/>
        <v>49</v>
      </c>
      <c r="AH12" s="35">
        <f t="shared" si="10"/>
        <v>30</v>
      </c>
      <c r="AI12" s="35">
        <f t="shared" si="10"/>
        <v>617</v>
      </c>
      <c r="AJ12" s="35">
        <f t="shared" si="10"/>
        <v>177</v>
      </c>
      <c r="AK12" s="35">
        <f t="shared" si="10"/>
        <v>98</v>
      </c>
      <c r="AL12" s="35">
        <f t="shared" si="10"/>
        <v>30</v>
      </c>
      <c r="AM12" s="35">
        <f t="shared" si="10"/>
        <v>564</v>
      </c>
      <c r="AN12" s="35">
        <f t="shared" si="10"/>
        <v>306</v>
      </c>
      <c r="AO12" s="35">
        <f t="shared" si="10"/>
        <v>1768</v>
      </c>
      <c r="AP12" s="35">
        <f t="shared" si="10"/>
        <v>755</v>
      </c>
      <c r="AQ12" s="35">
        <f t="shared" si="10"/>
        <v>1412</v>
      </c>
      <c r="AR12" s="35">
        <f t="shared" si="10"/>
        <v>622</v>
      </c>
      <c r="AS12" s="35">
        <f t="shared" si="10"/>
        <v>3180</v>
      </c>
      <c r="AT12" s="35">
        <f t="shared" si="10"/>
        <v>1377</v>
      </c>
      <c r="AU12" s="35">
        <f t="shared" si="10"/>
        <v>4557</v>
      </c>
      <c r="AV12" s="35">
        <f t="shared" si="10"/>
        <v>16036</v>
      </c>
      <c r="AW12" s="35">
        <f t="shared" si="10"/>
        <v>7712</v>
      </c>
      <c r="AX12" s="35">
        <f t="shared" si="10"/>
        <v>12609</v>
      </c>
      <c r="AY12" s="35">
        <f t="shared" si="10"/>
        <v>6419</v>
      </c>
      <c r="AZ12" s="35">
        <f t="shared" si="10"/>
        <v>28645</v>
      </c>
      <c r="BA12" s="35">
        <f t="shared" si="10"/>
        <v>14131</v>
      </c>
      <c r="BB12" s="35">
        <f t="shared" si="10"/>
        <v>42776</v>
      </c>
      <c r="BC12" s="35">
        <f t="shared" si="10"/>
        <v>0</v>
      </c>
      <c r="BD12" s="35">
        <f t="shared" si="10"/>
        <v>0</v>
      </c>
      <c r="BE12" s="35">
        <f t="shared" si="10"/>
        <v>0</v>
      </c>
      <c r="BF12" s="35">
        <f t="shared" si="10"/>
        <v>0</v>
      </c>
      <c r="BG12" s="35">
        <f t="shared" si="10"/>
        <v>149</v>
      </c>
      <c r="BH12" s="35">
        <f t="shared" si="10"/>
        <v>4452</v>
      </c>
      <c r="BI12" s="35">
        <f t="shared" si="10"/>
        <v>215290</v>
      </c>
      <c r="BJ12" s="35">
        <f t="shared" si="10"/>
        <v>219742</v>
      </c>
      <c r="BK12" s="35">
        <f t="shared" si="10"/>
        <v>40020</v>
      </c>
      <c r="BL12" s="35">
        <f t="shared" si="10"/>
        <v>1809035</v>
      </c>
      <c r="BM12" s="35">
        <f t="shared" si="10"/>
        <v>1849055</v>
      </c>
    </row>
    <row r="13" spans="1:65" s="138" customFormat="1" ht="17.100000000000001" customHeight="1">
      <c r="A13" s="24">
        <v>9</v>
      </c>
      <c r="B13" s="25" t="s">
        <v>75</v>
      </c>
      <c r="C13" s="26">
        <v>170000</v>
      </c>
      <c r="D13" s="26">
        <v>0</v>
      </c>
      <c r="E13" s="27">
        <v>14710</v>
      </c>
      <c r="F13" s="27"/>
      <c r="G13" s="27">
        <v>4827</v>
      </c>
      <c r="H13" s="28">
        <f t="shared" si="2"/>
        <v>32.814411964649899</v>
      </c>
      <c r="I13" s="27"/>
      <c r="J13" s="15"/>
      <c r="K13" s="34">
        <f>G13+'Feb26'!K13</f>
        <v>89077</v>
      </c>
      <c r="L13" s="15">
        <f t="shared" si="0"/>
        <v>52.398235294117647</v>
      </c>
      <c r="M13" s="34">
        <f>I13+'Jan26'!M13</f>
        <v>0</v>
      </c>
      <c r="N13" s="28"/>
      <c r="O13" s="27">
        <v>79</v>
      </c>
      <c r="P13" s="27"/>
      <c r="Q13" s="34">
        <f>O13+'Feb26'!Q13</f>
        <v>1477</v>
      </c>
      <c r="R13" s="34">
        <f>P13+'Feb26'!R13</f>
        <v>0</v>
      </c>
      <c r="S13" s="27">
        <v>11123</v>
      </c>
      <c r="T13" s="27"/>
      <c r="U13" s="27">
        <v>2629</v>
      </c>
      <c r="V13" s="27"/>
      <c r="W13" s="27">
        <v>1313</v>
      </c>
      <c r="X13" s="27"/>
      <c r="Y13" s="15">
        <f t="shared" si="1"/>
        <v>49.9429440852035</v>
      </c>
      <c r="Z13" s="15"/>
      <c r="AA13" s="27">
        <v>12240</v>
      </c>
      <c r="AB13" s="27"/>
      <c r="AC13" s="27">
        <v>6093</v>
      </c>
      <c r="AD13" s="27"/>
      <c r="AE13" s="27">
        <v>5927</v>
      </c>
      <c r="AF13" s="27"/>
      <c r="AG13" s="27">
        <v>262</v>
      </c>
      <c r="AH13" s="27"/>
      <c r="AI13" s="27">
        <v>644</v>
      </c>
      <c r="AJ13" s="27"/>
      <c r="AK13" s="27">
        <v>331</v>
      </c>
      <c r="AL13" s="27"/>
      <c r="AM13" s="27">
        <v>559</v>
      </c>
      <c r="AN13" s="27"/>
      <c r="AO13" s="27">
        <v>2715</v>
      </c>
      <c r="AP13" s="27"/>
      <c r="AQ13" s="27">
        <v>2240</v>
      </c>
      <c r="AR13" s="27"/>
      <c r="AS13" s="34">
        <f t="shared" si="3"/>
        <v>4955</v>
      </c>
      <c r="AT13" s="34">
        <f t="shared" si="3"/>
        <v>0</v>
      </c>
      <c r="AU13" s="34">
        <f t="shared" si="4"/>
        <v>4955</v>
      </c>
      <c r="AV13" s="34">
        <f>AO13+'Feb26'!AV13</f>
        <v>21934</v>
      </c>
      <c r="AW13" s="34">
        <f>AP13+'Feb26'!AW13</f>
        <v>0</v>
      </c>
      <c r="AX13" s="34">
        <f>AQ13+'Feb26'!AX13</f>
        <v>17860</v>
      </c>
      <c r="AY13" s="34">
        <f>AR13+'Feb26'!AY13</f>
        <v>0</v>
      </c>
      <c r="AZ13" s="34">
        <f t="shared" si="5"/>
        <v>39794</v>
      </c>
      <c r="BA13" s="34">
        <f t="shared" si="5"/>
        <v>0</v>
      </c>
      <c r="BB13" s="34">
        <f t="shared" si="6"/>
        <v>39794</v>
      </c>
      <c r="BC13" s="27"/>
      <c r="BD13" s="27"/>
      <c r="BE13" s="38"/>
      <c r="BF13" s="38"/>
      <c r="BG13" s="27"/>
      <c r="BH13" s="27"/>
      <c r="BI13" s="27"/>
      <c r="BJ13" s="38"/>
      <c r="BK13" s="34">
        <f>'Feb26'!BK13+BH13</f>
        <v>0</v>
      </c>
      <c r="BL13" s="34">
        <f>'Feb26'!BL13+BI13</f>
        <v>0</v>
      </c>
      <c r="BM13" s="42">
        <v>0</v>
      </c>
    </row>
    <row r="14" spans="1:65" s="1" customFormat="1" ht="17.100000000000001" customHeight="1">
      <c r="A14" s="12">
        <v>10</v>
      </c>
      <c r="B14" s="13" t="s">
        <v>76</v>
      </c>
      <c r="C14" s="13">
        <v>71000</v>
      </c>
      <c r="D14" s="13">
        <v>0</v>
      </c>
      <c r="E14" s="14">
        <v>6075</v>
      </c>
      <c r="F14" s="14"/>
      <c r="G14" s="14">
        <v>2415</v>
      </c>
      <c r="H14" s="15">
        <f t="shared" si="2"/>
        <v>39.753086419753089</v>
      </c>
      <c r="I14" s="14"/>
      <c r="J14" s="15"/>
      <c r="K14" s="34">
        <f>G14+'Feb26'!K14</f>
        <v>31883</v>
      </c>
      <c r="L14" s="15">
        <f t="shared" si="0"/>
        <v>44.905633802816901</v>
      </c>
      <c r="M14" s="34">
        <f>I14+'Jan26'!M14</f>
        <v>0</v>
      </c>
      <c r="N14" s="15"/>
      <c r="O14" s="14">
        <v>240</v>
      </c>
      <c r="P14" s="14"/>
      <c r="Q14" s="34">
        <f>O14+'Feb26'!Q14</f>
        <v>2477</v>
      </c>
      <c r="R14" s="34">
        <f>P14+'Feb26'!R14</f>
        <v>0</v>
      </c>
      <c r="S14" s="14">
        <v>4230</v>
      </c>
      <c r="T14" s="14"/>
      <c r="U14" s="14">
        <v>1231</v>
      </c>
      <c r="V14" s="14"/>
      <c r="W14" s="14">
        <v>785</v>
      </c>
      <c r="X14" s="14"/>
      <c r="Y14" s="15">
        <f t="shared" si="1"/>
        <v>63.769293257514214</v>
      </c>
      <c r="Z14" s="15"/>
      <c r="AA14" s="14">
        <v>3050</v>
      </c>
      <c r="AB14" s="14"/>
      <c r="AC14" s="14">
        <v>1791</v>
      </c>
      <c r="AD14" s="14"/>
      <c r="AE14" s="14">
        <v>1259</v>
      </c>
      <c r="AF14" s="14"/>
      <c r="AG14" s="14">
        <v>56</v>
      </c>
      <c r="AH14" s="14"/>
      <c r="AI14" s="14">
        <v>190</v>
      </c>
      <c r="AJ14" s="14"/>
      <c r="AK14" s="14">
        <v>76</v>
      </c>
      <c r="AL14" s="14"/>
      <c r="AM14" s="14">
        <v>162</v>
      </c>
      <c r="AN14" s="14"/>
      <c r="AO14" s="14">
        <v>721</v>
      </c>
      <c r="AP14" s="14"/>
      <c r="AQ14" s="14">
        <v>586</v>
      </c>
      <c r="AR14" s="14"/>
      <c r="AS14" s="34">
        <f t="shared" si="3"/>
        <v>1307</v>
      </c>
      <c r="AT14" s="34">
        <f t="shared" si="3"/>
        <v>0</v>
      </c>
      <c r="AU14" s="34">
        <f t="shared" si="4"/>
        <v>1307</v>
      </c>
      <c r="AV14" s="34">
        <f>AO14+'Feb26'!AV14</f>
        <v>8783</v>
      </c>
      <c r="AW14" s="34">
        <f>AP14+'Feb26'!AW14</f>
        <v>0</v>
      </c>
      <c r="AX14" s="34">
        <f>AQ14+'Feb26'!AX14</f>
        <v>7264</v>
      </c>
      <c r="AY14" s="34">
        <f>AR14+'Feb26'!AY14</f>
        <v>0</v>
      </c>
      <c r="AZ14" s="34">
        <f t="shared" si="5"/>
        <v>16047</v>
      </c>
      <c r="BA14" s="34">
        <f t="shared" si="5"/>
        <v>0</v>
      </c>
      <c r="BB14" s="34">
        <f t="shared" si="6"/>
        <v>16047</v>
      </c>
      <c r="BC14" s="14">
        <v>30</v>
      </c>
      <c r="BD14" s="14">
        <v>150</v>
      </c>
      <c r="BE14" s="34">
        <f>BC14+'Feb26'!BE14</f>
        <v>240</v>
      </c>
      <c r="BF14" s="34">
        <f>BD14+'Feb26'!BF14</f>
        <v>1200</v>
      </c>
      <c r="BG14" s="14"/>
      <c r="BH14" s="14"/>
      <c r="BI14" s="14"/>
      <c r="BJ14" s="34"/>
      <c r="BK14" s="39"/>
      <c r="BL14" s="39"/>
      <c r="BM14" s="39"/>
    </row>
    <row r="15" spans="1:65" s="1" customFormat="1" ht="17.100000000000001" customHeight="1">
      <c r="A15" s="12">
        <v>11</v>
      </c>
      <c r="B15" s="13" t="s">
        <v>77</v>
      </c>
      <c r="C15" s="13">
        <v>58000</v>
      </c>
      <c r="D15" s="13">
        <v>0</v>
      </c>
      <c r="E15" s="14">
        <v>4834</v>
      </c>
      <c r="F15" s="14"/>
      <c r="G15" s="14">
        <v>3298</v>
      </c>
      <c r="H15" s="15">
        <f t="shared" si="2"/>
        <v>68.225072403806365</v>
      </c>
      <c r="I15" s="14"/>
      <c r="J15" s="15"/>
      <c r="K15" s="34">
        <f>G15+'Feb26'!K15</f>
        <v>25524</v>
      </c>
      <c r="L15" s="15">
        <f t="shared" si="0"/>
        <v>44.006896551724139</v>
      </c>
      <c r="M15" s="34">
        <f>I15+'Jan26'!M15</f>
        <v>0</v>
      </c>
      <c r="N15" s="15"/>
      <c r="O15" s="14">
        <v>197</v>
      </c>
      <c r="P15" s="14"/>
      <c r="Q15" s="34">
        <f>O15+'Feb26'!Q15</f>
        <v>1522</v>
      </c>
      <c r="R15" s="34">
        <f>P15+'Feb26'!R15</f>
        <v>0</v>
      </c>
      <c r="S15" s="14">
        <v>3425</v>
      </c>
      <c r="T15" s="14"/>
      <c r="U15" s="14">
        <v>836</v>
      </c>
      <c r="V15" s="14"/>
      <c r="W15" s="14">
        <v>443</v>
      </c>
      <c r="X15" s="14"/>
      <c r="Y15" s="15">
        <f t="shared" si="1"/>
        <v>52.990430622009569</v>
      </c>
      <c r="Z15" s="15"/>
      <c r="AA15" s="14">
        <v>3937</v>
      </c>
      <c r="AB15" s="14"/>
      <c r="AC15" s="14">
        <v>2219</v>
      </c>
      <c r="AD15" s="14"/>
      <c r="AE15" s="14">
        <v>1718</v>
      </c>
      <c r="AF15" s="14"/>
      <c r="AG15" s="14">
        <v>89</v>
      </c>
      <c r="AH15" s="14"/>
      <c r="AI15" s="14">
        <v>286</v>
      </c>
      <c r="AJ15" s="14"/>
      <c r="AK15" s="14">
        <v>56</v>
      </c>
      <c r="AL15" s="14"/>
      <c r="AM15" s="14">
        <v>69</v>
      </c>
      <c r="AN15" s="14"/>
      <c r="AO15" s="14">
        <v>940</v>
      </c>
      <c r="AP15" s="14"/>
      <c r="AQ15" s="14">
        <v>784</v>
      </c>
      <c r="AR15" s="14"/>
      <c r="AS15" s="34">
        <f t="shared" si="3"/>
        <v>1724</v>
      </c>
      <c r="AT15" s="34">
        <f t="shared" si="3"/>
        <v>0</v>
      </c>
      <c r="AU15" s="34">
        <f t="shared" si="4"/>
        <v>1724</v>
      </c>
      <c r="AV15" s="34">
        <f>AO15+'Feb26'!AV15</f>
        <v>7038</v>
      </c>
      <c r="AW15" s="34">
        <f>AP15+'Feb26'!AW15</f>
        <v>0</v>
      </c>
      <c r="AX15" s="34">
        <f>AQ15+'Feb26'!AX15</f>
        <v>5817</v>
      </c>
      <c r="AY15" s="34">
        <f>AR15+'Feb26'!AY15</f>
        <v>0</v>
      </c>
      <c r="AZ15" s="34">
        <f t="shared" si="5"/>
        <v>12855</v>
      </c>
      <c r="BA15" s="34">
        <f t="shared" si="5"/>
        <v>0</v>
      </c>
      <c r="BB15" s="34">
        <f t="shared" si="6"/>
        <v>12855</v>
      </c>
      <c r="BC15" s="14"/>
      <c r="BD15" s="14"/>
      <c r="BE15" s="34"/>
      <c r="BF15" s="34"/>
      <c r="BG15" s="14"/>
      <c r="BH15" s="14"/>
      <c r="BI15" s="14"/>
      <c r="BJ15" s="34"/>
      <c r="BK15" s="39"/>
      <c r="BL15" s="39"/>
      <c r="BM15" s="39"/>
    </row>
    <row r="16" spans="1:65" s="1" customFormat="1" ht="17.100000000000001" customHeight="1">
      <c r="A16" s="12">
        <v>12</v>
      </c>
      <c r="B16" s="13" t="s">
        <v>78</v>
      </c>
      <c r="C16" s="13">
        <v>48000</v>
      </c>
      <c r="D16" s="13">
        <v>0</v>
      </c>
      <c r="E16" s="14">
        <v>4225</v>
      </c>
      <c r="F16" s="14"/>
      <c r="G16" s="14">
        <v>1716</v>
      </c>
      <c r="H16" s="15">
        <f t="shared" si="2"/>
        <v>40.615384615384613</v>
      </c>
      <c r="I16" s="14"/>
      <c r="J16" s="15"/>
      <c r="K16" s="34">
        <f>G16+'Feb26'!K16</f>
        <v>19893</v>
      </c>
      <c r="L16" s="15">
        <f t="shared" si="0"/>
        <v>41.443750000000001</v>
      </c>
      <c r="M16" s="34">
        <f>I16+'Jan26'!M16</f>
        <v>0</v>
      </c>
      <c r="N16" s="15"/>
      <c r="O16" s="14">
        <v>103</v>
      </c>
      <c r="P16" s="14"/>
      <c r="Q16" s="34">
        <f>O16+'Feb26'!Q16</f>
        <v>1281</v>
      </c>
      <c r="R16" s="34">
        <f>P16+'Feb26'!R16</f>
        <v>0</v>
      </c>
      <c r="S16" s="14">
        <v>2310</v>
      </c>
      <c r="T16" s="14"/>
      <c r="U16" s="14">
        <v>600</v>
      </c>
      <c r="V16" s="14"/>
      <c r="W16" s="14">
        <v>354</v>
      </c>
      <c r="X16" s="14"/>
      <c r="Y16" s="15">
        <f t="shared" si="1"/>
        <v>59</v>
      </c>
      <c r="Z16" s="15"/>
      <c r="AA16" s="14">
        <v>2475</v>
      </c>
      <c r="AB16" s="14"/>
      <c r="AC16" s="14">
        <v>1406</v>
      </c>
      <c r="AD16" s="14"/>
      <c r="AE16" s="14">
        <v>1069</v>
      </c>
      <c r="AF16" s="14"/>
      <c r="AG16" s="14">
        <v>73</v>
      </c>
      <c r="AH16" s="14"/>
      <c r="AI16" s="14">
        <v>164</v>
      </c>
      <c r="AJ16" s="14"/>
      <c r="AK16" s="14">
        <v>61</v>
      </c>
      <c r="AL16" s="14"/>
      <c r="AM16" s="14">
        <v>87</v>
      </c>
      <c r="AN16" s="14"/>
      <c r="AO16" s="14">
        <v>549</v>
      </c>
      <c r="AP16" s="14"/>
      <c r="AQ16" s="14">
        <v>513</v>
      </c>
      <c r="AR16" s="14"/>
      <c r="AS16" s="34">
        <f t="shared" si="3"/>
        <v>1062</v>
      </c>
      <c r="AT16" s="34">
        <f t="shared" si="3"/>
        <v>0</v>
      </c>
      <c r="AU16" s="34">
        <f t="shared" si="4"/>
        <v>1062</v>
      </c>
      <c r="AV16" s="34">
        <f>AO16+'Feb26'!AV16</f>
        <v>5267</v>
      </c>
      <c r="AW16" s="34">
        <f>AP16+'Feb26'!AW16</f>
        <v>0</v>
      </c>
      <c r="AX16" s="34">
        <f>AQ16+'Feb26'!AX16</f>
        <v>4953</v>
      </c>
      <c r="AY16" s="34">
        <f>AR16+'Feb26'!AY16</f>
        <v>0</v>
      </c>
      <c r="AZ16" s="34">
        <f t="shared" si="5"/>
        <v>10220</v>
      </c>
      <c r="BA16" s="34">
        <f t="shared" si="5"/>
        <v>0</v>
      </c>
      <c r="BB16" s="34">
        <f t="shared" si="6"/>
        <v>10220</v>
      </c>
      <c r="BC16" s="14"/>
      <c r="BD16" s="14"/>
      <c r="BE16" s="34"/>
      <c r="BF16" s="34"/>
      <c r="BG16" s="14"/>
      <c r="BH16" s="14"/>
      <c r="BI16" s="14"/>
      <c r="BJ16" s="34"/>
      <c r="BK16" s="39"/>
      <c r="BL16" s="39"/>
      <c r="BM16" s="39"/>
    </row>
    <row r="17" spans="1:65" s="1" customFormat="1" ht="17.100000000000001" customHeight="1">
      <c r="A17" s="12">
        <v>13</v>
      </c>
      <c r="B17" s="13" t="s">
        <v>79</v>
      </c>
      <c r="C17" s="13">
        <v>50000</v>
      </c>
      <c r="D17" s="13">
        <v>0</v>
      </c>
      <c r="E17" s="14">
        <v>4645</v>
      </c>
      <c r="F17" s="14"/>
      <c r="G17" s="14">
        <v>2930</v>
      </c>
      <c r="H17" s="15">
        <f t="shared" si="2"/>
        <v>63.078579117330463</v>
      </c>
      <c r="I17" s="14"/>
      <c r="J17" s="15"/>
      <c r="K17" s="34">
        <f>G17+'Feb26'!K17</f>
        <v>23167</v>
      </c>
      <c r="L17" s="15">
        <f t="shared" si="0"/>
        <v>46.334000000000003</v>
      </c>
      <c r="M17" s="34">
        <f>I17+'Jan26'!M17</f>
        <v>0</v>
      </c>
      <c r="N17" s="15"/>
      <c r="O17" s="14">
        <v>116</v>
      </c>
      <c r="P17" s="14"/>
      <c r="Q17" s="34">
        <f>O17+'Feb26'!Q17</f>
        <v>805</v>
      </c>
      <c r="R17" s="34">
        <f>P17+'Feb26'!R17</f>
        <v>0</v>
      </c>
      <c r="S17" s="14">
        <v>3175</v>
      </c>
      <c r="T17" s="14"/>
      <c r="U17" s="14">
        <v>780</v>
      </c>
      <c r="V17" s="14"/>
      <c r="W17" s="14">
        <v>411</v>
      </c>
      <c r="X17" s="14"/>
      <c r="Y17" s="15">
        <f t="shared" si="1"/>
        <v>52.692307692307693</v>
      </c>
      <c r="Z17" s="15"/>
      <c r="AA17" s="14">
        <v>3922</v>
      </c>
      <c r="AB17" s="14"/>
      <c r="AC17" s="14">
        <v>2179</v>
      </c>
      <c r="AD17" s="14"/>
      <c r="AE17" s="14">
        <v>1703</v>
      </c>
      <c r="AF17" s="14"/>
      <c r="AG17" s="14">
        <v>46</v>
      </c>
      <c r="AH17" s="14"/>
      <c r="AI17" s="14">
        <v>232</v>
      </c>
      <c r="AJ17" s="14"/>
      <c r="AK17" s="14">
        <v>42</v>
      </c>
      <c r="AL17" s="14"/>
      <c r="AM17" s="14">
        <v>323</v>
      </c>
      <c r="AN17" s="14"/>
      <c r="AO17" s="14">
        <v>821</v>
      </c>
      <c r="AP17" s="14"/>
      <c r="AQ17" s="14">
        <v>718</v>
      </c>
      <c r="AR17" s="14"/>
      <c r="AS17" s="34">
        <f t="shared" si="3"/>
        <v>1539</v>
      </c>
      <c r="AT17" s="34">
        <f t="shared" si="3"/>
        <v>0</v>
      </c>
      <c r="AU17" s="34">
        <f t="shared" si="4"/>
        <v>1539</v>
      </c>
      <c r="AV17" s="34">
        <f>AO17+'Feb26'!AV17</f>
        <v>5373</v>
      </c>
      <c r="AW17" s="34">
        <f>AP17+'Feb26'!AW17</f>
        <v>0</v>
      </c>
      <c r="AX17" s="34">
        <f>AQ17+'Feb26'!AX17</f>
        <v>4906</v>
      </c>
      <c r="AY17" s="34">
        <f>AR17+'Feb26'!AY17</f>
        <v>0</v>
      </c>
      <c r="AZ17" s="34">
        <f t="shared" si="5"/>
        <v>10279</v>
      </c>
      <c r="BA17" s="34">
        <f t="shared" si="5"/>
        <v>0</v>
      </c>
      <c r="BB17" s="34">
        <f t="shared" si="6"/>
        <v>10279</v>
      </c>
      <c r="BC17" s="14"/>
      <c r="BD17" s="14"/>
      <c r="BE17" s="34"/>
      <c r="BF17" s="34"/>
      <c r="BG17" s="14"/>
      <c r="BH17" s="14"/>
      <c r="BI17" s="14"/>
      <c r="BJ17" s="34"/>
      <c r="BK17" s="39"/>
      <c r="BL17" s="39"/>
      <c r="BM17" s="39"/>
    </row>
    <row r="18" spans="1:65" s="1" customFormat="1" ht="17.100000000000001" customHeight="1">
      <c r="A18" s="16">
        <v>14</v>
      </c>
      <c r="B18" s="17" t="s">
        <v>80</v>
      </c>
      <c r="C18" s="13">
        <v>56000</v>
      </c>
      <c r="D18" s="13">
        <v>0</v>
      </c>
      <c r="E18" s="14">
        <v>5200</v>
      </c>
      <c r="F18" s="14"/>
      <c r="G18" s="14">
        <v>3209</v>
      </c>
      <c r="H18" s="15">
        <f t="shared" si="2"/>
        <v>61.71153846153846</v>
      </c>
      <c r="I18" s="14"/>
      <c r="J18" s="15"/>
      <c r="K18" s="34">
        <f>G18+'Feb26'!K18</f>
        <v>28713</v>
      </c>
      <c r="L18" s="15">
        <f t="shared" si="0"/>
        <v>51.273214285714289</v>
      </c>
      <c r="M18" s="34">
        <f>I18+'Jan26'!M18</f>
        <v>0</v>
      </c>
      <c r="N18" s="15"/>
      <c r="O18" s="14">
        <v>136</v>
      </c>
      <c r="P18" s="14"/>
      <c r="Q18" s="34">
        <f>O18+'Feb26'!Q18</f>
        <v>1101</v>
      </c>
      <c r="R18" s="34">
        <f>P18+'Feb26'!R18</f>
        <v>0</v>
      </c>
      <c r="S18" s="14">
        <v>3475</v>
      </c>
      <c r="T18" s="14"/>
      <c r="U18" s="14">
        <v>1022</v>
      </c>
      <c r="V18" s="14"/>
      <c r="W18" s="14">
        <v>526</v>
      </c>
      <c r="X18" s="14"/>
      <c r="Y18" s="15">
        <f t="shared" si="1"/>
        <v>51.467710371819962</v>
      </c>
      <c r="Z18" s="15"/>
      <c r="AA18" s="14">
        <v>3419</v>
      </c>
      <c r="AB18" s="14"/>
      <c r="AC18" s="14">
        <v>1817</v>
      </c>
      <c r="AD18" s="14"/>
      <c r="AE18" s="14">
        <v>1598</v>
      </c>
      <c r="AF18" s="14"/>
      <c r="AG18" s="14">
        <v>38</v>
      </c>
      <c r="AH18" s="14"/>
      <c r="AI18" s="14">
        <v>307</v>
      </c>
      <c r="AJ18" s="14"/>
      <c r="AK18" s="14">
        <v>28</v>
      </c>
      <c r="AL18" s="14"/>
      <c r="AM18" s="14">
        <v>55</v>
      </c>
      <c r="AN18" s="14"/>
      <c r="AO18" s="14">
        <v>646</v>
      </c>
      <c r="AP18" s="14"/>
      <c r="AQ18" s="14">
        <v>640</v>
      </c>
      <c r="AR18" s="14"/>
      <c r="AS18" s="34">
        <f t="shared" si="3"/>
        <v>1286</v>
      </c>
      <c r="AT18" s="34">
        <f t="shared" si="3"/>
        <v>0</v>
      </c>
      <c r="AU18" s="34">
        <f t="shared" si="4"/>
        <v>1286</v>
      </c>
      <c r="AV18" s="34">
        <f>AO18+'Feb26'!AV18</f>
        <v>6454</v>
      </c>
      <c r="AW18" s="34">
        <f>AP18+'Feb26'!AW18</f>
        <v>0</v>
      </c>
      <c r="AX18" s="34">
        <f>AQ18+'Feb26'!AX18</f>
        <v>5141</v>
      </c>
      <c r="AY18" s="34">
        <f>AR18+'Feb26'!AY18</f>
        <v>0</v>
      </c>
      <c r="AZ18" s="34">
        <f t="shared" si="5"/>
        <v>11595</v>
      </c>
      <c r="BA18" s="34">
        <f t="shared" si="5"/>
        <v>0</v>
      </c>
      <c r="BB18" s="34">
        <f t="shared" si="6"/>
        <v>11595</v>
      </c>
      <c r="BC18" s="14"/>
      <c r="BD18" s="14"/>
      <c r="BE18" s="34"/>
      <c r="BF18" s="34"/>
      <c r="BG18" s="14"/>
      <c r="BH18" s="14"/>
      <c r="BI18" s="14"/>
      <c r="BJ18" s="34"/>
      <c r="BK18" s="39"/>
      <c r="BL18" s="39"/>
      <c r="BM18" s="39"/>
    </row>
    <row r="19" spans="1:65" s="138" customFormat="1" ht="17.100000000000001" customHeight="1">
      <c r="A19" s="18"/>
      <c r="B19" s="19" t="s">
        <v>74</v>
      </c>
      <c r="C19" s="19">
        <f>SUM(C14:C18)</f>
        <v>283000</v>
      </c>
      <c r="D19" s="19">
        <f t="shared" ref="D19:BM19" si="11">SUM(D14:D18)</f>
        <v>0</v>
      </c>
      <c r="E19" s="35">
        <f t="shared" si="11"/>
        <v>24979</v>
      </c>
      <c r="F19" s="35">
        <f t="shared" si="11"/>
        <v>0</v>
      </c>
      <c r="G19" s="35">
        <f t="shared" si="11"/>
        <v>13568</v>
      </c>
      <c r="H19" s="21">
        <f t="shared" si="2"/>
        <v>54.317626806517474</v>
      </c>
      <c r="I19" s="35">
        <f t="shared" si="11"/>
        <v>0</v>
      </c>
      <c r="J19" s="35">
        <f t="shared" si="11"/>
        <v>0</v>
      </c>
      <c r="K19" s="35">
        <f t="shared" si="11"/>
        <v>129180</v>
      </c>
      <c r="L19" s="21">
        <f t="shared" si="0"/>
        <v>45.646643109540634</v>
      </c>
      <c r="M19" s="35">
        <f t="shared" si="11"/>
        <v>0</v>
      </c>
      <c r="N19" s="35">
        <f t="shared" si="11"/>
        <v>0</v>
      </c>
      <c r="O19" s="35">
        <f t="shared" si="11"/>
        <v>792</v>
      </c>
      <c r="P19" s="35">
        <f t="shared" si="11"/>
        <v>0</v>
      </c>
      <c r="Q19" s="35">
        <f t="shared" si="11"/>
        <v>7186</v>
      </c>
      <c r="R19" s="35">
        <f t="shared" si="11"/>
        <v>0</v>
      </c>
      <c r="S19" s="35">
        <f t="shared" si="11"/>
        <v>16615</v>
      </c>
      <c r="T19" s="35">
        <f t="shared" si="11"/>
        <v>0</v>
      </c>
      <c r="U19" s="35">
        <f t="shared" si="11"/>
        <v>4469</v>
      </c>
      <c r="V19" s="35">
        <f t="shared" si="11"/>
        <v>0</v>
      </c>
      <c r="W19" s="35">
        <f t="shared" si="11"/>
        <v>2519</v>
      </c>
      <c r="X19" s="35">
        <f t="shared" si="11"/>
        <v>0</v>
      </c>
      <c r="Y19" s="35">
        <f t="shared" si="11"/>
        <v>279.91974194365145</v>
      </c>
      <c r="Z19" s="35">
        <f t="shared" si="11"/>
        <v>0</v>
      </c>
      <c r="AA19" s="35">
        <f t="shared" si="11"/>
        <v>16803</v>
      </c>
      <c r="AB19" s="35">
        <f t="shared" si="11"/>
        <v>0</v>
      </c>
      <c r="AC19" s="35">
        <f t="shared" si="11"/>
        <v>9412</v>
      </c>
      <c r="AD19" s="35">
        <f t="shared" si="11"/>
        <v>0</v>
      </c>
      <c r="AE19" s="35">
        <f t="shared" si="11"/>
        <v>7347</v>
      </c>
      <c r="AF19" s="35">
        <f t="shared" si="11"/>
        <v>0</v>
      </c>
      <c r="AG19" s="35">
        <f t="shared" si="11"/>
        <v>302</v>
      </c>
      <c r="AH19" s="35">
        <f t="shared" si="11"/>
        <v>0</v>
      </c>
      <c r="AI19" s="35">
        <f t="shared" si="11"/>
        <v>1179</v>
      </c>
      <c r="AJ19" s="35">
        <f t="shared" si="11"/>
        <v>0</v>
      </c>
      <c r="AK19" s="35">
        <f t="shared" si="11"/>
        <v>263</v>
      </c>
      <c r="AL19" s="35">
        <f t="shared" si="11"/>
        <v>0</v>
      </c>
      <c r="AM19" s="35">
        <f t="shared" si="11"/>
        <v>696</v>
      </c>
      <c r="AN19" s="35">
        <f t="shared" si="11"/>
        <v>0</v>
      </c>
      <c r="AO19" s="35">
        <f t="shared" si="11"/>
        <v>3677</v>
      </c>
      <c r="AP19" s="35">
        <f t="shared" si="11"/>
        <v>0</v>
      </c>
      <c r="AQ19" s="35">
        <f t="shared" si="11"/>
        <v>3241</v>
      </c>
      <c r="AR19" s="35">
        <f t="shared" si="11"/>
        <v>0</v>
      </c>
      <c r="AS19" s="35">
        <f t="shared" si="11"/>
        <v>6918</v>
      </c>
      <c r="AT19" s="35">
        <f t="shared" si="11"/>
        <v>0</v>
      </c>
      <c r="AU19" s="35">
        <f t="shared" si="11"/>
        <v>6918</v>
      </c>
      <c r="AV19" s="35">
        <f t="shared" si="11"/>
        <v>32915</v>
      </c>
      <c r="AW19" s="35">
        <f t="shared" si="11"/>
        <v>0</v>
      </c>
      <c r="AX19" s="35">
        <f t="shared" si="11"/>
        <v>28081</v>
      </c>
      <c r="AY19" s="35">
        <f t="shared" si="11"/>
        <v>0</v>
      </c>
      <c r="AZ19" s="35">
        <f t="shared" si="11"/>
        <v>60996</v>
      </c>
      <c r="BA19" s="35">
        <f t="shared" si="11"/>
        <v>0</v>
      </c>
      <c r="BB19" s="35">
        <f t="shared" si="11"/>
        <v>60996</v>
      </c>
      <c r="BC19" s="35">
        <f t="shared" si="11"/>
        <v>30</v>
      </c>
      <c r="BD19" s="35">
        <f t="shared" si="11"/>
        <v>150</v>
      </c>
      <c r="BE19" s="35">
        <f t="shared" si="11"/>
        <v>240</v>
      </c>
      <c r="BF19" s="35">
        <f t="shared" si="11"/>
        <v>1200</v>
      </c>
      <c r="BG19" s="35">
        <f t="shared" si="11"/>
        <v>0</v>
      </c>
      <c r="BH19" s="35">
        <f t="shared" si="11"/>
        <v>0</v>
      </c>
      <c r="BI19" s="35">
        <f t="shared" si="11"/>
        <v>0</v>
      </c>
      <c r="BJ19" s="35">
        <f t="shared" si="11"/>
        <v>0</v>
      </c>
      <c r="BK19" s="35">
        <f t="shared" si="11"/>
        <v>0</v>
      </c>
      <c r="BL19" s="35">
        <f t="shared" si="11"/>
        <v>0</v>
      </c>
      <c r="BM19" s="35">
        <f t="shared" si="11"/>
        <v>0</v>
      </c>
    </row>
    <row r="20" spans="1:65" s="139" customFormat="1" ht="16.5" customHeight="1">
      <c r="A20" s="22">
        <v>15</v>
      </c>
      <c r="B20" s="29" t="s">
        <v>81</v>
      </c>
      <c r="C20" s="13">
        <v>120000</v>
      </c>
      <c r="D20" s="13">
        <v>0</v>
      </c>
      <c r="E20" s="14">
        <v>9835</v>
      </c>
      <c r="F20" s="14"/>
      <c r="G20" s="14">
        <v>3501</v>
      </c>
      <c r="H20" s="15">
        <f t="shared" si="2"/>
        <v>35.597356380274533</v>
      </c>
      <c r="I20" s="14"/>
      <c r="J20" s="15"/>
      <c r="K20" s="34">
        <f>G20+'Feb26'!K20</f>
        <v>67397</v>
      </c>
      <c r="L20" s="15">
        <f t="shared" si="0"/>
        <v>56.164166666666667</v>
      </c>
      <c r="M20" s="34">
        <f>I20+'Jan26'!M20</f>
        <v>0</v>
      </c>
      <c r="N20" s="15"/>
      <c r="O20" s="14">
        <v>3</v>
      </c>
      <c r="P20" s="14"/>
      <c r="Q20" s="34">
        <f>O20+'Feb26'!Q20</f>
        <v>194</v>
      </c>
      <c r="R20" s="34">
        <f>P20+'Feb26'!R20</f>
        <v>0</v>
      </c>
      <c r="S20" s="14">
        <v>6775</v>
      </c>
      <c r="T20" s="14"/>
      <c r="U20" s="14">
        <v>1730</v>
      </c>
      <c r="V20" s="14"/>
      <c r="W20" s="14">
        <v>889</v>
      </c>
      <c r="X20" s="14"/>
      <c r="Y20" s="15">
        <f t="shared" ref="Y20:Z35" si="12">W20*100/U20</f>
        <v>51.387283236994222</v>
      </c>
      <c r="Z20" s="15"/>
      <c r="AA20" s="14">
        <v>7082</v>
      </c>
      <c r="AB20" s="14"/>
      <c r="AC20" s="14">
        <v>3744</v>
      </c>
      <c r="AD20" s="14"/>
      <c r="AE20" s="14">
        <v>3345</v>
      </c>
      <c r="AF20" s="14"/>
      <c r="AG20" s="14">
        <v>85</v>
      </c>
      <c r="AH20" s="14"/>
      <c r="AI20" s="14">
        <v>734</v>
      </c>
      <c r="AJ20" s="14"/>
      <c r="AK20" s="14">
        <v>81</v>
      </c>
      <c r="AL20" s="14"/>
      <c r="AM20" s="14">
        <v>328</v>
      </c>
      <c r="AN20" s="14"/>
      <c r="AO20" s="14">
        <v>1632</v>
      </c>
      <c r="AP20" s="14"/>
      <c r="AQ20" s="14">
        <v>1221</v>
      </c>
      <c r="AR20" s="14"/>
      <c r="AS20" s="34">
        <f t="shared" si="3"/>
        <v>2853</v>
      </c>
      <c r="AT20" s="34">
        <f t="shared" si="3"/>
        <v>0</v>
      </c>
      <c r="AU20" s="34">
        <f t="shared" si="4"/>
        <v>2853</v>
      </c>
      <c r="AV20" s="34">
        <f>AO20+'Feb26'!AV20</f>
        <v>17273</v>
      </c>
      <c r="AW20" s="34">
        <f>AP20+'Feb26'!AW20</f>
        <v>0</v>
      </c>
      <c r="AX20" s="34">
        <f>AQ20+'Feb26'!AX20</f>
        <v>13604</v>
      </c>
      <c r="AY20" s="34">
        <f>AR20+'Feb26'!AY20</f>
        <v>0</v>
      </c>
      <c r="AZ20" s="34">
        <f t="shared" si="5"/>
        <v>30877</v>
      </c>
      <c r="BA20" s="34">
        <f t="shared" si="5"/>
        <v>0</v>
      </c>
      <c r="BB20" s="34">
        <f t="shared" si="6"/>
        <v>30877</v>
      </c>
      <c r="BC20" s="14"/>
      <c r="BD20" s="14"/>
      <c r="BE20" s="34"/>
      <c r="BF20" s="34"/>
      <c r="BG20" s="14"/>
      <c r="BH20" s="14"/>
      <c r="BI20" s="14"/>
      <c r="BJ20" s="34"/>
      <c r="BK20" s="40"/>
      <c r="BL20" s="40"/>
      <c r="BM20" s="40"/>
    </row>
    <row r="21" spans="1:65" s="139" customFormat="1" ht="17.100000000000001" customHeight="1">
      <c r="A21" s="12">
        <v>16</v>
      </c>
      <c r="B21" s="13" t="s">
        <v>82</v>
      </c>
      <c r="C21" s="13">
        <v>76000</v>
      </c>
      <c r="D21" s="13">
        <v>0</v>
      </c>
      <c r="E21" s="14">
        <v>6210</v>
      </c>
      <c r="F21" s="14"/>
      <c r="G21" s="14">
        <v>1706</v>
      </c>
      <c r="H21" s="15">
        <f t="shared" si="2"/>
        <v>27.47181964573269</v>
      </c>
      <c r="I21" s="14"/>
      <c r="J21" s="15"/>
      <c r="K21" s="34">
        <f>G21+'Feb26'!K21</f>
        <v>40661</v>
      </c>
      <c r="L21" s="15">
        <f t="shared" si="0"/>
        <v>53.501315789473686</v>
      </c>
      <c r="M21" s="34">
        <f>I21+'Jan26'!M21</f>
        <v>0</v>
      </c>
      <c r="N21" s="15"/>
      <c r="O21" s="14">
        <v>6</v>
      </c>
      <c r="P21" s="14"/>
      <c r="Q21" s="34">
        <f>O21+'Feb26'!Q21</f>
        <v>190</v>
      </c>
      <c r="R21" s="34">
        <f>P21+'Feb26'!R21</f>
        <v>0</v>
      </c>
      <c r="S21" s="14">
        <v>5135</v>
      </c>
      <c r="T21" s="14"/>
      <c r="U21" s="14">
        <v>1245</v>
      </c>
      <c r="V21" s="14"/>
      <c r="W21" s="14">
        <v>563</v>
      </c>
      <c r="X21" s="14"/>
      <c r="Y21" s="15">
        <f t="shared" si="12"/>
        <v>45.220883534136547</v>
      </c>
      <c r="Z21" s="15"/>
      <c r="AA21" s="14">
        <v>3782</v>
      </c>
      <c r="AB21" s="14"/>
      <c r="AC21" s="14">
        <v>2137</v>
      </c>
      <c r="AD21" s="14"/>
      <c r="AE21" s="14">
        <v>1427</v>
      </c>
      <c r="AF21" s="14"/>
      <c r="AG21" s="14">
        <v>59</v>
      </c>
      <c r="AH21" s="14"/>
      <c r="AI21" s="14">
        <v>367</v>
      </c>
      <c r="AJ21" s="14"/>
      <c r="AK21" s="14">
        <v>44</v>
      </c>
      <c r="AL21" s="14"/>
      <c r="AM21" s="14">
        <v>91</v>
      </c>
      <c r="AN21" s="14"/>
      <c r="AO21" s="14">
        <v>1093</v>
      </c>
      <c r="AP21" s="14"/>
      <c r="AQ21" s="14">
        <v>715</v>
      </c>
      <c r="AR21" s="14"/>
      <c r="AS21" s="34">
        <f t="shared" si="3"/>
        <v>1808</v>
      </c>
      <c r="AT21" s="34">
        <f t="shared" si="3"/>
        <v>0</v>
      </c>
      <c r="AU21" s="34">
        <f t="shared" si="4"/>
        <v>1808</v>
      </c>
      <c r="AV21" s="34">
        <f>AO21+'Feb26'!AV21</f>
        <v>11270</v>
      </c>
      <c r="AW21" s="34">
        <f>AP21+'Feb26'!AW21</f>
        <v>0</v>
      </c>
      <c r="AX21" s="34">
        <f>AQ21+'Feb26'!AX21</f>
        <v>8695</v>
      </c>
      <c r="AY21" s="34">
        <f>AR21+'Feb26'!AY21</f>
        <v>0</v>
      </c>
      <c r="AZ21" s="34">
        <f t="shared" si="5"/>
        <v>19965</v>
      </c>
      <c r="BA21" s="34">
        <f t="shared" si="5"/>
        <v>0</v>
      </c>
      <c r="BB21" s="34">
        <f t="shared" si="6"/>
        <v>19965</v>
      </c>
      <c r="BC21" s="14"/>
      <c r="BD21" s="14"/>
      <c r="BE21" s="34"/>
      <c r="BF21" s="34"/>
      <c r="BG21" s="14"/>
      <c r="BH21" s="14"/>
      <c r="BI21" s="14"/>
      <c r="BJ21" s="34"/>
      <c r="BK21" s="40"/>
      <c r="BL21" s="40"/>
      <c r="BM21" s="40"/>
    </row>
    <row r="22" spans="1:65" s="139" customFormat="1" ht="17.100000000000001" customHeight="1">
      <c r="A22" s="16">
        <v>17</v>
      </c>
      <c r="B22" s="17" t="s">
        <v>83</v>
      </c>
      <c r="C22" s="13">
        <v>98000</v>
      </c>
      <c r="D22" s="13">
        <v>0</v>
      </c>
      <c r="E22" s="14">
        <v>8091</v>
      </c>
      <c r="F22" s="14"/>
      <c r="G22" s="14">
        <v>1990</v>
      </c>
      <c r="H22" s="15">
        <f t="shared" si="2"/>
        <v>24.595229267086886</v>
      </c>
      <c r="I22" s="14"/>
      <c r="J22" s="15"/>
      <c r="K22" s="34">
        <f>G22+'Feb26'!K22</f>
        <v>49090</v>
      </c>
      <c r="L22" s="15">
        <f t="shared" si="0"/>
        <v>50.091836734693878</v>
      </c>
      <c r="M22" s="34">
        <f>I22+'Jan26'!M22</f>
        <v>0</v>
      </c>
      <c r="N22" s="15"/>
      <c r="O22" s="14">
        <v>6</v>
      </c>
      <c r="P22" s="14"/>
      <c r="Q22" s="34">
        <f>O22+'Feb26'!Q22</f>
        <v>249</v>
      </c>
      <c r="R22" s="34">
        <f>P22+'Feb26'!R22</f>
        <v>0</v>
      </c>
      <c r="S22" s="14">
        <v>6626</v>
      </c>
      <c r="T22" s="14"/>
      <c r="U22" s="14">
        <v>1578</v>
      </c>
      <c r="V22" s="14"/>
      <c r="W22" s="14">
        <v>791</v>
      </c>
      <c r="X22" s="14"/>
      <c r="Y22" s="15">
        <f t="shared" si="12"/>
        <v>50.126742712294046</v>
      </c>
      <c r="Z22" s="15"/>
      <c r="AA22" s="14">
        <v>6150</v>
      </c>
      <c r="AB22" s="14"/>
      <c r="AC22" s="14">
        <v>3445</v>
      </c>
      <c r="AD22" s="14"/>
      <c r="AE22" s="14">
        <v>2296</v>
      </c>
      <c r="AF22" s="14"/>
      <c r="AG22" s="14">
        <v>53</v>
      </c>
      <c r="AH22" s="14"/>
      <c r="AI22" s="14">
        <v>383</v>
      </c>
      <c r="AJ22" s="14"/>
      <c r="AK22" s="14">
        <v>54</v>
      </c>
      <c r="AL22" s="14"/>
      <c r="AM22" s="14">
        <v>257</v>
      </c>
      <c r="AN22" s="14"/>
      <c r="AO22" s="14">
        <v>1468</v>
      </c>
      <c r="AP22" s="14"/>
      <c r="AQ22" s="14">
        <v>1267</v>
      </c>
      <c r="AR22" s="14"/>
      <c r="AS22" s="34">
        <f t="shared" si="3"/>
        <v>2735</v>
      </c>
      <c r="AT22" s="34">
        <f t="shared" si="3"/>
        <v>0</v>
      </c>
      <c r="AU22" s="34">
        <f t="shared" si="4"/>
        <v>2735</v>
      </c>
      <c r="AV22" s="34">
        <f>AO22+'Feb26'!AV22</f>
        <v>13357</v>
      </c>
      <c r="AW22" s="34">
        <f>AP22+'Feb26'!AW22</f>
        <v>0</v>
      </c>
      <c r="AX22" s="34">
        <f>AQ22+'Feb26'!AX22</f>
        <v>11419</v>
      </c>
      <c r="AY22" s="34">
        <f>AR22+'Feb26'!AY22</f>
        <v>0</v>
      </c>
      <c r="AZ22" s="34">
        <f t="shared" si="5"/>
        <v>24776</v>
      </c>
      <c r="BA22" s="34">
        <f t="shared" si="5"/>
        <v>0</v>
      </c>
      <c r="BB22" s="34">
        <f t="shared" si="6"/>
        <v>24776</v>
      </c>
      <c r="BC22" s="14"/>
      <c r="BD22" s="14"/>
      <c r="BE22" s="34"/>
      <c r="BF22" s="34"/>
      <c r="BG22" s="14"/>
      <c r="BH22" s="14"/>
      <c r="BI22" s="14"/>
      <c r="BJ22" s="34"/>
      <c r="BK22" s="40"/>
      <c r="BL22" s="40"/>
      <c r="BM22" s="40"/>
    </row>
    <row r="23" spans="1:65" s="140" customFormat="1" ht="17.100000000000001" customHeight="1">
      <c r="A23" s="18"/>
      <c r="B23" s="19" t="s">
        <v>74</v>
      </c>
      <c r="C23" s="19">
        <f>SUM(C20:C22)</f>
        <v>294000</v>
      </c>
      <c r="D23" s="19">
        <f t="shared" ref="D23:BM23" si="13">SUM(D20:D22)</f>
        <v>0</v>
      </c>
      <c r="E23" s="35">
        <f t="shared" si="13"/>
        <v>24136</v>
      </c>
      <c r="F23" s="35">
        <f t="shared" si="13"/>
        <v>0</v>
      </c>
      <c r="G23" s="35">
        <f t="shared" si="13"/>
        <v>7197</v>
      </c>
      <c r="H23" s="30">
        <f t="shared" si="2"/>
        <v>29.818528339410008</v>
      </c>
      <c r="I23" s="35">
        <f t="shared" si="13"/>
        <v>0</v>
      </c>
      <c r="J23" s="35">
        <f t="shared" si="13"/>
        <v>0</v>
      </c>
      <c r="K23" s="35">
        <f t="shared" si="13"/>
        <v>157148</v>
      </c>
      <c r="L23" s="21">
        <f t="shared" si="0"/>
        <v>53.451700680272111</v>
      </c>
      <c r="M23" s="35">
        <f t="shared" si="13"/>
        <v>0</v>
      </c>
      <c r="N23" s="35">
        <f t="shared" si="13"/>
        <v>0</v>
      </c>
      <c r="O23" s="35">
        <f t="shared" si="13"/>
        <v>15</v>
      </c>
      <c r="P23" s="35">
        <f t="shared" si="13"/>
        <v>0</v>
      </c>
      <c r="Q23" s="35">
        <f t="shared" si="13"/>
        <v>633</v>
      </c>
      <c r="R23" s="35">
        <f t="shared" si="13"/>
        <v>0</v>
      </c>
      <c r="S23" s="35">
        <f t="shared" si="13"/>
        <v>18536</v>
      </c>
      <c r="T23" s="35">
        <f t="shared" si="13"/>
        <v>0</v>
      </c>
      <c r="U23" s="35">
        <f t="shared" si="13"/>
        <v>4553</v>
      </c>
      <c r="V23" s="35">
        <f t="shared" si="13"/>
        <v>0</v>
      </c>
      <c r="W23" s="35">
        <f t="shared" si="13"/>
        <v>2243</v>
      </c>
      <c r="X23" s="35">
        <f t="shared" si="13"/>
        <v>0</v>
      </c>
      <c r="Y23" s="21">
        <f t="shared" si="12"/>
        <v>49.264221392488466</v>
      </c>
      <c r="Z23" s="35">
        <f t="shared" si="13"/>
        <v>0</v>
      </c>
      <c r="AA23" s="35">
        <f t="shared" si="13"/>
        <v>17014</v>
      </c>
      <c r="AB23" s="35">
        <f t="shared" si="13"/>
        <v>0</v>
      </c>
      <c r="AC23" s="35">
        <f t="shared" si="13"/>
        <v>9326</v>
      </c>
      <c r="AD23" s="35">
        <f t="shared" si="13"/>
        <v>0</v>
      </c>
      <c r="AE23" s="35">
        <f t="shared" si="13"/>
        <v>7068</v>
      </c>
      <c r="AF23" s="35">
        <f t="shared" si="13"/>
        <v>0</v>
      </c>
      <c r="AG23" s="35">
        <f t="shared" si="13"/>
        <v>197</v>
      </c>
      <c r="AH23" s="35">
        <f t="shared" si="13"/>
        <v>0</v>
      </c>
      <c r="AI23" s="35">
        <f t="shared" si="13"/>
        <v>1484</v>
      </c>
      <c r="AJ23" s="35">
        <f t="shared" si="13"/>
        <v>0</v>
      </c>
      <c r="AK23" s="35">
        <f t="shared" si="13"/>
        <v>179</v>
      </c>
      <c r="AL23" s="35">
        <f t="shared" si="13"/>
        <v>0</v>
      </c>
      <c r="AM23" s="35">
        <f t="shared" si="13"/>
        <v>676</v>
      </c>
      <c r="AN23" s="35">
        <f t="shared" si="13"/>
        <v>0</v>
      </c>
      <c r="AO23" s="35">
        <f t="shared" si="13"/>
        <v>4193</v>
      </c>
      <c r="AP23" s="35">
        <f t="shared" si="13"/>
        <v>0</v>
      </c>
      <c r="AQ23" s="35">
        <f t="shared" si="13"/>
        <v>3203</v>
      </c>
      <c r="AR23" s="35">
        <f t="shared" si="13"/>
        <v>0</v>
      </c>
      <c r="AS23" s="35">
        <f t="shared" si="13"/>
        <v>7396</v>
      </c>
      <c r="AT23" s="35">
        <f t="shared" si="13"/>
        <v>0</v>
      </c>
      <c r="AU23" s="35">
        <f t="shared" si="13"/>
        <v>7396</v>
      </c>
      <c r="AV23" s="35">
        <f t="shared" si="13"/>
        <v>41900</v>
      </c>
      <c r="AW23" s="35">
        <f t="shared" si="13"/>
        <v>0</v>
      </c>
      <c r="AX23" s="35">
        <f t="shared" si="13"/>
        <v>33718</v>
      </c>
      <c r="AY23" s="35">
        <f t="shared" si="13"/>
        <v>0</v>
      </c>
      <c r="AZ23" s="35">
        <f t="shared" si="13"/>
        <v>75618</v>
      </c>
      <c r="BA23" s="35">
        <f t="shared" si="13"/>
        <v>0</v>
      </c>
      <c r="BB23" s="35">
        <f t="shared" si="13"/>
        <v>75618</v>
      </c>
      <c r="BC23" s="35">
        <f t="shared" si="13"/>
        <v>0</v>
      </c>
      <c r="BD23" s="35">
        <f t="shared" si="13"/>
        <v>0</v>
      </c>
      <c r="BE23" s="35">
        <f t="shared" si="13"/>
        <v>0</v>
      </c>
      <c r="BF23" s="35">
        <f t="shared" si="13"/>
        <v>0</v>
      </c>
      <c r="BG23" s="35">
        <f t="shared" si="13"/>
        <v>0</v>
      </c>
      <c r="BH23" s="35">
        <f t="shared" si="13"/>
        <v>0</v>
      </c>
      <c r="BI23" s="35">
        <f t="shared" si="13"/>
        <v>0</v>
      </c>
      <c r="BJ23" s="35">
        <f t="shared" si="13"/>
        <v>0</v>
      </c>
      <c r="BK23" s="35">
        <f t="shared" si="13"/>
        <v>0</v>
      </c>
      <c r="BL23" s="35">
        <f t="shared" si="13"/>
        <v>0</v>
      </c>
      <c r="BM23" s="35">
        <f t="shared" si="13"/>
        <v>0</v>
      </c>
    </row>
    <row r="24" spans="1:65" s="139" customFormat="1" ht="17.100000000000001" customHeight="1">
      <c r="A24" s="22">
        <v>18</v>
      </c>
      <c r="B24" s="29" t="s">
        <v>84</v>
      </c>
      <c r="C24" s="13">
        <v>75000</v>
      </c>
      <c r="D24" s="13">
        <v>0</v>
      </c>
      <c r="E24" s="14">
        <v>6410</v>
      </c>
      <c r="F24" s="14"/>
      <c r="G24" s="14">
        <v>550</v>
      </c>
      <c r="H24" s="15">
        <f t="shared" si="2"/>
        <v>8.5803432137285487</v>
      </c>
      <c r="I24" s="14"/>
      <c r="J24" s="15"/>
      <c r="K24" s="34">
        <f>G24+'Feb26'!K24</f>
        <v>37750</v>
      </c>
      <c r="L24" s="15">
        <f t="shared" si="0"/>
        <v>50.333333333333336</v>
      </c>
      <c r="M24" s="34">
        <f>I24+'Jan26'!M24</f>
        <v>0</v>
      </c>
      <c r="N24" s="15"/>
      <c r="O24" s="14">
        <v>0</v>
      </c>
      <c r="P24" s="14"/>
      <c r="Q24" s="34">
        <f>O24+'Feb26'!Q24</f>
        <v>21</v>
      </c>
      <c r="R24" s="34">
        <f>P24+'Feb26'!R24</f>
        <v>0</v>
      </c>
      <c r="S24" s="14">
        <v>2690</v>
      </c>
      <c r="T24" s="14"/>
      <c r="U24" s="14">
        <v>708</v>
      </c>
      <c r="V24" s="14"/>
      <c r="W24" s="14">
        <v>373</v>
      </c>
      <c r="X24" s="14"/>
      <c r="Y24" s="15">
        <f t="shared" si="12"/>
        <v>52.683615819209038</v>
      </c>
      <c r="Z24" s="15"/>
      <c r="AA24" s="14">
        <v>2541</v>
      </c>
      <c r="AB24" s="14"/>
      <c r="AC24" s="14">
        <v>1316</v>
      </c>
      <c r="AD24" s="14"/>
      <c r="AE24" s="14">
        <v>1225</v>
      </c>
      <c r="AF24" s="14"/>
      <c r="AG24" s="14">
        <v>42</v>
      </c>
      <c r="AH24" s="14"/>
      <c r="AI24" s="14">
        <v>96</v>
      </c>
      <c r="AJ24" s="14"/>
      <c r="AK24" s="14">
        <v>39</v>
      </c>
      <c r="AL24" s="14"/>
      <c r="AM24" s="14">
        <v>47</v>
      </c>
      <c r="AN24" s="14"/>
      <c r="AO24" s="14">
        <v>605</v>
      </c>
      <c r="AP24" s="14"/>
      <c r="AQ24" s="14">
        <v>487</v>
      </c>
      <c r="AR24" s="14"/>
      <c r="AS24" s="34">
        <f t="shared" si="3"/>
        <v>1092</v>
      </c>
      <c r="AT24" s="34">
        <f t="shared" si="3"/>
        <v>0</v>
      </c>
      <c r="AU24" s="34">
        <f t="shared" si="4"/>
        <v>1092</v>
      </c>
      <c r="AV24" s="34">
        <f>AO24+'Feb26'!AV24</f>
        <v>9965</v>
      </c>
      <c r="AW24" s="34">
        <f>AP24+'Feb26'!AW24</f>
        <v>0</v>
      </c>
      <c r="AX24" s="34">
        <f>AQ24+'Feb26'!AX24</f>
        <v>7851</v>
      </c>
      <c r="AY24" s="34">
        <f>AR24+'Feb26'!AY24</f>
        <v>0</v>
      </c>
      <c r="AZ24" s="34">
        <f t="shared" si="5"/>
        <v>17816</v>
      </c>
      <c r="BA24" s="34">
        <f t="shared" si="5"/>
        <v>0</v>
      </c>
      <c r="BB24" s="34">
        <f t="shared" si="6"/>
        <v>17816</v>
      </c>
      <c r="BC24" s="14"/>
      <c r="BD24" s="14"/>
      <c r="BE24" s="34"/>
      <c r="BF24" s="34"/>
      <c r="BG24" s="14"/>
      <c r="BH24" s="14"/>
      <c r="BI24" s="14"/>
      <c r="BJ24" s="34"/>
      <c r="BK24" s="40"/>
      <c r="BL24" s="40"/>
      <c r="BM24" s="40"/>
    </row>
    <row r="25" spans="1:65" s="139" customFormat="1" ht="17.100000000000001" customHeight="1">
      <c r="A25" s="16">
        <v>19</v>
      </c>
      <c r="B25" s="17" t="s">
        <v>85</v>
      </c>
      <c r="C25" s="13">
        <v>70000</v>
      </c>
      <c r="D25" s="13">
        <v>0</v>
      </c>
      <c r="E25" s="14">
        <v>6100</v>
      </c>
      <c r="F25" s="14"/>
      <c r="G25" s="14">
        <v>670</v>
      </c>
      <c r="H25" s="15">
        <f t="shared" si="2"/>
        <v>10.983606557377049</v>
      </c>
      <c r="I25" s="14"/>
      <c r="J25" s="15"/>
      <c r="K25" s="34">
        <f>G25+'Feb26'!K25</f>
        <v>32639</v>
      </c>
      <c r="L25" s="15">
        <f t="shared" si="0"/>
        <v>46.627142857142857</v>
      </c>
      <c r="M25" s="34">
        <f>I25+'Jan26'!M25</f>
        <v>0</v>
      </c>
      <c r="N25" s="15"/>
      <c r="O25" s="14">
        <v>10</v>
      </c>
      <c r="P25" s="14"/>
      <c r="Q25" s="34">
        <f>O25+'Feb26'!Q25</f>
        <v>280</v>
      </c>
      <c r="R25" s="34">
        <f>P25+'Feb26'!R25</f>
        <v>0</v>
      </c>
      <c r="S25" s="14">
        <v>2570</v>
      </c>
      <c r="T25" s="14"/>
      <c r="U25" s="14">
        <v>654</v>
      </c>
      <c r="V25" s="14"/>
      <c r="W25" s="14">
        <v>357</v>
      </c>
      <c r="X25" s="14"/>
      <c r="Y25" s="15">
        <f t="shared" si="12"/>
        <v>54.587155963302749</v>
      </c>
      <c r="Z25" s="15"/>
      <c r="AA25" s="14">
        <v>2820</v>
      </c>
      <c r="AB25" s="14"/>
      <c r="AC25" s="14">
        <v>1577</v>
      </c>
      <c r="AD25" s="14"/>
      <c r="AE25" s="14">
        <v>1243</v>
      </c>
      <c r="AF25" s="14"/>
      <c r="AG25" s="14">
        <v>25</v>
      </c>
      <c r="AH25" s="14"/>
      <c r="AI25" s="14">
        <v>172</v>
      </c>
      <c r="AJ25" s="14"/>
      <c r="AK25" s="14">
        <v>26</v>
      </c>
      <c r="AL25" s="14"/>
      <c r="AM25" s="14">
        <v>37</v>
      </c>
      <c r="AN25" s="14"/>
      <c r="AO25" s="14">
        <v>724</v>
      </c>
      <c r="AP25" s="14"/>
      <c r="AQ25" s="14">
        <v>593</v>
      </c>
      <c r="AR25" s="14"/>
      <c r="AS25" s="34">
        <f t="shared" si="3"/>
        <v>1317</v>
      </c>
      <c r="AT25" s="34">
        <f t="shared" si="3"/>
        <v>0</v>
      </c>
      <c r="AU25" s="34">
        <f t="shared" si="4"/>
        <v>1317</v>
      </c>
      <c r="AV25" s="34">
        <f>AO25+'Feb26'!AV25</f>
        <v>9264</v>
      </c>
      <c r="AW25" s="34">
        <f>AP25+'Feb26'!AW25</f>
        <v>0</v>
      </c>
      <c r="AX25" s="34">
        <f>AQ25+'Feb26'!AX25</f>
        <v>7160</v>
      </c>
      <c r="AY25" s="34">
        <f>AR25+'Feb26'!AY25</f>
        <v>0</v>
      </c>
      <c r="AZ25" s="34">
        <f t="shared" si="5"/>
        <v>16424</v>
      </c>
      <c r="BA25" s="34">
        <f t="shared" si="5"/>
        <v>0</v>
      </c>
      <c r="BB25" s="34">
        <f t="shared" si="6"/>
        <v>16424</v>
      </c>
      <c r="BC25" s="14"/>
      <c r="BD25" s="14"/>
      <c r="BE25" s="34"/>
      <c r="BF25" s="34"/>
      <c r="BG25" s="14"/>
      <c r="BH25" s="14"/>
      <c r="BI25" s="14"/>
      <c r="BJ25" s="34"/>
      <c r="BK25" s="40"/>
      <c r="BL25" s="40"/>
      <c r="BM25" s="40"/>
    </row>
    <row r="26" spans="1:65" s="140" customFormat="1" ht="17.100000000000001" customHeight="1">
      <c r="A26" s="18"/>
      <c r="B26" s="19" t="s">
        <v>74</v>
      </c>
      <c r="C26" s="19">
        <f>SUM(C24:C25)</f>
        <v>145000</v>
      </c>
      <c r="D26" s="19">
        <f t="shared" ref="D26:BM26" si="14">SUM(D24:D25)</f>
        <v>0</v>
      </c>
      <c r="E26" s="35">
        <f t="shared" si="14"/>
        <v>12510</v>
      </c>
      <c r="F26" s="35">
        <f t="shared" si="14"/>
        <v>0</v>
      </c>
      <c r="G26" s="35">
        <f t="shared" si="14"/>
        <v>1220</v>
      </c>
      <c r="H26" s="21">
        <f t="shared" si="2"/>
        <v>9.7521982414068749</v>
      </c>
      <c r="I26" s="35">
        <f t="shared" si="14"/>
        <v>0</v>
      </c>
      <c r="J26" s="35">
        <f t="shared" si="14"/>
        <v>0</v>
      </c>
      <c r="K26" s="35">
        <f t="shared" si="14"/>
        <v>70389</v>
      </c>
      <c r="L26" s="21">
        <f t="shared" si="0"/>
        <v>48.544137931034484</v>
      </c>
      <c r="M26" s="35">
        <f t="shared" si="14"/>
        <v>0</v>
      </c>
      <c r="N26" s="35">
        <f t="shared" si="14"/>
        <v>0</v>
      </c>
      <c r="O26" s="35">
        <f t="shared" si="14"/>
        <v>10</v>
      </c>
      <c r="P26" s="35">
        <f t="shared" si="14"/>
        <v>0</v>
      </c>
      <c r="Q26" s="35">
        <f t="shared" si="14"/>
        <v>301</v>
      </c>
      <c r="R26" s="35">
        <f t="shared" si="14"/>
        <v>0</v>
      </c>
      <c r="S26" s="35">
        <f t="shared" si="14"/>
        <v>5260</v>
      </c>
      <c r="T26" s="35">
        <f t="shared" si="14"/>
        <v>0</v>
      </c>
      <c r="U26" s="35">
        <f t="shared" si="14"/>
        <v>1362</v>
      </c>
      <c r="V26" s="35">
        <f t="shared" si="14"/>
        <v>0</v>
      </c>
      <c r="W26" s="35">
        <f t="shared" si="14"/>
        <v>730</v>
      </c>
      <c r="X26" s="35">
        <f t="shared" si="14"/>
        <v>0</v>
      </c>
      <c r="Y26" s="21">
        <f t="shared" si="12"/>
        <v>53.597650513950072</v>
      </c>
      <c r="Z26" s="35">
        <f t="shared" si="14"/>
        <v>0</v>
      </c>
      <c r="AA26" s="35">
        <f t="shared" si="14"/>
        <v>5361</v>
      </c>
      <c r="AB26" s="35">
        <f t="shared" si="14"/>
        <v>0</v>
      </c>
      <c r="AC26" s="35">
        <f t="shared" si="14"/>
        <v>2893</v>
      </c>
      <c r="AD26" s="35">
        <f t="shared" si="14"/>
        <v>0</v>
      </c>
      <c r="AE26" s="35">
        <f t="shared" si="14"/>
        <v>2468</v>
      </c>
      <c r="AF26" s="35">
        <f t="shared" si="14"/>
        <v>0</v>
      </c>
      <c r="AG26" s="35">
        <f t="shared" si="14"/>
        <v>67</v>
      </c>
      <c r="AH26" s="35">
        <f t="shared" si="14"/>
        <v>0</v>
      </c>
      <c r="AI26" s="35">
        <f t="shared" si="14"/>
        <v>268</v>
      </c>
      <c r="AJ26" s="35">
        <f t="shared" si="14"/>
        <v>0</v>
      </c>
      <c r="AK26" s="35">
        <f t="shared" si="14"/>
        <v>65</v>
      </c>
      <c r="AL26" s="35">
        <f t="shared" si="14"/>
        <v>0</v>
      </c>
      <c r="AM26" s="35">
        <f t="shared" si="14"/>
        <v>84</v>
      </c>
      <c r="AN26" s="35">
        <f t="shared" si="14"/>
        <v>0</v>
      </c>
      <c r="AO26" s="35">
        <f t="shared" si="14"/>
        <v>1329</v>
      </c>
      <c r="AP26" s="35">
        <f t="shared" si="14"/>
        <v>0</v>
      </c>
      <c r="AQ26" s="35">
        <f t="shared" si="14"/>
        <v>1080</v>
      </c>
      <c r="AR26" s="35">
        <f t="shared" si="14"/>
        <v>0</v>
      </c>
      <c r="AS26" s="35">
        <f t="shared" si="14"/>
        <v>2409</v>
      </c>
      <c r="AT26" s="35">
        <f t="shared" si="14"/>
        <v>0</v>
      </c>
      <c r="AU26" s="35">
        <f t="shared" si="14"/>
        <v>2409</v>
      </c>
      <c r="AV26" s="35">
        <f t="shared" si="14"/>
        <v>19229</v>
      </c>
      <c r="AW26" s="35">
        <f t="shared" si="14"/>
        <v>0</v>
      </c>
      <c r="AX26" s="35">
        <f t="shared" si="14"/>
        <v>15011</v>
      </c>
      <c r="AY26" s="35">
        <f t="shared" si="14"/>
        <v>0</v>
      </c>
      <c r="AZ26" s="35">
        <f t="shared" si="14"/>
        <v>34240</v>
      </c>
      <c r="BA26" s="35">
        <f t="shared" si="14"/>
        <v>0</v>
      </c>
      <c r="BB26" s="35">
        <f t="shared" si="14"/>
        <v>34240</v>
      </c>
      <c r="BC26" s="35">
        <f t="shared" si="14"/>
        <v>0</v>
      </c>
      <c r="BD26" s="35">
        <f t="shared" si="14"/>
        <v>0</v>
      </c>
      <c r="BE26" s="35">
        <f t="shared" si="14"/>
        <v>0</v>
      </c>
      <c r="BF26" s="35">
        <f t="shared" si="14"/>
        <v>0</v>
      </c>
      <c r="BG26" s="35">
        <f t="shared" si="14"/>
        <v>0</v>
      </c>
      <c r="BH26" s="35">
        <f t="shared" si="14"/>
        <v>0</v>
      </c>
      <c r="BI26" s="35">
        <f t="shared" si="14"/>
        <v>0</v>
      </c>
      <c r="BJ26" s="35">
        <f t="shared" si="14"/>
        <v>0</v>
      </c>
      <c r="BK26" s="35">
        <f t="shared" si="14"/>
        <v>0</v>
      </c>
      <c r="BL26" s="35">
        <f t="shared" si="14"/>
        <v>0</v>
      </c>
      <c r="BM26" s="35">
        <f t="shared" si="14"/>
        <v>0</v>
      </c>
    </row>
    <row r="27" spans="1:65" s="139" customFormat="1" ht="17.100000000000001" customHeight="1">
      <c r="A27" s="22">
        <v>20</v>
      </c>
      <c r="B27" s="29" t="s">
        <v>86</v>
      </c>
      <c r="C27" s="13">
        <v>107500</v>
      </c>
      <c r="D27" s="13">
        <v>0</v>
      </c>
      <c r="E27" s="14">
        <v>10540</v>
      </c>
      <c r="F27" s="14"/>
      <c r="G27" s="14">
        <v>6068</v>
      </c>
      <c r="H27" s="15">
        <f t="shared" si="2"/>
        <v>57.571157495256166</v>
      </c>
      <c r="I27" s="14">
        <v>0</v>
      </c>
      <c r="J27" s="15"/>
      <c r="K27" s="34">
        <f>G27+'Feb26'!K27</f>
        <v>61641</v>
      </c>
      <c r="L27" s="15">
        <f t="shared" si="0"/>
        <v>57.34046511627907</v>
      </c>
      <c r="M27" s="34">
        <f>I27+'Jan26'!M27</f>
        <v>0</v>
      </c>
      <c r="N27" s="15"/>
      <c r="O27" s="14">
        <v>163</v>
      </c>
      <c r="P27" s="14"/>
      <c r="Q27" s="34">
        <f>O27+'Feb26'!Q27</f>
        <v>1666</v>
      </c>
      <c r="R27" s="34">
        <f>P27+'Feb26'!R27</f>
        <v>0</v>
      </c>
      <c r="S27" s="14">
        <v>8143</v>
      </c>
      <c r="T27" s="14"/>
      <c r="U27" s="14">
        <v>2226</v>
      </c>
      <c r="V27" s="14"/>
      <c r="W27" s="14">
        <v>1148</v>
      </c>
      <c r="X27" s="14"/>
      <c r="Y27" s="15">
        <f t="shared" si="12"/>
        <v>51.572327044025158</v>
      </c>
      <c r="Z27" s="15"/>
      <c r="AA27" s="14">
        <v>8830</v>
      </c>
      <c r="AB27" s="14"/>
      <c r="AC27" s="14">
        <v>4421</v>
      </c>
      <c r="AD27" s="14"/>
      <c r="AE27" s="14">
        <v>4260</v>
      </c>
      <c r="AF27" s="14"/>
      <c r="AG27" s="14">
        <v>154</v>
      </c>
      <c r="AH27" s="14"/>
      <c r="AI27" s="14">
        <v>529</v>
      </c>
      <c r="AJ27" s="14"/>
      <c r="AK27" s="14">
        <v>124</v>
      </c>
      <c r="AL27" s="14"/>
      <c r="AM27" s="14">
        <v>322</v>
      </c>
      <c r="AN27" s="14"/>
      <c r="AO27" s="14">
        <v>2034</v>
      </c>
      <c r="AP27" s="14"/>
      <c r="AQ27" s="14">
        <v>1685</v>
      </c>
      <c r="AR27" s="14"/>
      <c r="AS27" s="34">
        <f t="shared" si="3"/>
        <v>3719</v>
      </c>
      <c r="AT27" s="34">
        <f t="shared" si="3"/>
        <v>0</v>
      </c>
      <c r="AU27" s="34">
        <f t="shared" si="4"/>
        <v>3719</v>
      </c>
      <c r="AV27" s="34">
        <f>AO27+'Feb26'!AV27</f>
        <v>15144</v>
      </c>
      <c r="AW27" s="34">
        <f>AP27+'Feb26'!AW27</f>
        <v>0</v>
      </c>
      <c r="AX27" s="34">
        <f>AQ27+'Feb26'!AX27</f>
        <v>12286</v>
      </c>
      <c r="AY27" s="34">
        <f>AR27+'Feb26'!AY27</f>
        <v>0</v>
      </c>
      <c r="AZ27" s="34">
        <f t="shared" si="5"/>
        <v>27430</v>
      </c>
      <c r="BA27" s="34">
        <f t="shared" si="5"/>
        <v>0</v>
      </c>
      <c r="BB27" s="34">
        <f t="shared" si="6"/>
        <v>27430</v>
      </c>
      <c r="BC27" s="14"/>
      <c r="BD27" s="14"/>
      <c r="BE27" s="34"/>
      <c r="BF27" s="34"/>
      <c r="BG27" s="14"/>
      <c r="BH27" s="14"/>
      <c r="BI27" s="14"/>
      <c r="BJ27" s="34"/>
      <c r="BK27" s="40"/>
      <c r="BL27" s="40"/>
      <c r="BM27" s="40"/>
    </row>
    <row r="28" spans="1:65" s="139" customFormat="1" ht="17.100000000000001" customHeight="1">
      <c r="A28" s="16">
        <v>21</v>
      </c>
      <c r="B28" s="17" t="s">
        <v>87</v>
      </c>
      <c r="C28" s="13">
        <v>25000</v>
      </c>
      <c r="D28" s="13">
        <v>0</v>
      </c>
      <c r="E28" s="14">
        <v>2845</v>
      </c>
      <c r="F28" s="14"/>
      <c r="G28" s="14">
        <v>2306</v>
      </c>
      <c r="H28" s="15">
        <f t="shared" si="2"/>
        <v>81.05448154657293</v>
      </c>
      <c r="I28" s="14">
        <v>0</v>
      </c>
      <c r="J28" s="15"/>
      <c r="K28" s="34">
        <f>G28+'Feb26'!K28</f>
        <v>15646</v>
      </c>
      <c r="L28" s="15">
        <f t="shared" si="0"/>
        <v>62.584000000000003</v>
      </c>
      <c r="M28" s="34">
        <f>I28+'Jan26'!M28</f>
        <v>0</v>
      </c>
      <c r="N28" s="15"/>
      <c r="O28" s="14">
        <v>165</v>
      </c>
      <c r="P28" s="14"/>
      <c r="Q28" s="34">
        <f>O28+'Feb26'!Q28</f>
        <v>1071</v>
      </c>
      <c r="R28" s="34">
        <f>P28+'Feb26'!R28</f>
        <v>0</v>
      </c>
      <c r="S28" s="14">
        <v>2085</v>
      </c>
      <c r="T28" s="14"/>
      <c r="U28" s="14">
        <v>665</v>
      </c>
      <c r="V28" s="14"/>
      <c r="W28" s="14">
        <v>374</v>
      </c>
      <c r="X28" s="14"/>
      <c r="Y28" s="15">
        <f t="shared" si="12"/>
        <v>56.2406015037594</v>
      </c>
      <c r="Z28" s="15"/>
      <c r="AA28" s="14">
        <v>2201</v>
      </c>
      <c r="AB28" s="14"/>
      <c r="AC28" s="14">
        <v>1041</v>
      </c>
      <c r="AD28" s="14"/>
      <c r="AE28" s="14">
        <v>946</v>
      </c>
      <c r="AF28" s="14"/>
      <c r="AG28" s="14">
        <v>42</v>
      </c>
      <c r="AH28" s="14"/>
      <c r="AI28" s="14">
        <v>92</v>
      </c>
      <c r="AJ28" s="14"/>
      <c r="AK28" s="14">
        <v>27</v>
      </c>
      <c r="AL28" s="14"/>
      <c r="AM28" s="14">
        <v>18</v>
      </c>
      <c r="AN28" s="14"/>
      <c r="AO28" s="14">
        <v>517</v>
      </c>
      <c r="AP28" s="14"/>
      <c r="AQ28" s="14">
        <v>415</v>
      </c>
      <c r="AR28" s="14"/>
      <c r="AS28" s="34">
        <f t="shared" si="3"/>
        <v>932</v>
      </c>
      <c r="AT28" s="34">
        <f t="shared" si="3"/>
        <v>0</v>
      </c>
      <c r="AU28" s="34">
        <f t="shared" si="4"/>
        <v>932</v>
      </c>
      <c r="AV28" s="34">
        <f>AO28+'Feb26'!AV28</f>
        <v>3894</v>
      </c>
      <c r="AW28" s="34">
        <f>AP28+'Feb26'!AW28</f>
        <v>0</v>
      </c>
      <c r="AX28" s="34">
        <f>AQ28+'Feb26'!AX28</f>
        <v>3055</v>
      </c>
      <c r="AY28" s="34">
        <f>AR28+'Feb26'!AY28</f>
        <v>0</v>
      </c>
      <c r="AZ28" s="34">
        <f t="shared" si="5"/>
        <v>6949</v>
      </c>
      <c r="BA28" s="34">
        <f t="shared" si="5"/>
        <v>0</v>
      </c>
      <c r="BB28" s="34">
        <f t="shared" si="6"/>
        <v>6949</v>
      </c>
      <c r="BC28" s="14"/>
      <c r="BD28" s="14"/>
      <c r="BE28" s="34"/>
      <c r="BF28" s="34"/>
      <c r="BG28" s="14"/>
      <c r="BH28" s="14"/>
      <c r="BI28" s="14"/>
      <c r="BJ28" s="34"/>
      <c r="BK28" s="40"/>
      <c r="BL28" s="40"/>
      <c r="BM28" s="40"/>
    </row>
    <row r="29" spans="1:65" s="140" customFormat="1" ht="17.100000000000001" customHeight="1">
      <c r="A29" s="18"/>
      <c r="B29" s="19" t="s">
        <v>74</v>
      </c>
      <c r="C29" s="19">
        <f>SUM(C27:C28)</f>
        <v>132500</v>
      </c>
      <c r="D29" s="19">
        <f t="shared" ref="D29:BM29" si="15">SUM(D27:D28)</f>
        <v>0</v>
      </c>
      <c r="E29" s="35">
        <f t="shared" si="15"/>
        <v>13385</v>
      </c>
      <c r="F29" s="35">
        <f t="shared" si="15"/>
        <v>0</v>
      </c>
      <c r="G29" s="35">
        <f t="shared" si="15"/>
        <v>8374</v>
      </c>
      <c r="H29" s="30">
        <f t="shared" si="2"/>
        <v>62.562570041090773</v>
      </c>
      <c r="I29" s="35"/>
      <c r="J29" s="35"/>
      <c r="K29" s="35">
        <f t="shared" si="15"/>
        <v>77287</v>
      </c>
      <c r="L29" s="21">
        <f t="shared" si="0"/>
        <v>58.329811320754715</v>
      </c>
      <c r="M29" s="35">
        <f t="shared" si="15"/>
        <v>0</v>
      </c>
      <c r="N29" s="35">
        <f t="shared" si="15"/>
        <v>0</v>
      </c>
      <c r="O29" s="35">
        <f t="shared" si="15"/>
        <v>328</v>
      </c>
      <c r="P29" s="35">
        <f t="shared" si="15"/>
        <v>0</v>
      </c>
      <c r="Q29" s="35">
        <f t="shared" si="15"/>
        <v>2737</v>
      </c>
      <c r="R29" s="35">
        <f t="shared" si="15"/>
        <v>0</v>
      </c>
      <c r="S29" s="35">
        <f t="shared" si="15"/>
        <v>10228</v>
      </c>
      <c r="T29" s="35">
        <f t="shared" si="15"/>
        <v>0</v>
      </c>
      <c r="U29" s="35">
        <f t="shared" si="15"/>
        <v>2891</v>
      </c>
      <c r="V29" s="35">
        <f t="shared" si="15"/>
        <v>0</v>
      </c>
      <c r="W29" s="35">
        <f t="shared" si="15"/>
        <v>1522</v>
      </c>
      <c r="X29" s="35">
        <f t="shared" si="15"/>
        <v>0</v>
      </c>
      <c r="Y29" s="21">
        <f t="shared" si="12"/>
        <v>52.646143203043927</v>
      </c>
      <c r="Z29" s="35">
        <f t="shared" si="15"/>
        <v>0</v>
      </c>
      <c r="AA29" s="35">
        <f t="shared" si="15"/>
        <v>11031</v>
      </c>
      <c r="AB29" s="35">
        <f t="shared" si="15"/>
        <v>0</v>
      </c>
      <c r="AC29" s="35">
        <f t="shared" si="15"/>
        <v>5462</v>
      </c>
      <c r="AD29" s="35">
        <f t="shared" si="15"/>
        <v>0</v>
      </c>
      <c r="AE29" s="35">
        <f t="shared" si="15"/>
        <v>5206</v>
      </c>
      <c r="AF29" s="35">
        <f t="shared" si="15"/>
        <v>0</v>
      </c>
      <c r="AG29" s="35">
        <f t="shared" si="15"/>
        <v>196</v>
      </c>
      <c r="AH29" s="35">
        <f t="shared" si="15"/>
        <v>0</v>
      </c>
      <c r="AI29" s="35">
        <f t="shared" si="15"/>
        <v>621</v>
      </c>
      <c r="AJ29" s="35">
        <f t="shared" si="15"/>
        <v>0</v>
      </c>
      <c r="AK29" s="35">
        <f t="shared" si="15"/>
        <v>151</v>
      </c>
      <c r="AL29" s="35">
        <f t="shared" si="15"/>
        <v>0</v>
      </c>
      <c r="AM29" s="35">
        <f t="shared" si="15"/>
        <v>340</v>
      </c>
      <c r="AN29" s="35">
        <f t="shared" si="15"/>
        <v>0</v>
      </c>
      <c r="AO29" s="35">
        <f t="shared" si="15"/>
        <v>2551</v>
      </c>
      <c r="AP29" s="35">
        <f t="shared" si="15"/>
        <v>0</v>
      </c>
      <c r="AQ29" s="35">
        <f t="shared" si="15"/>
        <v>2100</v>
      </c>
      <c r="AR29" s="35">
        <f t="shared" si="15"/>
        <v>0</v>
      </c>
      <c r="AS29" s="35">
        <f t="shared" si="15"/>
        <v>4651</v>
      </c>
      <c r="AT29" s="35">
        <f t="shared" si="15"/>
        <v>0</v>
      </c>
      <c r="AU29" s="35">
        <f t="shared" si="15"/>
        <v>4651</v>
      </c>
      <c r="AV29" s="35">
        <f t="shared" si="15"/>
        <v>19038</v>
      </c>
      <c r="AW29" s="35">
        <f t="shared" si="15"/>
        <v>0</v>
      </c>
      <c r="AX29" s="35">
        <f t="shared" si="15"/>
        <v>15341</v>
      </c>
      <c r="AY29" s="35">
        <f t="shared" si="15"/>
        <v>0</v>
      </c>
      <c r="AZ29" s="35">
        <f t="shared" si="15"/>
        <v>34379</v>
      </c>
      <c r="BA29" s="35">
        <f t="shared" si="15"/>
        <v>0</v>
      </c>
      <c r="BB29" s="35">
        <f t="shared" si="15"/>
        <v>34379</v>
      </c>
      <c r="BC29" s="35">
        <f t="shared" si="15"/>
        <v>0</v>
      </c>
      <c r="BD29" s="35">
        <f t="shared" si="15"/>
        <v>0</v>
      </c>
      <c r="BE29" s="35">
        <f t="shared" si="15"/>
        <v>0</v>
      </c>
      <c r="BF29" s="35">
        <f t="shared" si="15"/>
        <v>0</v>
      </c>
      <c r="BG29" s="35">
        <f t="shared" si="15"/>
        <v>0</v>
      </c>
      <c r="BH29" s="35">
        <f t="shared" si="15"/>
        <v>0</v>
      </c>
      <c r="BI29" s="35">
        <f t="shared" si="15"/>
        <v>0</v>
      </c>
      <c r="BJ29" s="35">
        <f t="shared" si="15"/>
        <v>0</v>
      </c>
      <c r="BK29" s="35">
        <f t="shared" si="15"/>
        <v>0</v>
      </c>
      <c r="BL29" s="35">
        <f t="shared" si="15"/>
        <v>0</v>
      </c>
      <c r="BM29" s="35">
        <f t="shared" si="15"/>
        <v>0</v>
      </c>
    </row>
    <row r="30" spans="1:65" s="139" customFormat="1" ht="17.100000000000001" customHeight="1">
      <c r="A30" s="22">
        <v>22</v>
      </c>
      <c r="B30" s="29" t="s">
        <v>88</v>
      </c>
      <c r="C30" s="13">
        <v>90000</v>
      </c>
      <c r="D30" s="13">
        <v>35000</v>
      </c>
      <c r="E30" s="14">
        <v>7885</v>
      </c>
      <c r="F30" s="14">
        <v>2745</v>
      </c>
      <c r="G30" s="14">
        <v>5170</v>
      </c>
      <c r="H30" s="15">
        <f t="shared" si="2"/>
        <v>65.567533291058979</v>
      </c>
      <c r="I30" s="14">
        <v>1663</v>
      </c>
      <c r="J30" s="15">
        <f t="shared" si="8"/>
        <v>60.582877959927139</v>
      </c>
      <c r="K30" s="34">
        <f>G30+'Feb26'!K30</f>
        <v>55916</v>
      </c>
      <c r="L30" s="15">
        <f t="shared" si="0"/>
        <v>62.128888888888888</v>
      </c>
      <c r="M30" s="34">
        <f>I30+'Feb26'!M30</f>
        <v>11559</v>
      </c>
      <c r="N30" s="15">
        <v>20.21</v>
      </c>
      <c r="O30" s="14">
        <v>250</v>
      </c>
      <c r="P30" s="14">
        <v>74</v>
      </c>
      <c r="Q30" s="34">
        <f>O30+'Feb26'!Q30</f>
        <v>2608</v>
      </c>
      <c r="R30" s="34">
        <f>P30+'Feb26'!R30</f>
        <v>585</v>
      </c>
      <c r="S30" s="14">
        <v>6219</v>
      </c>
      <c r="T30" s="14">
        <v>2013</v>
      </c>
      <c r="U30" s="14">
        <v>1790</v>
      </c>
      <c r="V30" s="14">
        <v>540</v>
      </c>
      <c r="W30" s="14">
        <v>1020</v>
      </c>
      <c r="X30" s="14">
        <v>300</v>
      </c>
      <c r="Y30" s="15">
        <f t="shared" si="12"/>
        <v>56.983240223463689</v>
      </c>
      <c r="Z30" s="15">
        <f t="shared" si="12"/>
        <v>55.555555555555557</v>
      </c>
      <c r="AA30" s="14">
        <v>6254</v>
      </c>
      <c r="AB30" s="14">
        <v>1870</v>
      </c>
      <c r="AC30" s="14">
        <v>3250</v>
      </c>
      <c r="AD30" s="14">
        <v>910</v>
      </c>
      <c r="AE30" s="14">
        <v>2483</v>
      </c>
      <c r="AF30" s="14">
        <v>768</v>
      </c>
      <c r="AG30" s="14">
        <v>148</v>
      </c>
      <c r="AH30" s="14">
        <v>51</v>
      </c>
      <c r="AI30" s="14">
        <v>400</v>
      </c>
      <c r="AJ30" s="14">
        <v>131</v>
      </c>
      <c r="AK30" s="14">
        <v>97</v>
      </c>
      <c r="AL30" s="14">
        <v>47</v>
      </c>
      <c r="AM30" s="14">
        <v>248</v>
      </c>
      <c r="AN30" s="14">
        <v>90</v>
      </c>
      <c r="AO30" s="14">
        <v>1490</v>
      </c>
      <c r="AP30" s="14">
        <v>448</v>
      </c>
      <c r="AQ30" s="14">
        <v>1264</v>
      </c>
      <c r="AR30" s="14">
        <v>341</v>
      </c>
      <c r="AS30" s="34">
        <f t="shared" si="3"/>
        <v>2754</v>
      </c>
      <c r="AT30" s="34">
        <f t="shared" si="3"/>
        <v>789</v>
      </c>
      <c r="AU30" s="34">
        <f t="shared" si="4"/>
        <v>3543</v>
      </c>
      <c r="AV30" s="34">
        <f>AO30+'Feb26'!AV30</f>
        <v>14580</v>
      </c>
      <c r="AW30" s="34">
        <f>AP30+'Feb26'!AW30</f>
        <v>4419</v>
      </c>
      <c r="AX30" s="34">
        <f>AQ30+'Feb26'!AX30</f>
        <v>11792</v>
      </c>
      <c r="AY30" s="34">
        <f>AR30+'Feb26'!AY30</f>
        <v>3615</v>
      </c>
      <c r="AZ30" s="34">
        <f t="shared" si="5"/>
        <v>26372</v>
      </c>
      <c r="BA30" s="34">
        <f t="shared" si="5"/>
        <v>8034</v>
      </c>
      <c r="BB30" s="34">
        <f t="shared" si="6"/>
        <v>34406</v>
      </c>
      <c r="BC30" s="14">
        <v>52</v>
      </c>
      <c r="BD30" s="14">
        <v>260</v>
      </c>
      <c r="BE30" s="34">
        <f>BC30+'Feb26'!BE30</f>
        <v>442</v>
      </c>
      <c r="BF30" s="34">
        <f>BD30+'Feb26'!BF30</f>
        <v>2210</v>
      </c>
      <c r="BG30" s="14">
        <v>4</v>
      </c>
      <c r="BH30" s="14">
        <v>2360</v>
      </c>
      <c r="BI30" s="14"/>
      <c r="BJ30" s="34">
        <f>BH30+BI30</f>
        <v>2360</v>
      </c>
      <c r="BK30" s="34">
        <f>'Feb26'!BK30+BH30</f>
        <v>20167</v>
      </c>
      <c r="BL30" s="34">
        <f>'Feb26'!BL30+BI30</f>
        <v>0</v>
      </c>
      <c r="BM30" s="34">
        <f>SUM(BK30:BL30)</f>
        <v>20167</v>
      </c>
    </row>
    <row r="31" spans="1:65" s="139" customFormat="1" ht="17.100000000000001" customHeight="1">
      <c r="A31" s="12">
        <v>23</v>
      </c>
      <c r="B31" s="13" t="s">
        <v>89</v>
      </c>
      <c r="C31" s="13">
        <v>65500</v>
      </c>
      <c r="D31" s="13">
        <v>0</v>
      </c>
      <c r="E31" s="14">
        <v>5385</v>
      </c>
      <c r="F31" s="14">
        <v>0</v>
      </c>
      <c r="G31" s="14">
        <v>2121</v>
      </c>
      <c r="H31" s="15">
        <f t="shared" si="2"/>
        <v>39.387186629526461</v>
      </c>
      <c r="I31" s="14">
        <v>0</v>
      </c>
      <c r="J31" s="15"/>
      <c r="K31" s="34">
        <f>G31+'Feb26'!K31</f>
        <v>35658</v>
      </c>
      <c r="L31" s="15">
        <f t="shared" si="0"/>
        <v>54.439694656488548</v>
      </c>
      <c r="M31" s="34">
        <f>I31+'Jan26'!M31</f>
        <v>0</v>
      </c>
      <c r="N31" s="15"/>
      <c r="O31" s="14">
        <v>0</v>
      </c>
      <c r="P31" s="14">
        <v>0</v>
      </c>
      <c r="Q31" s="34">
        <f>O31+'Feb26'!Q31</f>
        <v>762</v>
      </c>
      <c r="R31" s="34">
        <f>P31+'Feb26'!R31</f>
        <v>0</v>
      </c>
      <c r="S31" s="14">
        <v>2829</v>
      </c>
      <c r="T31" s="14">
        <v>0</v>
      </c>
      <c r="U31" s="14">
        <v>829</v>
      </c>
      <c r="V31" s="14">
        <v>0</v>
      </c>
      <c r="W31" s="14">
        <v>444</v>
      </c>
      <c r="X31" s="14">
        <v>0</v>
      </c>
      <c r="Y31" s="15">
        <f t="shared" si="12"/>
        <v>53.558504221954159</v>
      </c>
      <c r="Z31" s="15"/>
      <c r="AA31" s="14">
        <v>2607</v>
      </c>
      <c r="AB31" s="14">
        <v>0</v>
      </c>
      <c r="AC31" s="14">
        <v>1202</v>
      </c>
      <c r="AD31" s="14">
        <v>0</v>
      </c>
      <c r="AE31" s="14">
        <v>1029</v>
      </c>
      <c r="AF31" s="14">
        <v>0</v>
      </c>
      <c r="AG31" s="14">
        <v>20</v>
      </c>
      <c r="AH31" s="14">
        <v>0</v>
      </c>
      <c r="AI31" s="14">
        <v>152</v>
      </c>
      <c r="AJ31" s="14">
        <v>0</v>
      </c>
      <c r="AK31" s="14">
        <v>12</v>
      </c>
      <c r="AL31" s="14">
        <v>0</v>
      </c>
      <c r="AM31" s="14">
        <v>72</v>
      </c>
      <c r="AN31" s="14">
        <v>0</v>
      </c>
      <c r="AO31" s="14">
        <v>634</v>
      </c>
      <c r="AP31" s="14">
        <v>0</v>
      </c>
      <c r="AQ31" s="14">
        <v>537</v>
      </c>
      <c r="AR31" s="14">
        <v>0</v>
      </c>
      <c r="AS31" s="34">
        <f t="shared" si="3"/>
        <v>1171</v>
      </c>
      <c r="AT31" s="34">
        <f t="shared" si="3"/>
        <v>0</v>
      </c>
      <c r="AU31" s="34">
        <f t="shared" si="4"/>
        <v>1171</v>
      </c>
      <c r="AV31" s="34">
        <f>AO31+'Feb26'!AV31</f>
        <v>8667</v>
      </c>
      <c r="AW31" s="34">
        <f>AP31+'Feb26'!AW31</f>
        <v>0</v>
      </c>
      <c r="AX31" s="34">
        <f>AQ31+'Feb26'!AX31</f>
        <v>7434</v>
      </c>
      <c r="AY31" s="34">
        <f>AR31+'Feb26'!AY31</f>
        <v>0</v>
      </c>
      <c r="AZ31" s="34">
        <f t="shared" si="5"/>
        <v>16101</v>
      </c>
      <c r="BA31" s="34">
        <f t="shared" si="5"/>
        <v>0</v>
      </c>
      <c r="BB31" s="34">
        <f t="shared" si="6"/>
        <v>16101</v>
      </c>
      <c r="BC31" s="14"/>
      <c r="BD31" s="14"/>
      <c r="BE31" s="34"/>
      <c r="BF31" s="34"/>
      <c r="BG31" s="14"/>
      <c r="BH31" s="14"/>
      <c r="BI31" s="14"/>
      <c r="BJ31" s="34"/>
      <c r="BK31" s="40"/>
      <c r="BL31" s="40"/>
      <c r="BM31" s="40"/>
    </row>
    <row r="32" spans="1:65" s="139" customFormat="1" ht="17.100000000000001" customHeight="1">
      <c r="A32" s="16">
        <v>24</v>
      </c>
      <c r="B32" s="17" t="s">
        <v>90</v>
      </c>
      <c r="C32" s="13">
        <v>55500</v>
      </c>
      <c r="D32" s="13">
        <v>0</v>
      </c>
      <c r="E32" s="14">
        <v>4408</v>
      </c>
      <c r="F32" s="14">
        <v>0</v>
      </c>
      <c r="G32" s="14">
        <v>3803</v>
      </c>
      <c r="H32" s="15">
        <f t="shared" si="2"/>
        <v>86.274954627949185</v>
      </c>
      <c r="I32" s="14">
        <v>0</v>
      </c>
      <c r="J32" s="15"/>
      <c r="K32" s="34">
        <f>G32+'Feb26'!K32</f>
        <v>30397</v>
      </c>
      <c r="L32" s="15">
        <f t="shared" si="0"/>
        <v>54.769369369369372</v>
      </c>
      <c r="M32" s="34">
        <f>I32+'Jan26'!M32</f>
        <v>0</v>
      </c>
      <c r="N32" s="15"/>
      <c r="O32" s="14">
        <v>0</v>
      </c>
      <c r="P32" s="14">
        <v>0</v>
      </c>
      <c r="Q32" s="34">
        <f>O32+'Feb26'!Q32</f>
        <v>99</v>
      </c>
      <c r="R32" s="34">
        <f>P32+'Feb26'!R32</f>
        <v>0</v>
      </c>
      <c r="S32" s="14">
        <v>3850</v>
      </c>
      <c r="T32" s="14">
        <v>0</v>
      </c>
      <c r="U32" s="14">
        <v>1414</v>
      </c>
      <c r="V32" s="14">
        <v>0</v>
      </c>
      <c r="W32" s="14">
        <v>852</v>
      </c>
      <c r="X32" s="14">
        <v>0</v>
      </c>
      <c r="Y32" s="15">
        <f t="shared" si="12"/>
        <v>60.254596888260252</v>
      </c>
      <c r="Z32" s="15"/>
      <c r="AA32" s="14">
        <v>3794</v>
      </c>
      <c r="AB32" s="14">
        <v>0</v>
      </c>
      <c r="AC32" s="14">
        <v>2165</v>
      </c>
      <c r="AD32" s="14">
        <v>0</v>
      </c>
      <c r="AE32" s="14">
        <v>1232</v>
      </c>
      <c r="AF32" s="14">
        <v>0</v>
      </c>
      <c r="AG32" s="14">
        <v>86</v>
      </c>
      <c r="AH32" s="14">
        <v>0</v>
      </c>
      <c r="AI32" s="14">
        <v>205</v>
      </c>
      <c r="AJ32" s="14">
        <v>0</v>
      </c>
      <c r="AK32" s="14">
        <v>54</v>
      </c>
      <c r="AL32" s="14">
        <v>0</v>
      </c>
      <c r="AM32" s="14">
        <v>237</v>
      </c>
      <c r="AN32" s="14">
        <v>0</v>
      </c>
      <c r="AO32" s="14">
        <v>994</v>
      </c>
      <c r="AP32" s="14">
        <v>0</v>
      </c>
      <c r="AQ32" s="14">
        <v>843</v>
      </c>
      <c r="AR32" s="14">
        <v>0</v>
      </c>
      <c r="AS32" s="34">
        <f t="shared" si="3"/>
        <v>1837</v>
      </c>
      <c r="AT32" s="34">
        <f t="shared" si="3"/>
        <v>0</v>
      </c>
      <c r="AU32" s="34">
        <f t="shared" si="4"/>
        <v>1837</v>
      </c>
      <c r="AV32" s="34">
        <f>AO32+'Feb26'!AV32</f>
        <v>7907</v>
      </c>
      <c r="AW32" s="34">
        <f>AP32+'Feb26'!AW32</f>
        <v>0</v>
      </c>
      <c r="AX32" s="34">
        <f>AQ32+'Feb26'!AX32</f>
        <v>6601</v>
      </c>
      <c r="AY32" s="34">
        <f>AR32+'Feb26'!AY32</f>
        <v>0</v>
      </c>
      <c r="AZ32" s="34">
        <f t="shared" si="5"/>
        <v>14508</v>
      </c>
      <c r="BA32" s="34">
        <f t="shared" si="5"/>
        <v>0</v>
      </c>
      <c r="BB32" s="34">
        <f t="shared" si="6"/>
        <v>14508</v>
      </c>
      <c r="BC32" s="14"/>
      <c r="BD32" s="14"/>
      <c r="BE32" s="34"/>
      <c r="BF32" s="34"/>
      <c r="BG32" s="14"/>
      <c r="BH32" s="14"/>
      <c r="BI32" s="14"/>
      <c r="BJ32" s="34"/>
      <c r="BK32" s="40"/>
      <c r="BL32" s="40"/>
      <c r="BM32" s="40"/>
    </row>
    <row r="33" spans="1:65" s="140" customFormat="1" ht="17.100000000000001" customHeight="1">
      <c r="A33" s="18"/>
      <c r="B33" s="31" t="s">
        <v>74</v>
      </c>
      <c r="C33" s="19">
        <f>SUM(C30:C32)</f>
        <v>211000</v>
      </c>
      <c r="D33" s="19">
        <f t="shared" ref="D33:BM33" si="16">SUM(D30:D32)</f>
        <v>35000</v>
      </c>
      <c r="E33" s="35">
        <f t="shared" si="16"/>
        <v>17678</v>
      </c>
      <c r="F33" s="35">
        <f t="shared" si="16"/>
        <v>2745</v>
      </c>
      <c r="G33" s="35">
        <f t="shared" si="16"/>
        <v>11094</v>
      </c>
      <c r="H33" s="21">
        <f t="shared" si="2"/>
        <v>62.755967869668517</v>
      </c>
      <c r="I33" s="35">
        <f t="shared" si="16"/>
        <v>1663</v>
      </c>
      <c r="J33" s="21">
        <f t="shared" si="8"/>
        <v>60.582877959927139</v>
      </c>
      <c r="K33" s="35">
        <f t="shared" si="16"/>
        <v>121971</v>
      </c>
      <c r="L33" s="21">
        <f t="shared" si="0"/>
        <v>57.80616113744076</v>
      </c>
      <c r="M33" s="35">
        <f t="shared" si="16"/>
        <v>11559</v>
      </c>
      <c r="N33" s="21">
        <f t="shared" si="9"/>
        <v>33.025714285714287</v>
      </c>
      <c r="O33" s="35">
        <f t="shared" si="16"/>
        <v>250</v>
      </c>
      <c r="P33" s="35">
        <f t="shared" si="16"/>
        <v>74</v>
      </c>
      <c r="Q33" s="35">
        <f t="shared" si="16"/>
        <v>3469</v>
      </c>
      <c r="R33" s="35">
        <f t="shared" si="16"/>
        <v>585</v>
      </c>
      <c r="S33" s="35">
        <f t="shared" si="16"/>
        <v>12898</v>
      </c>
      <c r="T33" s="35">
        <f t="shared" si="16"/>
        <v>2013</v>
      </c>
      <c r="U33" s="35">
        <f t="shared" si="16"/>
        <v>4033</v>
      </c>
      <c r="V33" s="35">
        <f t="shared" si="16"/>
        <v>540</v>
      </c>
      <c r="W33" s="35">
        <f t="shared" si="16"/>
        <v>2316</v>
      </c>
      <c r="X33" s="35">
        <f t="shared" si="16"/>
        <v>300</v>
      </c>
      <c r="Y33" s="21">
        <f t="shared" si="12"/>
        <v>57.426233573022564</v>
      </c>
      <c r="Z33" s="21">
        <f t="shared" si="12"/>
        <v>55.555555555555557</v>
      </c>
      <c r="AA33" s="35">
        <f t="shared" si="16"/>
        <v>12655</v>
      </c>
      <c r="AB33" s="35">
        <f t="shared" si="16"/>
        <v>1870</v>
      </c>
      <c r="AC33" s="35">
        <f t="shared" si="16"/>
        <v>6617</v>
      </c>
      <c r="AD33" s="35">
        <f t="shared" si="16"/>
        <v>910</v>
      </c>
      <c r="AE33" s="35">
        <f t="shared" si="16"/>
        <v>4744</v>
      </c>
      <c r="AF33" s="35">
        <f t="shared" si="16"/>
        <v>768</v>
      </c>
      <c r="AG33" s="35">
        <f t="shared" si="16"/>
        <v>254</v>
      </c>
      <c r="AH33" s="35">
        <f t="shared" si="16"/>
        <v>51</v>
      </c>
      <c r="AI33" s="35">
        <f t="shared" si="16"/>
        <v>757</v>
      </c>
      <c r="AJ33" s="35">
        <f t="shared" si="16"/>
        <v>131</v>
      </c>
      <c r="AK33" s="35">
        <f t="shared" si="16"/>
        <v>163</v>
      </c>
      <c r="AL33" s="35">
        <f t="shared" si="16"/>
        <v>47</v>
      </c>
      <c r="AM33" s="35">
        <f t="shared" si="16"/>
        <v>557</v>
      </c>
      <c r="AN33" s="35">
        <f t="shared" si="16"/>
        <v>90</v>
      </c>
      <c r="AO33" s="35">
        <f t="shared" si="16"/>
        <v>3118</v>
      </c>
      <c r="AP33" s="35">
        <f t="shared" si="16"/>
        <v>448</v>
      </c>
      <c r="AQ33" s="35">
        <f t="shared" si="16"/>
        <v>2644</v>
      </c>
      <c r="AR33" s="35">
        <f t="shared" si="16"/>
        <v>341</v>
      </c>
      <c r="AS33" s="35">
        <f t="shared" si="16"/>
        <v>5762</v>
      </c>
      <c r="AT33" s="35">
        <f t="shared" si="16"/>
        <v>789</v>
      </c>
      <c r="AU33" s="35">
        <f t="shared" si="16"/>
        <v>6551</v>
      </c>
      <c r="AV33" s="35">
        <f t="shared" si="16"/>
        <v>31154</v>
      </c>
      <c r="AW33" s="35">
        <f t="shared" si="16"/>
        <v>4419</v>
      </c>
      <c r="AX33" s="35">
        <f t="shared" si="16"/>
        <v>25827</v>
      </c>
      <c r="AY33" s="35">
        <f t="shared" si="16"/>
        <v>3615</v>
      </c>
      <c r="AZ33" s="35">
        <f t="shared" si="16"/>
        <v>56981</v>
      </c>
      <c r="BA33" s="35">
        <f t="shared" si="16"/>
        <v>8034</v>
      </c>
      <c r="BB33" s="35">
        <f t="shared" si="16"/>
        <v>65015</v>
      </c>
      <c r="BC33" s="35">
        <f t="shared" si="16"/>
        <v>52</v>
      </c>
      <c r="BD33" s="35">
        <f t="shared" si="16"/>
        <v>260</v>
      </c>
      <c r="BE33" s="35">
        <f t="shared" si="16"/>
        <v>442</v>
      </c>
      <c r="BF33" s="35">
        <f t="shared" si="16"/>
        <v>2210</v>
      </c>
      <c r="BG33" s="35">
        <f t="shared" si="16"/>
        <v>4</v>
      </c>
      <c r="BH33" s="35">
        <f t="shared" si="16"/>
        <v>2360</v>
      </c>
      <c r="BI33" s="35">
        <f t="shared" si="16"/>
        <v>0</v>
      </c>
      <c r="BJ33" s="35">
        <f t="shared" si="16"/>
        <v>2360</v>
      </c>
      <c r="BK33" s="35">
        <f t="shared" si="16"/>
        <v>20167</v>
      </c>
      <c r="BL33" s="35">
        <f t="shared" si="16"/>
        <v>0</v>
      </c>
      <c r="BM33" s="35">
        <f t="shared" si="16"/>
        <v>20167</v>
      </c>
    </row>
    <row r="34" spans="1:65" s="139" customFormat="1" ht="17.100000000000001" customHeight="1">
      <c r="A34" s="22">
        <v>25</v>
      </c>
      <c r="B34" s="29" t="s">
        <v>91</v>
      </c>
      <c r="C34" s="13">
        <v>38000</v>
      </c>
      <c r="D34" s="13">
        <v>4000</v>
      </c>
      <c r="E34" s="14">
        <v>3165</v>
      </c>
      <c r="F34" s="14">
        <v>335</v>
      </c>
      <c r="G34" s="14">
        <v>1939</v>
      </c>
      <c r="H34" s="15">
        <f t="shared" si="2"/>
        <v>61.263823064770932</v>
      </c>
      <c r="I34" s="14">
        <v>0</v>
      </c>
      <c r="J34" s="15"/>
      <c r="K34" s="34">
        <f>G34+'Feb26'!K34</f>
        <v>20801</v>
      </c>
      <c r="L34" s="15">
        <f t="shared" si="0"/>
        <v>54.739473684210523</v>
      </c>
      <c r="M34" s="34">
        <f>I34+'Feb26'!M34</f>
        <v>20</v>
      </c>
      <c r="N34" s="15">
        <v>13.55</v>
      </c>
      <c r="O34" s="14">
        <v>65</v>
      </c>
      <c r="P34" s="14">
        <v>0</v>
      </c>
      <c r="Q34" s="34">
        <f>O34+'Feb26'!Q34</f>
        <v>600</v>
      </c>
      <c r="R34" s="34">
        <f>P34+'Feb26'!R34</f>
        <v>0</v>
      </c>
      <c r="S34" s="14">
        <v>2380</v>
      </c>
      <c r="T34" s="14">
        <v>0</v>
      </c>
      <c r="U34" s="14">
        <v>647</v>
      </c>
      <c r="V34" s="14">
        <v>0</v>
      </c>
      <c r="W34" s="14">
        <v>374</v>
      </c>
      <c r="X34" s="14">
        <v>0</v>
      </c>
      <c r="Y34" s="15">
        <f t="shared" si="12"/>
        <v>57.805255023183925</v>
      </c>
      <c r="Z34" s="15"/>
      <c r="AA34" s="14">
        <v>2213</v>
      </c>
      <c r="AB34" s="14">
        <v>171</v>
      </c>
      <c r="AC34" s="14">
        <v>1165</v>
      </c>
      <c r="AD34" s="14">
        <v>104</v>
      </c>
      <c r="AE34" s="14">
        <v>1048</v>
      </c>
      <c r="AF34" s="14">
        <v>67</v>
      </c>
      <c r="AG34" s="14">
        <v>33</v>
      </c>
      <c r="AH34" s="14">
        <v>1</v>
      </c>
      <c r="AI34" s="14">
        <v>123</v>
      </c>
      <c r="AJ34" s="14">
        <v>4</v>
      </c>
      <c r="AK34" s="14">
        <v>33</v>
      </c>
      <c r="AL34" s="14">
        <v>0</v>
      </c>
      <c r="AM34" s="14">
        <v>97</v>
      </c>
      <c r="AN34" s="14">
        <v>15</v>
      </c>
      <c r="AO34" s="14">
        <v>495</v>
      </c>
      <c r="AP34" s="14">
        <v>49</v>
      </c>
      <c r="AQ34" s="14">
        <v>384</v>
      </c>
      <c r="AR34" s="14">
        <v>35</v>
      </c>
      <c r="AS34" s="34">
        <f t="shared" si="3"/>
        <v>879</v>
      </c>
      <c r="AT34" s="34">
        <f t="shared" si="3"/>
        <v>84</v>
      </c>
      <c r="AU34" s="34">
        <f t="shared" si="4"/>
        <v>963</v>
      </c>
      <c r="AV34" s="34">
        <f>AO34+'Feb26'!AV34</f>
        <v>4586</v>
      </c>
      <c r="AW34" s="34">
        <f>AP34+'Feb26'!AW34</f>
        <v>363</v>
      </c>
      <c r="AX34" s="34">
        <f>AQ34+'Feb26'!AX34</f>
        <v>3666</v>
      </c>
      <c r="AY34" s="34">
        <f>AR34+'Feb26'!AY34</f>
        <v>252</v>
      </c>
      <c r="AZ34" s="34">
        <f t="shared" si="5"/>
        <v>8252</v>
      </c>
      <c r="BA34" s="34">
        <f t="shared" si="5"/>
        <v>615</v>
      </c>
      <c r="BB34" s="34">
        <f t="shared" si="6"/>
        <v>8867</v>
      </c>
      <c r="BC34" s="14"/>
      <c r="BD34" s="14"/>
      <c r="BE34" s="34"/>
      <c r="BF34" s="34"/>
      <c r="BG34" s="14"/>
      <c r="BH34" s="14"/>
      <c r="BI34" s="14"/>
      <c r="BJ34" s="34"/>
      <c r="BK34" s="34">
        <f>'Feb26'!BK34+BH34</f>
        <v>0</v>
      </c>
      <c r="BL34" s="34">
        <f>'Feb26'!BL34+BI34</f>
        <v>0</v>
      </c>
      <c r="BM34" s="34">
        <f>SUM(BK34:BL34)</f>
        <v>0</v>
      </c>
    </row>
    <row r="35" spans="1:65" s="139" customFormat="1" ht="17.100000000000001" customHeight="1">
      <c r="A35" s="12">
        <v>26</v>
      </c>
      <c r="B35" s="13" t="s">
        <v>92</v>
      </c>
      <c r="C35" s="13">
        <v>12000</v>
      </c>
      <c r="D35" s="13">
        <v>10000</v>
      </c>
      <c r="E35" s="14">
        <v>1010</v>
      </c>
      <c r="F35" s="14">
        <v>884</v>
      </c>
      <c r="G35" s="14">
        <v>705</v>
      </c>
      <c r="H35" s="15">
        <f t="shared" si="2"/>
        <v>69.801980198019805</v>
      </c>
      <c r="I35" s="14"/>
      <c r="J35" s="15"/>
      <c r="K35" s="34">
        <f>G35+'Feb26'!K35</f>
        <v>8866</v>
      </c>
      <c r="L35" s="15">
        <f t="shared" si="0"/>
        <v>73.88333333333334</v>
      </c>
      <c r="M35" s="34">
        <f>I35+'Feb26'!M35</f>
        <v>3</v>
      </c>
      <c r="N35" s="15">
        <v>11.71</v>
      </c>
      <c r="O35" s="14">
        <v>44</v>
      </c>
      <c r="P35" s="14"/>
      <c r="Q35" s="34">
        <f>O35+'Feb26'!Q35</f>
        <v>392</v>
      </c>
      <c r="R35" s="34">
        <f>P35+'Feb26'!R35</f>
        <v>0</v>
      </c>
      <c r="S35" s="14">
        <v>847</v>
      </c>
      <c r="T35" s="14"/>
      <c r="U35" s="14">
        <v>287</v>
      </c>
      <c r="V35" s="14"/>
      <c r="W35" s="14">
        <v>153</v>
      </c>
      <c r="X35" s="14"/>
      <c r="Y35" s="15">
        <f t="shared" si="12"/>
        <v>53.310104529616723</v>
      </c>
      <c r="Z35" s="15"/>
      <c r="AA35" s="14">
        <v>823</v>
      </c>
      <c r="AB35" s="14">
        <v>192</v>
      </c>
      <c r="AC35" s="14">
        <v>408</v>
      </c>
      <c r="AD35" s="14">
        <v>103</v>
      </c>
      <c r="AE35" s="14">
        <v>415</v>
      </c>
      <c r="AF35" s="14">
        <v>89</v>
      </c>
      <c r="AG35" s="14">
        <v>18</v>
      </c>
      <c r="AH35" s="14">
        <v>1</v>
      </c>
      <c r="AI35" s="14">
        <v>35</v>
      </c>
      <c r="AJ35" s="14">
        <v>4</v>
      </c>
      <c r="AK35" s="14">
        <v>7</v>
      </c>
      <c r="AL35" s="14">
        <v>2</v>
      </c>
      <c r="AM35" s="14">
        <v>13</v>
      </c>
      <c r="AN35" s="14">
        <v>6</v>
      </c>
      <c r="AO35" s="14">
        <v>170</v>
      </c>
      <c r="AP35" s="14">
        <v>44</v>
      </c>
      <c r="AQ35" s="14">
        <v>165</v>
      </c>
      <c r="AR35" s="14">
        <v>46</v>
      </c>
      <c r="AS35" s="34">
        <f t="shared" si="3"/>
        <v>335</v>
      </c>
      <c r="AT35" s="34">
        <f t="shared" si="3"/>
        <v>90</v>
      </c>
      <c r="AU35" s="34">
        <f t="shared" si="4"/>
        <v>425</v>
      </c>
      <c r="AV35" s="34">
        <f>AO35+'Feb26'!AV35</f>
        <v>1339</v>
      </c>
      <c r="AW35" s="34">
        <f>AP35+'Feb26'!AW35</f>
        <v>1231</v>
      </c>
      <c r="AX35" s="34">
        <f>AQ35+'Feb26'!AX35</f>
        <v>1298</v>
      </c>
      <c r="AY35" s="34">
        <f>AR35+'Feb26'!AY35</f>
        <v>1264</v>
      </c>
      <c r="AZ35" s="34">
        <f t="shared" si="5"/>
        <v>2637</v>
      </c>
      <c r="BA35" s="34">
        <f t="shared" si="5"/>
        <v>2495</v>
      </c>
      <c r="BB35" s="34">
        <f t="shared" si="6"/>
        <v>5132</v>
      </c>
      <c r="BC35" s="14"/>
      <c r="BD35" s="14"/>
      <c r="BE35" s="34"/>
      <c r="BF35" s="34"/>
      <c r="BG35" s="14"/>
      <c r="BH35" s="14"/>
      <c r="BI35" s="14"/>
      <c r="BJ35" s="34"/>
      <c r="BK35" s="40"/>
      <c r="BL35" s="40"/>
      <c r="BM35" s="40"/>
    </row>
    <row r="36" spans="1:65" s="139" customFormat="1" ht="17.100000000000001" customHeight="1">
      <c r="A36" s="16">
        <v>27</v>
      </c>
      <c r="B36" s="17" t="s">
        <v>93</v>
      </c>
      <c r="C36" s="13">
        <v>29000</v>
      </c>
      <c r="D36" s="13">
        <v>0</v>
      </c>
      <c r="E36" s="14">
        <v>2410</v>
      </c>
      <c r="F36" s="14">
        <v>1219</v>
      </c>
      <c r="G36" s="14">
        <v>1900</v>
      </c>
      <c r="H36" s="15">
        <f t="shared" si="2"/>
        <v>78.838174273858925</v>
      </c>
      <c r="I36" s="14"/>
      <c r="J36" s="15"/>
      <c r="K36" s="34">
        <f>G36+'Feb26'!K36</f>
        <v>16025</v>
      </c>
      <c r="L36" s="15">
        <f t="shared" si="0"/>
        <v>55.258620689655174</v>
      </c>
      <c r="M36" s="34">
        <f>I36+'Jan26'!M36</f>
        <v>0</v>
      </c>
      <c r="N36" s="15"/>
      <c r="O36" s="14">
        <v>98</v>
      </c>
      <c r="P36" s="14"/>
      <c r="Q36" s="34">
        <f>O36+'Feb26'!Q36</f>
        <v>770</v>
      </c>
      <c r="R36" s="34">
        <f>P36+'Feb26'!R36</f>
        <v>0</v>
      </c>
      <c r="S36" s="14">
        <v>2178</v>
      </c>
      <c r="T36" s="14"/>
      <c r="U36" s="14">
        <v>614</v>
      </c>
      <c r="V36" s="14"/>
      <c r="W36" s="14">
        <v>312</v>
      </c>
      <c r="X36" s="14"/>
      <c r="Y36" s="15">
        <f t="shared" ref="Y36:Z51" si="17">W36*100/U36</f>
        <v>50.814332247557005</v>
      </c>
      <c r="Z36" s="15"/>
      <c r="AA36" s="14">
        <v>2129</v>
      </c>
      <c r="AB36" s="14"/>
      <c r="AC36" s="14">
        <v>1116</v>
      </c>
      <c r="AD36" s="14"/>
      <c r="AE36" s="14">
        <v>1013</v>
      </c>
      <c r="AF36" s="14"/>
      <c r="AG36" s="14">
        <v>24</v>
      </c>
      <c r="AH36" s="14"/>
      <c r="AI36" s="14">
        <v>96</v>
      </c>
      <c r="AJ36" s="14"/>
      <c r="AK36" s="14">
        <v>20</v>
      </c>
      <c r="AL36" s="14"/>
      <c r="AM36" s="14">
        <v>24</v>
      </c>
      <c r="AN36" s="14"/>
      <c r="AO36" s="14">
        <v>526</v>
      </c>
      <c r="AP36" s="14"/>
      <c r="AQ36" s="14">
        <v>426</v>
      </c>
      <c r="AR36" s="14"/>
      <c r="AS36" s="34">
        <f t="shared" si="3"/>
        <v>952</v>
      </c>
      <c r="AT36" s="34">
        <f t="shared" si="3"/>
        <v>0</v>
      </c>
      <c r="AU36" s="34">
        <f t="shared" si="4"/>
        <v>952</v>
      </c>
      <c r="AV36" s="34">
        <f>AO36+'Feb26'!AV36</f>
        <v>3925</v>
      </c>
      <c r="AW36" s="34">
        <f>AP36+'Feb26'!AW36</f>
        <v>0</v>
      </c>
      <c r="AX36" s="34">
        <f>AQ36+'Feb26'!AX36</f>
        <v>3047</v>
      </c>
      <c r="AY36" s="34">
        <f>AR36+'Feb26'!AY36</f>
        <v>0</v>
      </c>
      <c r="AZ36" s="34">
        <f t="shared" si="5"/>
        <v>6972</v>
      </c>
      <c r="BA36" s="34">
        <f t="shared" si="5"/>
        <v>0</v>
      </c>
      <c r="BB36" s="34">
        <f t="shared" si="6"/>
        <v>6972</v>
      </c>
      <c r="BC36" s="14"/>
      <c r="BD36" s="14"/>
      <c r="BE36" s="34"/>
      <c r="BF36" s="34"/>
      <c r="BG36" s="14"/>
      <c r="BH36" s="14"/>
      <c r="BI36" s="14"/>
      <c r="BJ36" s="34"/>
      <c r="BK36" s="40"/>
      <c r="BL36" s="40"/>
      <c r="BM36" s="40"/>
    </row>
    <row r="37" spans="1:65" s="140" customFormat="1" ht="17.100000000000001" customHeight="1">
      <c r="A37" s="18"/>
      <c r="B37" s="19" t="s">
        <v>74</v>
      </c>
      <c r="C37" s="19">
        <f>SUM(C34:C36)</f>
        <v>79000</v>
      </c>
      <c r="D37" s="19">
        <f t="shared" ref="D37:BM37" si="18">SUM(D34:D36)</f>
        <v>14000</v>
      </c>
      <c r="E37" s="35">
        <f t="shared" si="18"/>
        <v>6585</v>
      </c>
      <c r="F37" s="35">
        <f t="shared" si="18"/>
        <v>2438</v>
      </c>
      <c r="G37" s="35">
        <f t="shared" si="18"/>
        <v>4544</v>
      </c>
      <c r="H37" s="21">
        <f t="shared" si="2"/>
        <v>69.005315110098707</v>
      </c>
      <c r="I37" s="35">
        <f t="shared" si="18"/>
        <v>0</v>
      </c>
      <c r="J37" s="21">
        <f t="shared" si="8"/>
        <v>0</v>
      </c>
      <c r="K37" s="35">
        <f t="shared" si="18"/>
        <v>45692</v>
      </c>
      <c r="L37" s="21">
        <f t="shared" si="0"/>
        <v>57.837974683544303</v>
      </c>
      <c r="M37" s="35">
        <f t="shared" si="18"/>
        <v>23</v>
      </c>
      <c r="N37" s="21">
        <f t="shared" si="9"/>
        <v>0.16428571428571428</v>
      </c>
      <c r="O37" s="35">
        <f t="shared" si="18"/>
        <v>207</v>
      </c>
      <c r="P37" s="35">
        <f t="shared" si="18"/>
        <v>0</v>
      </c>
      <c r="Q37" s="35">
        <f t="shared" si="18"/>
        <v>1762</v>
      </c>
      <c r="R37" s="35">
        <f t="shared" si="18"/>
        <v>0</v>
      </c>
      <c r="S37" s="35">
        <f t="shared" si="18"/>
        <v>5405</v>
      </c>
      <c r="T37" s="35">
        <f t="shared" si="18"/>
        <v>0</v>
      </c>
      <c r="U37" s="35">
        <f t="shared" si="18"/>
        <v>1548</v>
      </c>
      <c r="V37" s="35">
        <f t="shared" si="18"/>
        <v>0</v>
      </c>
      <c r="W37" s="35">
        <f t="shared" si="18"/>
        <v>839</v>
      </c>
      <c r="X37" s="35">
        <f t="shared" si="18"/>
        <v>0</v>
      </c>
      <c r="Y37" s="21">
        <f t="shared" si="17"/>
        <v>54.198966408268731</v>
      </c>
      <c r="Z37" s="21"/>
      <c r="AA37" s="35">
        <f t="shared" si="18"/>
        <v>5165</v>
      </c>
      <c r="AB37" s="35">
        <f t="shared" si="18"/>
        <v>363</v>
      </c>
      <c r="AC37" s="35">
        <f t="shared" si="18"/>
        <v>2689</v>
      </c>
      <c r="AD37" s="35">
        <f t="shared" si="18"/>
        <v>207</v>
      </c>
      <c r="AE37" s="35">
        <f t="shared" si="18"/>
        <v>2476</v>
      </c>
      <c r="AF37" s="35">
        <f t="shared" si="18"/>
        <v>156</v>
      </c>
      <c r="AG37" s="35">
        <f t="shared" si="18"/>
        <v>75</v>
      </c>
      <c r="AH37" s="35">
        <f t="shared" si="18"/>
        <v>2</v>
      </c>
      <c r="AI37" s="35">
        <f t="shared" si="18"/>
        <v>254</v>
      </c>
      <c r="AJ37" s="35">
        <f t="shared" si="18"/>
        <v>8</v>
      </c>
      <c r="AK37" s="35">
        <f t="shared" si="18"/>
        <v>60</v>
      </c>
      <c r="AL37" s="35">
        <f t="shared" si="18"/>
        <v>2</v>
      </c>
      <c r="AM37" s="35">
        <f t="shared" si="18"/>
        <v>134</v>
      </c>
      <c r="AN37" s="35">
        <f t="shared" si="18"/>
        <v>21</v>
      </c>
      <c r="AO37" s="35">
        <f t="shared" si="18"/>
        <v>1191</v>
      </c>
      <c r="AP37" s="35">
        <f t="shared" si="18"/>
        <v>93</v>
      </c>
      <c r="AQ37" s="35">
        <f t="shared" si="18"/>
        <v>975</v>
      </c>
      <c r="AR37" s="35">
        <f t="shared" si="18"/>
        <v>81</v>
      </c>
      <c r="AS37" s="35">
        <f t="shared" si="18"/>
        <v>2166</v>
      </c>
      <c r="AT37" s="35">
        <f t="shared" si="18"/>
        <v>174</v>
      </c>
      <c r="AU37" s="35">
        <f t="shared" si="18"/>
        <v>2340</v>
      </c>
      <c r="AV37" s="35">
        <f t="shared" si="18"/>
        <v>9850</v>
      </c>
      <c r="AW37" s="35">
        <f t="shared" si="18"/>
        <v>1594</v>
      </c>
      <c r="AX37" s="35">
        <f t="shared" si="18"/>
        <v>8011</v>
      </c>
      <c r="AY37" s="35">
        <f t="shared" si="18"/>
        <v>1516</v>
      </c>
      <c r="AZ37" s="35">
        <f t="shared" si="18"/>
        <v>17861</v>
      </c>
      <c r="BA37" s="35">
        <f t="shared" si="18"/>
        <v>3110</v>
      </c>
      <c r="BB37" s="35">
        <f t="shared" si="18"/>
        <v>20971</v>
      </c>
      <c r="BC37" s="35">
        <f t="shared" si="18"/>
        <v>0</v>
      </c>
      <c r="BD37" s="35">
        <f t="shared" si="18"/>
        <v>0</v>
      </c>
      <c r="BE37" s="35">
        <f t="shared" si="18"/>
        <v>0</v>
      </c>
      <c r="BF37" s="35">
        <f t="shared" si="18"/>
        <v>0</v>
      </c>
      <c r="BG37" s="35">
        <f t="shared" si="18"/>
        <v>0</v>
      </c>
      <c r="BH37" s="35">
        <f t="shared" si="18"/>
        <v>0</v>
      </c>
      <c r="BI37" s="35">
        <f t="shared" si="18"/>
        <v>0</v>
      </c>
      <c r="BJ37" s="35">
        <f t="shared" si="18"/>
        <v>0</v>
      </c>
      <c r="BK37" s="35">
        <f t="shared" si="18"/>
        <v>0</v>
      </c>
      <c r="BL37" s="35">
        <f t="shared" si="18"/>
        <v>0</v>
      </c>
      <c r="BM37" s="35">
        <f t="shared" si="18"/>
        <v>0</v>
      </c>
    </row>
    <row r="38" spans="1:65" s="140" customFormat="1" ht="17.100000000000001" customHeight="1">
      <c r="A38" s="24">
        <v>28</v>
      </c>
      <c r="B38" s="25" t="s">
        <v>94</v>
      </c>
      <c r="C38" s="26">
        <v>14000</v>
      </c>
      <c r="D38" s="26">
        <v>0</v>
      </c>
      <c r="E38" s="27">
        <v>1167</v>
      </c>
      <c r="F38" s="27"/>
      <c r="G38" s="27">
        <v>672</v>
      </c>
      <c r="H38" s="15">
        <f t="shared" si="2"/>
        <v>57.583547557840618</v>
      </c>
      <c r="I38" s="27"/>
      <c r="J38" s="15"/>
      <c r="K38" s="34">
        <f>G38+'Feb26'!K38</f>
        <v>6318</v>
      </c>
      <c r="L38" s="15">
        <f t="shared" si="0"/>
        <v>45.128571428571426</v>
      </c>
      <c r="M38" s="34">
        <f>I38+'Jan26'!M38</f>
        <v>0</v>
      </c>
      <c r="N38" s="28"/>
      <c r="O38" s="27">
        <v>13</v>
      </c>
      <c r="P38" s="27"/>
      <c r="Q38" s="34">
        <f>O38+'Feb26'!Q38</f>
        <v>202</v>
      </c>
      <c r="R38" s="34">
        <f>P38+'Feb26'!R38</f>
        <v>0</v>
      </c>
      <c r="S38" s="27">
        <v>857</v>
      </c>
      <c r="T38" s="27"/>
      <c r="U38" s="27">
        <v>442</v>
      </c>
      <c r="V38" s="27"/>
      <c r="W38" s="27">
        <v>201</v>
      </c>
      <c r="X38" s="27"/>
      <c r="Y38" s="15">
        <f t="shared" si="17"/>
        <v>45.475113122171948</v>
      </c>
      <c r="Z38" s="15"/>
      <c r="AA38" s="27">
        <v>914</v>
      </c>
      <c r="AB38" s="27"/>
      <c r="AC38" s="27">
        <v>295</v>
      </c>
      <c r="AD38" s="27"/>
      <c r="AE38" s="27">
        <v>226</v>
      </c>
      <c r="AF38" s="27"/>
      <c r="AG38" s="27">
        <v>84</v>
      </c>
      <c r="AH38" s="27"/>
      <c r="AI38" s="27">
        <v>183</v>
      </c>
      <c r="AJ38" s="27"/>
      <c r="AK38" s="27">
        <v>62</v>
      </c>
      <c r="AL38" s="27"/>
      <c r="AM38" s="27">
        <v>62</v>
      </c>
      <c r="AN38" s="27"/>
      <c r="AO38" s="27">
        <v>213</v>
      </c>
      <c r="AP38" s="27"/>
      <c r="AQ38" s="27">
        <v>185</v>
      </c>
      <c r="AR38" s="27"/>
      <c r="AS38" s="34">
        <f t="shared" si="3"/>
        <v>398</v>
      </c>
      <c r="AT38" s="34">
        <f t="shared" si="3"/>
        <v>0</v>
      </c>
      <c r="AU38" s="34">
        <f t="shared" si="4"/>
        <v>398</v>
      </c>
      <c r="AV38" s="34">
        <f>AO38+'Feb26'!AV38</f>
        <v>1967</v>
      </c>
      <c r="AW38" s="34">
        <f>AP38+'Feb26'!AW38</f>
        <v>0</v>
      </c>
      <c r="AX38" s="34">
        <f>AQ38+'Feb26'!AX38</f>
        <v>1609</v>
      </c>
      <c r="AY38" s="34">
        <f>AR38+'Feb26'!AY38</f>
        <v>0</v>
      </c>
      <c r="AZ38" s="34">
        <f t="shared" si="5"/>
        <v>3576</v>
      </c>
      <c r="BA38" s="34">
        <f t="shared" si="5"/>
        <v>0</v>
      </c>
      <c r="BB38" s="34">
        <f t="shared" si="6"/>
        <v>3576</v>
      </c>
      <c r="BC38" s="27"/>
      <c r="BD38" s="27"/>
      <c r="BE38" s="38"/>
      <c r="BF38" s="38"/>
      <c r="BG38" s="27"/>
      <c r="BH38" s="27"/>
      <c r="BI38" s="27"/>
      <c r="BJ38" s="38"/>
      <c r="BK38" s="41"/>
      <c r="BL38" s="41"/>
      <c r="BM38" s="41"/>
    </row>
    <row r="39" spans="1:65" s="140" customFormat="1" ht="17.100000000000001" customHeight="1">
      <c r="A39" s="32">
        <v>29</v>
      </c>
      <c r="B39" s="26" t="s">
        <v>95</v>
      </c>
      <c r="C39" s="26">
        <v>6500</v>
      </c>
      <c r="D39" s="26">
        <v>0</v>
      </c>
      <c r="E39" s="27">
        <v>547</v>
      </c>
      <c r="F39" s="27"/>
      <c r="G39" s="27">
        <v>435</v>
      </c>
      <c r="H39" s="15">
        <f t="shared" si="2"/>
        <v>79.524680073126149</v>
      </c>
      <c r="I39" s="27"/>
      <c r="J39" s="15"/>
      <c r="K39" s="34">
        <f>G39+'Feb26'!K39</f>
        <v>3549</v>
      </c>
      <c r="L39" s="15">
        <f t="shared" si="0"/>
        <v>54.6</v>
      </c>
      <c r="M39" s="34">
        <f>I39+'Jan26'!M39</f>
        <v>0</v>
      </c>
      <c r="N39" s="28"/>
      <c r="O39" s="27">
        <v>3</v>
      </c>
      <c r="P39" s="27"/>
      <c r="Q39" s="34">
        <f>O39+'Feb26'!Q39</f>
        <v>9</v>
      </c>
      <c r="R39" s="34">
        <f>P39+'Feb26'!R39</f>
        <v>0</v>
      </c>
      <c r="S39" s="27">
        <v>432</v>
      </c>
      <c r="T39" s="27"/>
      <c r="U39" s="27">
        <v>163</v>
      </c>
      <c r="V39" s="27"/>
      <c r="W39" s="27">
        <v>109</v>
      </c>
      <c r="X39" s="27"/>
      <c r="Y39" s="15">
        <f t="shared" si="17"/>
        <v>66.871165644171782</v>
      </c>
      <c r="Z39" s="15"/>
      <c r="AA39" s="27">
        <v>426</v>
      </c>
      <c r="AB39" s="27"/>
      <c r="AC39" s="27">
        <v>184</v>
      </c>
      <c r="AD39" s="27"/>
      <c r="AE39" s="27">
        <v>117</v>
      </c>
      <c r="AF39" s="27"/>
      <c r="AG39" s="27">
        <v>5</v>
      </c>
      <c r="AH39" s="27"/>
      <c r="AI39" s="27">
        <v>14</v>
      </c>
      <c r="AJ39" s="27"/>
      <c r="AK39" s="27">
        <v>2</v>
      </c>
      <c r="AL39" s="27"/>
      <c r="AM39" s="27">
        <v>9</v>
      </c>
      <c r="AN39" s="27"/>
      <c r="AO39" s="27">
        <v>105</v>
      </c>
      <c r="AP39" s="27"/>
      <c r="AQ39" s="27">
        <v>85</v>
      </c>
      <c r="AR39" s="27"/>
      <c r="AS39" s="34">
        <f t="shared" si="3"/>
        <v>190</v>
      </c>
      <c r="AT39" s="34">
        <f t="shared" si="3"/>
        <v>0</v>
      </c>
      <c r="AU39" s="34">
        <f t="shared" si="4"/>
        <v>190</v>
      </c>
      <c r="AV39" s="34">
        <f>AO39+'Feb26'!AV39</f>
        <v>852</v>
      </c>
      <c r="AW39" s="34">
        <f>AP39+'Feb26'!AW39</f>
        <v>0</v>
      </c>
      <c r="AX39" s="34">
        <f>AQ39+'Feb26'!AX39</f>
        <v>693</v>
      </c>
      <c r="AY39" s="34">
        <f>AR39+'Feb26'!AY39</f>
        <v>0</v>
      </c>
      <c r="AZ39" s="34">
        <f t="shared" si="5"/>
        <v>1545</v>
      </c>
      <c r="BA39" s="34">
        <f t="shared" si="5"/>
        <v>0</v>
      </c>
      <c r="BB39" s="34">
        <f t="shared" si="6"/>
        <v>1545</v>
      </c>
      <c r="BC39" s="27"/>
      <c r="BD39" s="27"/>
      <c r="BE39" s="34">
        <f>BC39+'Feb26'!BE39</f>
        <v>0</v>
      </c>
      <c r="BF39" s="34">
        <f>BD39+'Feb26'!BF39</f>
        <v>0</v>
      </c>
      <c r="BG39" s="27"/>
      <c r="BH39" s="27"/>
      <c r="BI39" s="27"/>
      <c r="BJ39" s="38"/>
      <c r="BK39" s="34">
        <f>'Feb26'!BK39+BH39</f>
        <v>0</v>
      </c>
      <c r="BL39" s="34">
        <f>'Feb26'!BL39+BI39</f>
        <v>0</v>
      </c>
      <c r="BM39" s="42">
        <v>0</v>
      </c>
    </row>
    <row r="40" spans="1:65" s="140" customFormat="1" ht="17.100000000000001" customHeight="1">
      <c r="A40" s="32">
        <v>30</v>
      </c>
      <c r="B40" s="26" t="s">
        <v>96</v>
      </c>
      <c r="C40" s="26">
        <v>10000</v>
      </c>
      <c r="D40" s="26">
        <v>0</v>
      </c>
      <c r="E40" s="27">
        <v>839</v>
      </c>
      <c r="F40" s="27"/>
      <c r="G40" s="27">
        <v>1008</v>
      </c>
      <c r="H40" s="15">
        <f t="shared" si="2"/>
        <v>120.1430274135876</v>
      </c>
      <c r="I40" s="27"/>
      <c r="J40" s="15"/>
      <c r="K40" s="34">
        <f>G40+'Feb26'!K40</f>
        <v>6681</v>
      </c>
      <c r="L40" s="15">
        <f t="shared" si="0"/>
        <v>66.81</v>
      </c>
      <c r="M40" s="34">
        <f>I40+'Jan26'!M40</f>
        <v>0</v>
      </c>
      <c r="N40" s="28"/>
      <c r="O40" s="27">
        <v>0</v>
      </c>
      <c r="P40" s="27"/>
      <c r="Q40" s="34">
        <f>O40+'Feb26'!Q40</f>
        <v>44</v>
      </c>
      <c r="R40" s="34">
        <f>P40+'Feb26'!R40</f>
        <v>0</v>
      </c>
      <c r="S40" s="27">
        <v>736</v>
      </c>
      <c r="T40" s="27"/>
      <c r="U40" s="27">
        <v>285</v>
      </c>
      <c r="V40" s="27"/>
      <c r="W40" s="27">
        <v>162</v>
      </c>
      <c r="X40" s="27"/>
      <c r="Y40" s="15">
        <f t="shared" si="17"/>
        <v>56.842105263157897</v>
      </c>
      <c r="Z40" s="15"/>
      <c r="AA40" s="27">
        <v>864</v>
      </c>
      <c r="AB40" s="27"/>
      <c r="AC40" s="27">
        <v>491</v>
      </c>
      <c r="AD40" s="27"/>
      <c r="AE40" s="27">
        <v>388</v>
      </c>
      <c r="AF40" s="27"/>
      <c r="AG40" s="27">
        <v>0</v>
      </c>
      <c r="AH40" s="27"/>
      <c r="AI40" s="27">
        <v>141</v>
      </c>
      <c r="AJ40" s="27"/>
      <c r="AK40" s="27">
        <v>0</v>
      </c>
      <c r="AL40" s="27"/>
      <c r="AM40" s="27">
        <v>0</v>
      </c>
      <c r="AN40" s="27"/>
      <c r="AO40" s="27">
        <v>223</v>
      </c>
      <c r="AP40" s="27"/>
      <c r="AQ40" s="27">
        <v>127</v>
      </c>
      <c r="AR40" s="27"/>
      <c r="AS40" s="34">
        <f t="shared" si="3"/>
        <v>350</v>
      </c>
      <c r="AT40" s="34">
        <f t="shared" si="3"/>
        <v>0</v>
      </c>
      <c r="AU40" s="34">
        <f t="shared" si="4"/>
        <v>350</v>
      </c>
      <c r="AV40" s="34">
        <f>AO40+'Feb26'!AV40</f>
        <v>1623</v>
      </c>
      <c r="AW40" s="34">
        <f>AP40+'Feb26'!AW40</f>
        <v>0</v>
      </c>
      <c r="AX40" s="34">
        <f>AQ40+'Feb26'!AX40</f>
        <v>1072</v>
      </c>
      <c r="AY40" s="34">
        <f>AR40+'Feb26'!AY40</f>
        <v>0</v>
      </c>
      <c r="AZ40" s="34">
        <f t="shared" si="5"/>
        <v>2695</v>
      </c>
      <c r="BA40" s="34">
        <f t="shared" si="5"/>
        <v>0</v>
      </c>
      <c r="BB40" s="34">
        <f t="shared" si="6"/>
        <v>2695</v>
      </c>
      <c r="BC40" s="27"/>
      <c r="BD40" s="27"/>
      <c r="BE40" s="34">
        <f>BC40+'Feb26'!BE40</f>
        <v>0</v>
      </c>
      <c r="BF40" s="34">
        <f>BD40+'Feb26'!BF40</f>
        <v>0</v>
      </c>
      <c r="BG40" s="27"/>
      <c r="BH40" s="27"/>
      <c r="BI40" s="27"/>
      <c r="BJ40" s="38"/>
      <c r="BK40" s="34">
        <f>'Feb26'!BK40+BH40</f>
        <v>0</v>
      </c>
      <c r="BL40" s="34">
        <f>'Feb26'!BL40+BI40</f>
        <v>0</v>
      </c>
      <c r="BM40" s="42">
        <v>0</v>
      </c>
    </row>
    <row r="41" spans="1:65" s="139" customFormat="1" ht="17.100000000000001" customHeight="1">
      <c r="A41" s="12">
        <v>31</v>
      </c>
      <c r="B41" s="13" t="s">
        <v>97</v>
      </c>
      <c r="C41" s="13">
        <v>24000</v>
      </c>
      <c r="D41" s="13">
        <v>0</v>
      </c>
      <c r="E41" s="14">
        <v>1990</v>
      </c>
      <c r="F41" s="14"/>
      <c r="G41" s="14">
        <v>2482</v>
      </c>
      <c r="H41" s="15">
        <f t="shared" si="2"/>
        <v>124.72361809045226</v>
      </c>
      <c r="I41" s="14"/>
      <c r="J41" s="15"/>
      <c r="K41" s="34">
        <f>G41+'Feb26'!K41</f>
        <v>16625</v>
      </c>
      <c r="L41" s="15">
        <f t="shared" si="0"/>
        <v>69.270833333333329</v>
      </c>
      <c r="M41" s="34">
        <f>I41+'Jan26'!M41</f>
        <v>0</v>
      </c>
      <c r="N41" s="15"/>
      <c r="O41" s="14">
        <v>141</v>
      </c>
      <c r="P41" s="14"/>
      <c r="Q41" s="34">
        <f>O41+'Feb26'!Q41</f>
        <v>1089</v>
      </c>
      <c r="R41" s="34">
        <f>P41+'Feb26'!R41</f>
        <v>0</v>
      </c>
      <c r="S41" s="14">
        <v>20136</v>
      </c>
      <c r="T41" s="14"/>
      <c r="U41" s="14">
        <v>719</v>
      </c>
      <c r="V41" s="14"/>
      <c r="W41" s="14">
        <v>396</v>
      </c>
      <c r="X41" s="14"/>
      <c r="Y41" s="15">
        <f t="shared" si="17"/>
        <v>55.076495132127953</v>
      </c>
      <c r="Z41" s="15"/>
      <c r="AA41" s="14">
        <v>2509</v>
      </c>
      <c r="AB41" s="14"/>
      <c r="AC41" s="14">
        <v>1450</v>
      </c>
      <c r="AD41" s="14"/>
      <c r="AE41" s="14">
        <v>194</v>
      </c>
      <c r="AF41" s="14"/>
      <c r="AG41" s="14">
        <v>46</v>
      </c>
      <c r="AH41" s="14"/>
      <c r="AI41" s="14">
        <v>58</v>
      </c>
      <c r="AJ41" s="14"/>
      <c r="AK41" s="14">
        <v>100</v>
      </c>
      <c r="AL41" s="14"/>
      <c r="AM41" s="14">
        <v>259</v>
      </c>
      <c r="AN41" s="14"/>
      <c r="AO41" s="14">
        <v>549</v>
      </c>
      <c r="AP41" s="14"/>
      <c r="AQ41" s="14">
        <v>449</v>
      </c>
      <c r="AR41" s="14"/>
      <c r="AS41" s="34">
        <f t="shared" si="3"/>
        <v>998</v>
      </c>
      <c r="AT41" s="34">
        <f t="shared" si="3"/>
        <v>0</v>
      </c>
      <c r="AU41" s="34">
        <f t="shared" si="4"/>
        <v>998</v>
      </c>
      <c r="AV41" s="34">
        <f>AO41+'Feb26'!AV41</f>
        <v>3926</v>
      </c>
      <c r="AW41" s="34">
        <f>AP41+'Feb26'!AW41</f>
        <v>0</v>
      </c>
      <c r="AX41" s="34">
        <f>AQ41+'Feb26'!AX41</f>
        <v>3320</v>
      </c>
      <c r="AY41" s="34">
        <f>AR41+'Feb26'!AY41</f>
        <v>0</v>
      </c>
      <c r="AZ41" s="34">
        <f t="shared" si="5"/>
        <v>7246</v>
      </c>
      <c r="BA41" s="34">
        <f t="shared" si="5"/>
        <v>0</v>
      </c>
      <c r="BB41" s="34">
        <f t="shared" si="6"/>
        <v>7246</v>
      </c>
      <c r="BC41" s="14">
        <v>50</v>
      </c>
      <c r="BD41" s="14">
        <v>250</v>
      </c>
      <c r="BE41" s="34">
        <f>BC41+'Feb26'!BE41</f>
        <v>405</v>
      </c>
      <c r="BF41" s="34">
        <f>BD41+'Feb26'!BF41</f>
        <v>2025</v>
      </c>
      <c r="BG41" s="14"/>
      <c r="BH41" s="14"/>
      <c r="BI41" s="14"/>
      <c r="BJ41" s="34"/>
      <c r="BK41" s="40"/>
      <c r="BL41" s="40"/>
      <c r="BM41" s="40"/>
    </row>
    <row r="42" spans="1:65" s="139" customFormat="1" ht="17.100000000000001" customHeight="1">
      <c r="A42" s="12">
        <v>32</v>
      </c>
      <c r="B42" s="13" t="s">
        <v>98</v>
      </c>
      <c r="C42" s="13">
        <v>22000</v>
      </c>
      <c r="D42" s="13">
        <v>0</v>
      </c>
      <c r="E42" s="14">
        <v>1809</v>
      </c>
      <c r="F42" s="14"/>
      <c r="G42" s="14">
        <v>1561</v>
      </c>
      <c r="H42" s="15">
        <f t="shared" si="2"/>
        <v>86.290768380320614</v>
      </c>
      <c r="I42" s="14"/>
      <c r="J42" s="15"/>
      <c r="K42" s="34">
        <f>G42+'Feb26'!K42</f>
        <v>11142</v>
      </c>
      <c r="L42" s="15">
        <f t="shared" si="0"/>
        <v>50.645454545454548</v>
      </c>
      <c r="M42" s="34">
        <f>I42+'Jan26'!M42</f>
        <v>0</v>
      </c>
      <c r="N42" s="15"/>
      <c r="O42" s="14">
        <v>158</v>
      </c>
      <c r="P42" s="14"/>
      <c r="Q42" s="34">
        <f>O42+'Feb26'!Q42</f>
        <v>1135</v>
      </c>
      <c r="R42" s="34">
        <f>P42+'Feb26'!R42</f>
        <v>0</v>
      </c>
      <c r="S42" s="14">
        <v>2340</v>
      </c>
      <c r="T42" s="14"/>
      <c r="U42" s="14">
        <v>665</v>
      </c>
      <c r="V42" s="14"/>
      <c r="W42" s="14">
        <v>424</v>
      </c>
      <c r="X42" s="14"/>
      <c r="Y42" s="15">
        <f t="shared" si="17"/>
        <v>63.7593984962406</v>
      </c>
      <c r="Z42" s="15"/>
      <c r="AA42" s="14">
        <v>1782</v>
      </c>
      <c r="AB42" s="14"/>
      <c r="AC42" s="14">
        <v>1318</v>
      </c>
      <c r="AD42" s="14"/>
      <c r="AE42" s="14">
        <v>827</v>
      </c>
      <c r="AF42" s="14"/>
      <c r="AG42" s="14">
        <v>15</v>
      </c>
      <c r="AH42" s="14"/>
      <c r="AI42" s="14">
        <v>30</v>
      </c>
      <c r="AJ42" s="14"/>
      <c r="AK42" s="14">
        <v>64</v>
      </c>
      <c r="AL42" s="14"/>
      <c r="AM42" s="14">
        <v>175</v>
      </c>
      <c r="AN42" s="14"/>
      <c r="AO42" s="14">
        <v>314</v>
      </c>
      <c r="AP42" s="14"/>
      <c r="AQ42" s="14">
        <v>347</v>
      </c>
      <c r="AR42" s="14"/>
      <c r="AS42" s="34">
        <f t="shared" si="3"/>
        <v>661</v>
      </c>
      <c r="AT42" s="34">
        <f t="shared" si="3"/>
        <v>0</v>
      </c>
      <c r="AU42" s="34">
        <f t="shared" si="4"/>
        <v>661</v>
      </c>
      <c r="AV42" s="34">
        <f>AO42+'Feb26'!AV42</f>
        <v>3318</v>
      </c>
      <c r="AW42" s="34">
        <f>AP42+'Feb26'!AW42</f>
        <v>0</v>
      </c>
      <c r="AX42" s="34">
        <f>AQ42+'Feb26'!AX42</f>
        <v>2513</v>
      </c>
      <c r="AY42" s="34">
        <f>AR42+'Feb26'!AY42</f>
        <v>0</v>
      </c>
      <c r="AZ42" s="34">
        <f t="shared" si="5"/>
        <v>5831</v>
      </c>
      <c r="BA42" s="34">
        <f t="shared" si="5"/>
        <v>0</v>
      </c>
      <c r="BB42" s="34">
        <f t="shared" si="6"/>
        <v>5831</v>
      </c>
      <c r="BC42" s="14"/>
      <c r="BD42" s="14"/>
      <c r="BE42" s="34">
        <f>BC42+'Feb26'!BE42</f>
        <v>0</v>
      </c>
      <c r="BF42" s="34">
        <f>BD42+'Feb26'!BF42</f>
        <v>0</v>
      </c>
      <c r="BG42" s="14"/>
      <c r="BH42" s="14"/>
      <c r="BI42" s="14"/>
      <c r="BJ42" s="34"/>
      <c r="BK42" s="40"/>
      <c r="BL42" s="40"/>
      <c r="BM42" s="40"/>
    </row>
    <row r="43" spans="1:65" s="139" customFormat="1" ht="17.100000000000001" customHeight="1">
      <c r="A43" s="12">
        <v>33</v>
      </c>
      <c r="B43" s="13" t="s">
        <v>99</v>
      </c>
      <c r="C43" s="13">
        <v>25000</v>
      </c>
      <c r="D43" s="13">
        <v>0</v>
      </c>
      <c r="E43" s="14">
        <v>2045</v>
      </c>
      <c r="F43" s="14"/>
      <c r="G43" s="14">
        <v>605</v>
      </c>
      <c r="H43" s="15">
        <f t="shared" si="2"/>
        <v>29.584352078239608</v>
      </c>
      <c r="I43" s="14"/>
      <c r="J43" s="15"/>
      <c r="K43" s="34">
        <f>G43+'Feb26'!K43</f>
        <v>12598</v>
      </c>
      <c r="L43" s="15">
        <f t="shared" si="0"/>
        <v>50.392000000000003</v>
      </c>
      <c r="M43" s="34">
        <f>I43+'Jan26'!M43</f>
        <v>0</v>
      </c>
      <c r="N43" s="15"/>
      <c r="O43" s="14">
        <v>28</v>
      </c>
      <c r="P43" s="14"/>
      <c r="Q43" s="34">
        <f>O43+'Feb26'!Q43</f>
        <v>843</v>
      </c>
      <c r="R43" s="34">
        <f>P43+'Feb26'!R43</f>
        <v>0</v>
      </c>
      <c r="S43" s="14">
        <v>589</v>
      </c>
      <c r="T43" s="14"/>
      <c r="U43" s="14">
        <v>154</v>
      </c>
      <c r="V43" s="14"/>
      <c r="W43" s="14">
        <v>89</v>
      </c>
      <c r="X43" s="14"/>
      <c r="Y43" s="15">
        <f t="shared" si="17"/>
        <v>57.79220779220779</v>
      </c>
      <c r="Z43" s="15"/>
      <c r="AA43" s="14">
        <v>1834</v>
      </c>
      <c r="AB43" s="14"/>
      <c r="AC43" s="14">
        <v>928</v>
      </c>
      <c r="AD43" s="14"/>
      <c r="AE43" s="14">
        <v>807</v>
      </c>
      <c r="AF43" s="14"/>
      <c r="AG43" s="14">
        <v>6</v>
      </c>
      <c r="AH43" s="14"/>
      <c r="AI43" s="14">
        <v>8</v>
      </c>
      <c r="AJ43" s="14"/>
      <c r="AK43" s="14">
        <v>12</v>
      </c>
      <c r="AL43" s="14"/>
      <c r="AM43" s="14">
        <v>42</v>
      </c>
      <c r="AN43" s="14"/>
      <c r="AO43" s="14">
        <v>121</v>
      </c>
      <c r="AP43" s="14"/>
      <c r="AQ43" s="14">
        <v>90</v>
      </c>
      <c r="AR43" s="14"/>
      <c r="AS43" s="34">
        <f t="shared" si="3"/>
        <v>211</v>
      </c>
      <c r="AT43" s="34">
        <f t="shared" si="3"/>
        <v>0</v>
      </c>
      <c r="AU43" s="34">
        <f t="shared" si="4"/>
        <v>211</v>
      </c>
      <c r="AV43" s="34">
        <f>AO43+'Feb26'!AV43</f>
        <v>3094</v>
      </c>
      <c r="AW43" s="34">
        <f>AP43+'Feb26'!AW43</f>
        <v>0</v>
      </c>
      <c r="AX43" s="34">
        <f>AQ43+'Feb26'!AX43</f>
        <v>2476</v>
      </c>
      <c r="AY43" s="34">
        <f>AR43+'Feb26'!AY43</f>
        <v>0</v>
      </c>
      <c r="AZ43" s="34">
        <f t="shared" si="5"/>
        <v>5570</v>
      </c>
      <c r="BA43" s="34">
        <f t="shared" si="5"/>
        <v>0</v>
      </c>
      <c r="BB43" s="34">
        <f t="shared" si="6"/>
        <v>5570</v>
      </c>
      <c r="BC43" s="14"/>
      <c r="BD43" s="14"/>
      <c r="BE43" s="34">
        <f>BC43+'Feb26'!BE43</f>
        <v>0</v>
      </c>
      <c r="BF43" s="34">
        <f>BD43+'Feb26'!BF43</f>
        <v>0</v>
      </c>
      <c r="BG43" s="14"/>
      <c r="BH43" s="14"/>
      <c r="BI43" s="14"/>
      <c r="BJ43" s="34"/>
      <c r="BK43" s="40"/>
      <c r="BL43" s="40"/>
      <c r="BM43" s="40"/>
    </row>
    <row r="44" spans="1:65" s="139" customFormat="1" ht="17.100000000000001" customHeight="1">
      <c r="A44" s="16">
        <v>34</v>
      </c>
      <c r="B44" s="17" t="s">
        <v>100</v>
      </c>
      <c r="C44" s="13">
        <v>14000</v>
      </c>
      <c r="D44" s="13">
        <v>0</v>
      </c>
      <c r="E44" s="14">
        <v>1087</v>
      </c>
      <c r="F44" s="14"/>
      <c r="G44" s="14">
        <v>946</v>
      </c>
      <c r="H44" s="15">
        <f t="shared" si="2"/>
        <v>87.028518859245636</v>
      </c>
      <c r="I44" s="14"/>
      <c r="J44" s="15"/>
      <c r="K44" s="34">
        <f>G44+'Feb26'!K44</f>
        <v>8787</v>
      </c>
      <c r="L44" s="15">
        <f t="shared" si="0"/>
        <v>62.764285714285712</v>
      </c>
      <c r="M44" s="34">
        <f>I44+'Jan26'!M44</f>
        <v>0</v>
      </c>
      <c r="N44" s="15"/>
      <c r="O44" s="14">
        <v>101</v>
      </c>
      <c r="P44" s="14"/>
      <c r="Q44" s="34">
        <f>O44+'Feb26'!Q44</f>
        <v>908</v>
      </c>
      <c r="R44" s="34">
        <f>P44+'Feb26'!R44</f>
        <v>0</v>
      </c>
      <c r="S44" s="14">
        <v>1284</v>
      </c>
      <c r="T44" s="14"/>
      <c r="U44" s="14">
        <v>363</v>
      </c>
      <c r="V44" s="14"/>
      <c r="W44" s="14">
        <v>197</v>
      </c>
      <c r="X44" s="14"/>
      <c r="Y44" s="15">
        <f t="shared" si="17"/>
        <v>54.269972451790636</v>
      </c>
      <c r="Z44" s="15"/>
      <c r="AA44" s="14">
        <v>1109</v>
      </c>
      <c r="AB44" s="14"/>
      <c r="AC44" s="14">
        <v>561</v>
      </c>
      <c r="AD44" s="14"/>
      <c r="AE44" s="14">
        <v>444</v>
      </c>
      <c r="AF44" s="14"/>
      <c r="AG44" s="14">
        <v>11</v>
      </c>
      <c r="AH44" s="14"/>
      <c r="AI44" s="14">
        <v>19</v>
      </c>
      <c r="AJ44" s="14"/>
      <c r="AK44" s="14">
        <v>31</v>
      </c>
      <c r="AL44" s="14"/>
      <c r="AM44" s="14">
        <v>89</v>
      </c>
      <c r="AN44" s="14"/>
      <c r="AO44" s="14">
        <v>205</v>
      </c>
      <c r="AP44" s="14"/>
      <c r="AQ44" s="14">
        <v>208</v>
      </c>
      <c r="AR44" s="14"/>
      <c r="AS44" s="34">
        <f t="shared" si="3"/>
        <v>413</v>
      </c>
      <c r="AT44" s="34">
        <f t="shared" si="3"/>
        <v>0</v>
      </c>
      <c r="AU44" s="34">
        <f t="shared" si="4"/>
        <v>413</v>
      </c>
      <c r="AV44" s="34">
        <f>AO44+'Feb26'!AV44</f>
        <v>1966</v>
      </c>
      <c r="AW44" s="34">
        <f>AP44+'Feb26'!AW44</f>
        <v>0</v>
      </c>
      <c r="AX44" s="34">
        <f>AQ44+'Feb26'!AX44</f>
        <v>1843</v>
      </c>
      <c r="AY44" s="34">
        <f>AR44+'Feb26'!AY44</f>
        <v>0</v>
      </c>
      <c r="AZ44" s="34">
        <f t="shared" si="5"/>
        <v>3809</v>
      </c>
      <c r="BA44" s="34">
        <f t="shared" si="5"/>
        <v>0</v>
      </c>
      <c r="BB44" s="34">
        <f t="shared" si="6"/>
        <v>3809</v>
      </c>
      <c r="BC44" s="14"/>
      <c r="BD44" s="14"/>
      <c r="BE44" s="34">
        <f>BC44+'Feb26'!BE44</f>
        <v>0</v>
      </c>
      <c r="BF44" s="34">
        <f>BD44+'Feb26'!BF44</f>
        <v>0</v>
      </c>
      <c r="BG44" s="14"/>
      <c r="BH44" s="14"/>
      <c r="BI44" s="14"/>
      <c r="BJ44" s="34"/>
      <c r="BK44" s="40"/>
      <c r="BL44" s="40"/>
      <c r="BM44" s="40"/>
    </row>
    <row r="45" spans="1:65" s="140" customFormat="1" ht="17.100000000000001" customHeight="1">
      <c r="A45" s="18"/>
      <c r="B45" s="19" t="s">
        <v>74</v>
      </c>
      <c r="C45" s="19">
        <f>SUM(C41:C44)</f>
        <v>85000</v>
      </c>
      <c r="D45" s="19">
        <f t="shared" ref="D45:BM45" si="19">SUM(D41:D44)</f>
        <v>0</v>
      </c>
      <c r="E45" s="35">
        <f t="shared" si="19"/>
        <v>6931</v>
      </c>
      <c r="F45" s="35">
        <f t="shared" si="19"/>
        <v>0</v>
      </c>
      <c r="G45" s="35">
        <f t="shared" si="19"/>
        <v>5594</v>
      </c>
      <c r="H45" s="21">
        <f t="shared" si="2"/>
        <v>80.709854277881973</v>
      </c>
      <c r="I45" s="35">
        <f t="shared" si="19"/>
        <v>0</v>
      </c>
      <c r="J45" s="35">
        <f t="shared" si="19"/>
        <v>0</v>
      </c>
      <c r="K45" s="35">
        <f t="shared" si="19"/>
        <v>49152</v>
      </c>
      <c r="L45" s="21">
        <f t="shared" si="0"/>
        <v>57.825882352941179</v>
      </c>
      <c r="M45" s="35">
        <f t="shared" si="19"/>
        <v>0</v>
      </c>
      <c r="N45" s="35">
        <f t="shared" si="19"/>
        <v>0</v>
      </c>
      <c r="O45" s="35">
        <f t="shared" si="19"/>
        <v>428</v>
      </c>
      <c r="P45" s="35">
        <f t="shared" si="19"/>
        <v>0</v>
      </c>
      <c r="Q45" s="35">
        <f t="shared" si="19"/>
        <v>3975</v>
      </c>
      <c r="R45" s="35">
        <f t="shared" si="19"/>
        <v>0</v>
      </c>
      <c r="S45" s="35">
        <f t="shared" si="19"/>
        <v>24349</v>
      </c>
      <c r="T45" s="35">
        <f t="shared" si="19"/>
        <v>0</v>
      </c>
      <c r="U45" s="35">
        <f t="shared" si="19"/>
        <v>1901</v>
      </c>
      <c r="V45" s="35">
        <f t="shared" si="19"/>
        <v>0</v>
      </c>
      <c r="W45" s="35">
        <f t="shared" si="19"/>
        <v>1106</v>
      </c>
      <c r="X45" s="35">
        <f t="shared" si="19"/>
        <v>0</v>
      </c>
      <c r="Y45" s="21">
        <f t="shared" si="17"/>
        <v>58.179905312993164</v>
      </c>
      <c r="Z45" s="35">
        <f t="shared" si="19"/>
        <v>0</v>
      </c>
      <c r="AA45" s="35">
        <f t="shared" si="19"/>
        <v>7234</v>
      </c>
      <c r="AB45" s="35">
        <f t="shared" si="19"/>
        <v>0</v>
      </c>
      <c r="AC45" s="35">
        <f t="shared" si="19"/>
        <v>4257</v>
      </c>
      <c r="AD45" s="35">
        <f t="shared" si="19"/>
        <v>0</v>
      </c>
      <c r="AE45" s="35">
        <f t="shared" si="19"/>
        <v>2272</v>
      </c>
      <c r="AF45" s="35">
        <f t="shared" si="19"/>
        <v>0</v>
      </c>
      <c r="AG45" s="35">
        <f t="shared" si="19"/>
        <v>78</v>
      </c>
      <c r="AH45" s="35">
        <f t="shared" si="19"/>
        <v>0</v>
      </c>
      <c r="AI45" s="35">
        <f t="shared" si="19"/>
        <v>115</v>
      </c>
      <c r="AJ45" s="35">
        <f t="shared" si="19"/>
        <v>0</v>
      </c>
      <c r="AK45" s="35">
        <f t="shared" si="19"/>
        <v>207</v>
      </c>
      <c r="AL45" s="35">
        <f t="shared" si="19"/>
        <v>0</v>
      </c>
      <c r="AM45" s="35">
        <f t="shared" si="19"/>
        <v>565</v>
      </c>
      <c r="AN45" s="35">
        <f t="shared" si="19"/>
        <v>0</v>
      </c>
      <c r="AO45" s="35">
        <f t="shared" si="19"/>
        <v>1189</v>
      </c>
      <c r="AP45" s="35">
        <f t="shared" si="19"/>
        <v>0</v>
      </c>
      <c r="AQ45" s="35">
        <f t="shared" si="19"/>
        <v>1094</v>
      </c>
      <c r="AR45" s="35">
        <f t="shared" si="19"/>
        <v>0</v>
      </c>
      <c r="AS45" s="35">
        <f t="shared" si="19"/>
        <v>2283</v>
      </c>
      <c r="AT45" s="35">
        <f t="shared" si="19"/>
        <v>0</v>
      </c>
      <c r="AU45" s="35">
        <f t="shared" si="19"/>
        <v>2283</v>
      </c>
      <c r="AV45" s="35">
        <f t="shared" si="19"/>
        <v>12304</v>
      </c>
      <c r="AW45" s="35">
        <f t="shared" si="19"/>
        <v>0</v>
      </c>
      <c r="AX45" s="35">
        <f t="shared" si="19"/>
        <v>10152</v>
      </c>
      <c r="AY45" s="35">
        <f t="shared" si="19"/>
        <v>0</v>
      </c>
      <c r="AZ45" s="35">
        <f t="shared" si="19"/>
        <v>22456</v>
      </c>
      <c r="BA45" s="35">
        <f t="shared" si="19"/>
        <v>0</v>
      </c>
      <c r="BB45" s="35">
        <f t="shared" si="19"/>
        <v>22456</v>
      </c>
      <c r="BC45" s="35">
        <f t="shared" si="19"/>
        <v>50</v>
      </c>
      <c r="BD45" s="35">
        <f t="shared" si="19"/>
        <v>250</v>
      </c>
      <c r="BE45" s="35">
        <f t="shared" si="19"/>
        <v>405</v>
      </c>
      <c r="BF45" s="35">
        <f t="shared" si="19"/>
        <v>2025</v>
      </c>
      <c r="BG45" s="35">
        <f t="shared" si="19"/>
        <v>0</v>
      </c>
      <c r="BH45" s="35">
        <f t="shared" si="19"/>
        <v>0</v>
      </c>
      <c r="BI45" s="35">
        <f t="shared" si="19"/>
        <v>0</v>
      </c>
      <c r="BJ45" s="35">
        <f t="shared" si="19"/>
        <v>0</v>
      </c>
      <c r="BK45" s="35">
        <f t="shared" si="19"/>
        <v>0</v>
      </c>
      <c r="BL45" s="35">
        <f t="shared" si="19"/>
        <v>0</v>
      </c>
      <c r="BM45" s="35">
        <f t="shared" si="19"/>
        <v>0</v>
      </c>
    </row>
    <row r="46" spans="1:65" s="139" customFormat="1" ht="17.100000000000001" customHeight="1">
      <c r="A46" s="22">
        <v>35</v>
      </c>
      <c r="B46" s="29" t="s">
        <v>101</v>
      </c>
      <c r="C46" s="13">
        <v>62000</v>
      </c>
      <c r="D46" s="13">
        <v>18000</v>
      </c>
      <c r="E46" s="14">
        <v>5167</v>
      </c>
      <c r="F46" s="14">
        <v>1500</v>
      </c>
      <c r="G46" s="14">
        <v>1069</v>
      </c>
      <c r="H46" s="15">
        <f t="shared" si="2"/>
        <v>20.688987807238242</v>
      </c>
      <c r="I46" s="14">
        <v>495</v>
      </c>
      <c r="J46" s="15">
        <f t="shared" si="8"/>
        <v>33</v>
      </c>
      <c r="K46" s="34">
        <f>G46+'Feb26'!K46</f>
        <v>34713</v>
      </c>
      <c r="L46" s="15">
        <f t="shared" si="0"/>
        <v>55.988709677419358</v>
      </c>
      <c r="M46" s="34">
        <f>I46+'Feb26'!M46</f>
        <v>13626</v>
      </c>
      <c r="N46" s="15">
        <f t="shared" ref="N46" si="20">M46*100/D46</f>
        <v>75.7</v>
      </c>
      <c r="O46" s="14">
        <v>57</v>
      </c>
      <c r="P46" s="14">
        <v>18</v>
      </c>
      <c r="Q46" s="34">
        <f>O46+'Feb26'!Q46</f>
        <v>1240</v>
      </c>
      <c r="R46" s="34">
        <f>P46+'Feb26'!R46</f>
        <v>503</v>
      </c>
      <c r="S46" s="14">
        <v>5366</v>
      </c>
      <c r="T46" s="14">
        <v>1350</v>
      </c>
      <c r="U46" s="14">
        <v>1206</v>
      </c>
      <c r="V46" s="14">
        <v>411</v>
      </c>
      <c r="W46" s="14">
        <v>634</v>
      </c>
      <c r="X46" s="14">
        <v>211</v>
      </c>
      <c r="Y46" s="15">
        <f t="shared" si="17"/>
        <v>52.570480928689882</v>
      </c>
      <c r="Z46" s="15">
        <f t="shared" si="17"/>
        <v>51.338199513381994</v>
      </c>
      <c r="AA46" s="14">
        <v>4773</v>
      </c>
      <c r="AB46" s="14">
        <v>1276</v>
      </c>
      <c r="AC46" s="14">
        <v>2368</v>
      </c>
      <c r="AD46" s="14">
        <v>565</v>
      </c>
      <c r="AE46" s="14">
        <v>2202</v>
      </c>
      <c r="AF46" s="14">
        <v>580</v>
      </c>
      <c r="AG46" s="14">
        <v>60</v>
      </c>
      <c r="AH46" s="14">
        <v>18</v>
      </c>
      <c r="AI46" s="14">
        <v>357</v>
      </c>
      <c r="AJ46" s="14">
        <v>54</v>
      </c>
      <c r="AK46" s="14">
        <v>49</v>
      </c>
      <c r="AL46" s="14">
        <v>10</v>
      </c>
      <c r="AM46" s="14">
        <v>136</v>
      </c>
      <c r="AN46" s="14">
        <v>37</v>
      </c>
      <c r="AO46" s="14">
        <v>1040</v>
      </c>
      <c r="AP46" s="14">
        <v>509</v>
      </c>
      <c r="AQ46" s="14">
        <v>945</v>
      </c>
      <c r="AR46" s="14">
        <v>347</v>
      </c>
      <c r="AS46" s="34">
        <f t="shared" si="3"/>
        <v>1985</v>
      </c>
      <c r="AT46" s="34">
        <f t="shared" si="3"/>
        <v>856</v>
      </c>
      <c r="AU46" s="34">
        <f t="shared" si="4"/>
        <v>2841</v>
      </c>
      <c r="AV46" s="34">
        <f>AO46+'Feb26'!AV46</f>
        <v>8961</v>
      </c>
      <c r="AW46" s="34">
        <f>AP46+'Feb26'!AW46</f>
        <v>2826</v>
      </c>
      <c r="AX46" s="34">
        <f>AQ46+'Feb26'!AX46</f>
        <v>8279</v>
      </c>
      <c r="AY46" s="34">
        <f>AR46+'Feb26'!AY46</f>
        <v>2244</v>
      </c>
      <c r="AZ46" s="34">
        <f t="shared" si="5"/>
        <v>17240</v>
      </c>
      <c r="BA46" s="34">
        <f t="shared" si="5"/>
        <v>5070</v>
      </c>
      <c r="BB46" s="34">
        <f t="shared" si="6"/>
        <v>22310</v>
      </c>
      <c r="BC46" s="14"/>
      <c r="BD46" s="14"/>
      <c r="BE46" s="34"/>
      <c r="BF46" s="34"/>
      <c r="BG46" s="14">
        <v>4</v>
      </c>
      <c r="BH46" s="14">
        <v>3264</v>
      </c>
      <c r="BI46" s="14"/>
      <c r="BJ46" s="34">
        <f>BH46+BI46</f>
        <v>3264</v>
      </c>
      <c r="BK46" s="34">
        <f>'Feb26'!BK46+BH46</f>
        <v>33242</v>
      </c>
      <c r="BL46" s="34">
        <f>'Feb26'!BL46+BI46</f>
        <v>0</v>
      </c>
      <c r="BM46" s="34">
        <f t="shared" ref="BM46:BM47" si="21">SUM(BK46:BL46)</f>
        <v>33242</v>
      </c>
    </row>
    <row r="47" spans="1:65" s="139" customFormat="1" ht="17.100000000000001" customHeight="1">
      <c r="A47" s="12">
        <v>36</v>
      </c>
      <c r="B47" s="13" t="s">
        <v>102</v>
      </c>
      <c r="C47" s="13"/>
      <c r="D47" s="13"/>
      <c r="E47" s="14"/>
      <c r="F47" s="14"/>
      <c r="G47" s="14"/>
      <c r="H47" s="15"/>
      <c r="I47" s="14"/>
      <c r="J47" s="15"/>
      <c r="K47" s="34">
        <f>G47+'Feb26'!K47</f>
        <v>0</v>
      </c>
      <c r="L47" s="15"/>
      <c r="M47" s="34">
        <f>I47+'Feb26'!M47</f>
        <v>0</v>
      </c>
      <c r="N47" s="15"/>
      <c r="O47" s="14"/>
      <c r="P47" s="14"/>
      <c r="Q47" s="34">
        <f>O47+'Feb26'!Q47</f>
        <v>0</v>
      </c>
      <c r="R47" s="34">
        <f>P47+'Feb26'!R47</f>
        <v>0</v>
      </c>
      <c r="S47" s="14"/>
      <c r="T47" s="14"/>
      <c r="U47" s="14"/>
      <c r="V47" s="14"/>
      <c r="W47" s="14"/>
      <c r="X47" s="14"/>
      <c r="Y47" s="15"/>
      <c r="Z47" s="15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34">
        <f t="shared" si="3"/>
        <v>0</v>
      </c>
      <c r="AT47" s="34">
        <f t="shared" si="3"/>
        <v>0</v>
      </c>
      <c r="AU47" s="34">
        <f t="shared" si="4"/>
        <v>0</v>
      </c>
      <c r="AV47" s="34">
        <f>AO47+'Feb26'!AV47</f>
        <v>0</v>
      </c>
      <c r="AW47" s="34">
        <f>AP47+'Feb26'!AW47</f>
        <v>0</v>
      </c>
      <c r="AX47" s="34">
        <f>AQ47+'Feb26'!AX47</f>
        <v>0</v>
      </c>
      <c r="AY47" s="34">
        <f>AR47+'Feb26'!AY47</f>
        <v>0</v>
      </c>
      <c r="AZ47" s="34">
        <f t="shared" si="5"/>
        <v>0</v>
      </c>
      <c r="BA47" s="34">
        <f t="shared" si="5"/>
        <v>0</v>
      </c>
      <c r="BB47" s="34">
        <f t="shared" si="6"/>
        <v>0</v>
      </c>
      <c r="BC47" s="14"/>
      <c r="BD47" s="14"/>
      <c r="BE47" s="34">
        <f>BC47+'Jan26'!BE47</f>
        <v>0</v>
      </c>
      <c r="BF47" s="34">
        <f>BD47+'Jan26'!BF47</f>
        <v>0</v>
      </c>
      <c r="BG47" s="14">
        <v>37</v>
      </c>
      <c r="BH47" s="14"/>
      <c r="BI47" s="14">
        <v>45920</v>
      </c>
      <c r="BJ47" s="34">
        <f>BH47+BI47</f>
        <v>45920</v>
      </c>
      <c r="BK47" s="34">
        <f>'Feb26'!BK47+BH47</f>
        <v>0</v>
      </c>
      <c r="BL47" s="34">
        <f>'Feb26'!BL47+BI47</f>
        <v>435465</v>
      </c>
      <c r="BM47" s="34">
        <f t="shared" si="21"/>
        <v>435465</v>
      </c>
    </row>
    <row r="48" spans="1:65" s="139" customFormat="1" ht="17.100000000000001" customHeight="1">
      <c r="A48" s="12">
        <v>37</v>
      </c>
      <c r="B48" s="13" t="s">
        <v>103</v>
      </c>
      <c r="C48" s="13">
        <v>59000</v>
      </c>
      <c r="D48" s="13">
        <v>2000</v>
      </c>
      <c r="E48" s="14">
        <v>4916</v>
      </c>
      <c r="F48" s="14">
        <v>168</v>
      </c>
      <c r="G48" s="14">
        <v>981</v>
      </c>
      <c r="H48" s="15">
        <f t="shared" si="2"/>
        <v>19.955248169243287</v>
      </c>
      <c r="I48" s="14">
        <v>348</v>
      </c>
      <c r="J48" s="15">
        <f t="shared" si="8"/>
        <v>207.14285714285714</v>
      </c>
      <c r="K48" s="34">
        <f>G48+'Feb26'!K48</f>
        <v>32320</v>
      </c>
      <c r="L48" s="15">
        <f t="shared" si="0"/>
        <v>54.779661016949156</v>
      </c>
      <c r="M48" s="34">
        <f>I48+'Feb26'!M48</f>
        <v>9404</v>
      </c>
      <c r="N48" s="15">
        <f t="shared" ref="N48:N50" si="22">M48*100/D48</f>
        <v>470.2</v>
      </c>
      <c r="O48" s="14">
        <v>19</v>
      </c>
      <c r="P48" s="14">
        <v>12</v>
      </c>
      <c r="Q48" s="34">
        <f>O48+'Feb26'!Q48</f>
        <v>602</v>
      </c>
      <c r="R48" s="34">
        <f>P48+'Feb26'!R48</f>
        <v>303</v>
      </c>
      <c r="S48" s="14">
        <v>1012</v>
      </c>
      <c r="T48" s="14">
        <v>398</v>
      </c>
      <c r="U48" s="14">
        <v>274</v>
      </c>
      <c r="V48" s="14">
        <v>106</v>
      </c>
      <c r="W48" s="14">
        <v>136</v>
      </c>
      <c r="X48" s="14">
        <v>53</v>
      </c>
      <c r="Y48" s="15">
        <f t="shared" si="17"/>
        <v>49.635036496350367</v>
      </c>
      <c r="Z48" s="15">
        <f t="shared" si="17"/>
        <v>50</v>
      </c>
      <c r="AA48" s="14">
        <v>1048</v>
      </c>
      <c r="AB48" s="14">
        <v>362</v>
      </c>
      <c r="AC48" s="14">
        <v>461</v>
      </c>
      <c r="AD48" s="14">
        <v>171</v>
      </c>
      <c r="AE48" s="14">
        <v>419</v>
      </c>
      <c r="AF48" s="14">
        <v>61</v>
      </c>
      <c r="AG48" s="14">
        <v>13</v>
      </c>
      <c r="AH48" s="14">
        <v>10</v>
      </c>
      <c r="AI48" s="14">
        <v>112</v>
      </c>
      <c r="AJ48" s="14">
        <v>58</v>
      </c>
      <c r="AK48" s="14">
        <v>6</v>
      </c>
      <c r="AL48" s="14">
        <v>6</v>
      </c>
      <c r="AM48" s="14">
        <v>49</v>
      </c>
      <c r="AN48" s="14">
        <v>56</v>
      </c>
      <c r="AO48" s="14">
        <v>393</v>
      </c>
      <c r="AP48" s="14">
        <v>65</v>
      </c>
      <c r="AQ48" s="14">
        <v>301</v>
      </c>
      <c r="AR48" s="14">
        <v>49</v>
      </c>
      <c r="AS48" s="34">
        <f t="shared" si="3"/>
        <v>694</v>
      </c>
      <c r="AT48" s="34">
        <f t="shared" si="3"/>
        <v>114</v>
      </c>
      <c r="AU48" s="34">
        <f t="shared" si="4"/>
        <v>808</v>
      </c>
      <c r="AV48" s="34">
        <f>AO48+'Feb26'!AV48</f>
        <v>7528</v>
      </c>
      <c r="AW48" s="34">
        <f>AP48+'Feb26'!AW48</f>
        <v>1395</v>
      </c>
      <c r="AX48" s="34">
        <f>AQ48+'Feb26'!AX48</f>
        <v>6142</v>
      </c>
      <c r="AY48" s="34">
        <f>AR48+'Feb26'!AY48</f>
        <v>1074</v>
      </c>
      <c r="AZ48" s="34">
        <f t="shared" si="5"/>
        <v>13670</v>
      </c>
      <c r="BA48" s="34">
        <f t="shared" si="5"/>
        <v>2469</v>
      </c>
      <c r="BB48" s="34">
        <f t="shared" si="6"/>
        <v>16139</v>
      </c>
      <c r="BC48" s="14"/>
      <c r="BD48" s="14"/>
      <c r="BE48" s="34"/>
      <c r="BF48" s="34"/>
      <c r="BG48" s="14"/>
      <c r="BH48" s="14"/>
      <c r="BI48" s="14"/>
      <c r="BJ48" s="34"/>
      <c r="BK48" s="40"/>
      <c r="BL48" s="40"/>
      <c r="BM48" s="40"/>
    </row>
    <row r="49" spans="1:65" s="139" customFormat="1" ht="17.100000000000001" customHeight="1">
      <c r="A49" s="12">
        <v>38</v>
      </c>
      <c r="B49" s="13" t="s">
        <v>104</v>
      </c>
      <c r="C49" s="13">
        <v>42000</v>
      </c>
      <c r="D49" s="13">
        <v>500</v>
      </c>
      <c r="E49" s="14">
        <v>2777</v>
      </c>
      <c r="F49" s="14">
        <v>42</v>
      </c>
      <c r="G49" s="14">
        <v>795</v>
      </c>
      <c r="H49" s="15">
        <f t="shared" si="2"/>
        <v>28.628015844436444</v>
      </c>
      <c r="I49" s="14">
        <v>46</v>
      </c>
      <c r="J49" s="15">
        <f t="shared" si="8"/>
        <v>109.52380952380952</v>
      </c>
      <c r="K49" s="34">
        <f>G49+'Feb26'!K49</f>
        <v>24730</v>
      </c>
      <c r="L49" s="15">
        <f t="shared" si="0"/>
        <v>58.88095238095238</v>
      </c>
      <c r="M49" s="34">
        <f>I49+'Feb26'!M49</f>
        <v>430</v>
      </c>
      <c r="N49" s="15">
        <f t="shared" si="22"/>
        <v>86</v>
      </c>
      <c r="O49" s="14">
        <v>35</v>
      </c>
      <c r="P49" s="14">
        <v>6</v>
      </c>
      <c r="Q49" s="34">
        <f>O49+'Feb26'!Q49</f>
        <v>1388</v>
      </c>
      <c r="R49" s="34">
        <f>P49+'Feb26'!R49</f>
        <v>79</v>
      </c>
      <c r="S49" s="14">
        <v>2826</v>
      </c>
      <c r="T49" s="14">
        <v>52</v>
      </c>
      <c r="U49" s="14">
        <v>723</v>
      </c>
      <c r="V49" s="14">
        <v>14</v>
      </c>
      <c r="W49" s="14">
        <v>368</v>
      </c>
      <c r="X49" s="14">
        <v>6</v>
      </c>
      <c r="Y49" s="15">
        <f t="shared" si="17"/>
        <v>50.899031811894879</v>
      </c>
      <c r="Z49" s="15">
        <f t="shared" si="17"/>
        <v>42.857142857142854</v>
      </c>
      <c r="AA49" s="14">
        <v>2803</v>
      </c>
      <c r="AB49" s="14">
        <v>104</v>
      </c>
      <c r="AC49" s="14">
        <v>1420</v>
      </c>
      <c r="AD49" s="14">
        <v>40</v>
      </c>
      <c r="AE49" s="14">
        <v>989</v>
      </c>
      <c r="AF49" s="14">
        <v>20</v>
      </c>
      <c r="AG49" s="14">
        <v>40</v>
      </c>
      <c r="AH49" s="14">
        <v>2</v>
      </c>
      <c r="AI49" s="14">
        <v>303</v>
      </c>
      <c r="AJ49" s="14">
        <v>6</v>
      </c>
      <c r="AK49" s="14">
        <v>36</v>
      </c>
      <c r="AL49" s="14">
        <v>2</v>
      </c>
      <c r="AM49" s="14">
        <v>55</v>
      </c>
      <c r="AN49" s="14">
        <v>2</v>
      </c>
      <c r="AO49" s="14">
        <v>547</v>
      </c>
      <c r="AP49" s="14">
        <v>21</v>
      </c>
      <c r="AQ49" s="14">
        <v>486</v>
      </c>
      <c r="AR49" s="14">
        <v>19</v>
      </c>
      <c r="AS49" s="34">
        <f t="shared" si="3"/>
        <v>1033</v>
      </c>
      <c r="AT49" s="34">
        <f t="shared" si="3"/>
        <v>40</v>
      </c>
      <c r="AU49" s="34">
        <f t="shared" si="4"/>
        <v>1073</v>
      </c>
      <c r="AV49" s="34">
        <f>AO49+'Feb26'!AV49</f>
        <v>5839</v>
      </c>
      <c r="AW49" s="34">
        <f>AP49+'Feb26'!AW49</f>
        <v>142</v>
      </c>
      <c r="AX49" s="34">
        <f>AQ49+'Feb26'!AX49</f>
        <v>5067</v>
      </c>
      <c r="AY49" s="34">
        <f>AR49+'Feb26'!AY49</f>
        <v>120</v>
      </c>
      <c r="AZ49" s="34">
        <f t="shared" si="5"/>
        <v>10906</v>
      </c>
      <c r="BA49" s="34">
        <f t="shared" si="5"/>
        <v>262</v>
      </c>
      <c r="BB49" s="34">
        <f t="shared" si="6"/>
        <v>11168</v>
      </c>
      <c r="BC49" s="14"/>
      <c r="BD49" s="14"/>
      <c r="BE49" s="34"/>
      <c r="BF49" s="34"/>
      <c r="BG49" s="14"/>
      <c r="BH49" s="14"/>
      <c r="BI49" s="14"/>
      <c r="BJ49" s="34"/>
      <c r="BK49" s="40"/>
      <c r="BL49" s="40"/>
      <c r="BM49" s="40"/>
    </row>
    <row r="50" spans="1:65" s="139" customFormat="1" ht="17.100000000000001" customHeight="1">
      <c r="A50" s="16">
        <v>39</v>
      </c>
      <c r="B50" s="17" t="s">
        <v>105</v>
      </c>
      <c r="C50" s="13">
        <v>95000</v>
      </c>
      <c r="D50" s="13">
        <v>8000</v>
      </c>
      <c r="E50" s="14">
        <v>7857</v>
      </c>
      <c r="F50" s="14">
        <v>720</v>
      </c>
      <c r="G50" s="14">
        <v>3550</v>
      </c>
      <c r="H50" s="15">
        <f t="shared" si="2"/>
        <v>45.182639684357895</v>
      </c>
      <c r="I50" s="14">
        <v>304</v>
      </c>
      <c r="J50" s="15">
        <f t="shared" si="8"/>
        <v>42.222222222222221</v>
      </c>
      <c r="K50" s="34">
        <f>G50+'Feb26'!K50</f>
        <v>54079</v>
      </c>
      <c r="L50" s="15">
        <f t="shared" si="0"/>
        <v>56.92526315789474</v>
      </c>
      <c r="M50" s="34">
        <f>I50+'Feb26'!M50</f>
        <v>6312</v>
      </c>
      <c r="N50" s="15">
        <f t="shared" si="22"/>
        <v>78.900000000000006</v>
      </c>
      <c r="O50" s="14">
        <v>43</v>
      </c>
      <c r="P50" s="14">
        <v>0</v>
      </c>
      <c r="Q50" s="34">
        <f>O50+'Feb26'!Q50</f>
        <v>1285</v>
      </c>
      <c r="R50" s="34">
        <f>P50+'Feb26'!R50</f>
        <v>159</v>
      </c>
      <c r="S50" s="14">
        <v>4711</v>
      </c>
      <c r="T50" s="14">
        <v>506</v>
      </c>
      <c r="U50" s="14">
        <v>1402</v>
      </c>
      <c r="V50" s="14">
        <v>217</v>
      </c>
      <c r="W50" s="14">
        <v>802</v>
      </c>
      <c r="X50" s="14">
        <v>108</v>
      </c>
      <c r="Y50" s="15">
        <f t="shared" si="17"/>
        <v>57.203994293865904</v>
      </c>
      <c r="Z50" s="15">
        <f t="shared" si="17"/>
        <v>49.769585253456221</v>
      </c>
      <c r="AA50" s="14">
        <v>4868</v>
      </c>
      <c r="AB50" s="14">
        <v>371</v>
      </c>
      <c r="AC50" s="14">
        <v>2080</v>
      </c>
      <c r="AD50" s="14">
        <v>208</v>
      </c>
      <c r="AE50" s="14">
        <v>1136</v>
      </c>
      <c r="AF50" s="14">
        <v>131</v>
      </c>
      <c r="AG50" s="14">
        <v>96</v>
      </c>
      <c r="AH50" s="14">
        <v>17</v>
      </c>
      <c r="AI50" s="14">
        <v>621</v>
      </c>
      <c r="AJ50" s="14">
        <v>51</v>
      </c>
      <c r="AK50" s="14">
        <v>84</v>
      </c>
      <c r="AL50" s="14">
        <v>11</v>
      </c>
      <c r="AM50" s="14">
        <v>437</v>
      </c>
      <c r="AN50" s="14">
        <v>36</v>
      </c>
      <c r="AO50" s="14">
        <v>882</v>
      </c>
      <c r="AP50" s="14">
        <v>60</v>
      </c>
      <c r="AQ50" s="14">
        <v>743</v>
      </c>
      <c r="AR50" s="14">
        <v>44</v>
      </c>
      <c r="AS50" s="34">
        <f t="shared" si="3"/>
        <v>1625</v>
      </c>
      <c r="AT50" s="34">
        <f t="shared" si="3"/>
        <v>104</v>
      </c>
      <c r="AU50" s="34">
        <f t="shared" si="4"/>
        <v>1729</v>
      </c>
      <c r="AV50" s="34">
        <f>AO50+'Feb26'!AV50</f>
        <v>12907</v>
      </c>
      <c r="AW50" s="34">
        <f>AP50+'Feb26'!AW50</f>
        <v>1220</v>
      </c>
      <c r="AX50" s="34">
        <f>AQ50+'Feb26'!AX50</f>
        <v>11188</v>
      </c>
      <c r="AY50" s="34">
        <f>AR50+'Feb26'!AY50</f>
        <v>901</v>
      </c>
      <c r="AZ50" s="34">
        <f t="shared" si="5"/>
        <v>24095</v>
      </c>
      <c r="BA50" s="34">
        <f t="shared" si="5"/>
        <v>2121</v>
      </c>
      <c r="BB50" s="34">
        <f t="shared" si="6"/>
        <v>26216</v>
      </c>
      <c r="BC50" s="14"/>
      <c r="BD50" s="14"/>
      <c r="BE50" s="34"/>
      <c r="BF50" s="34"/>
      <c r="BG50" s="14"/>
      <c r="BH50" s="14"/>
      <c r="BI50" s="14"/>
      <c r="BJ50" s="34"/>
      <c r="BK50" s="40"/>
      <c r="BL50" s="40"/>
      <c r="BM50" s="40"/>
    </row>
    <row r="51" spans="1:65" s="140" customFormat="1" ht="17.100000000000001" customHeight="1">
      <c r="A51" s="18"/>
      <c r="B51" s="19" t="s">
        <v>74</v>
      </c>
      <c r="C51" s="19">
        <f>SUM(C46:C50)</f>
        <v>258000</v>
      </c>
      <c r="D51" s="19">
        <f t="shared" ref="D51:BM51" si="23">SUM(D46:D50)</f>
        <v>28500</v>
      </c>
      <c r="E51" s="35">
        <f t="shared" si="23"/>
        <v>20717</v>
      </c>
      <c r="F51" s="35">
        <f t="shared" si="23"/>
        <v>2430</v>
      </c>
      <c r="G51" s="35">
        <f t="shared" si="23"/>
        <v>6395</v>
      </c>
      <c r="H51" s="21">
        <f t="shared" si="2"/>
        <v>30.868368972341557</v>
      </c>
      <c r="I51" s="35">
        <f t="shared" si="23"/>
        <v>1193</v>
      </c>
      <c r="J51" s="21">
        <f t="shared" si="8"/>
        <v>49.094650205761319</v>
      </c>
      <c r="K51" s="35">
        <f t="shared" si="23"/>
        <v>145842</v>
      </c>
      <c r="L51" s="21">
        <f t="shared" si="0"/>
        <v>56.527906976744184</v>
      </c>
      <c r="M51" s="35">
        <f t="shared" si="23"/>
        <v>29772</v>
      </c>
      <c r="N51" s="21">
        <f t="shared" si="9"/>
        <v>104.46315789473684</v>
      </c>
      <c r="O51" s="35">
        <f t="shared" si="23"/>
        <v>154</v>
      </c>
      <c r="P51" s="35">
        <f t="shared" si="23"/>
        <v>36</v>
      </c>
      <c r="Q51" s="35">
        <f t="shared" si="23"/>
        <v>4515</v>
      </c>
      <c r="R51" s="35">
        <f t="shared" si="23"/>
        <v>1044</v>
      </c>
      <c r="S51" s="35">
        <f t="shared" si="23"/>
        <v>13915</v>
      </c>
      <c r="T51" s="35">
        <f t="shared" si="23"/>
        <v>2306</v>
      </c>
      <c r="U51" s="35">
        <f t="shared" si="23"/>
        <v>3605</v>
      </c>
      <c r="V51" s="35">
        <f t="shared" si="23"/>
        <v>748</v>
      </c>
      <c r="W51" s="35">
        <f t="shared" si="23"/>
        <v>1940</v>
      </c>
      <c r="X51" s="35">
        <f t="shared" si="23"/>
        <v>378</v>
      </c>
      <c r="Y51" s="21">
        <f t="shared" si="17"/>
        <v>53.814147018030511</v>
      </c>
      <c r="Z51" s="21">
        <f t="shared" si="17"/>
        <v>50.534759358288767</v>
      </c>
      <c r="AA51" s="35">
        <f t="shared" si="23"/>
        <v>13492</v>
      </c>
      <c r="AB51" s="35">
        <f t="shared" si="23"/>
        <v>2113</v>
      </c>
      <c r="AC51" s="35">
        <f t="shared" si="23"/>
        <v>6329</v>
      </c>
      <c r="AD51" s="35">
        <f t="shared" si="23"/>
        <v>984</v>
      </c>
      <c r="AE51" s="35">
        <f t="shared" si="23"/>
        <v>4746</v>
      </c>
      <c r="AF51" s="35">
        <f t="shared" si="23"/>
        <v>792</v>
      </c>
      <c r="AG51" s="35">
        <f t="shared" si="23"/>
        <v>209</v>
      </c>
      <c r="AH51" s="35">
        <f t="shared" si="23"/>
        <v>47</v>
      </c>
      <c r="AI51" s="35">
        <f t="shared" si="23"/>
        <v>1393</v>
      </c>
      <c r="AJ51" s="35">
        <f t="shared" si="23"/>
        <v>169</v>
      </c>
      <c r="AK51" s="35">
        <f t="shared" si="23"/>
        <v>175</v>
      </c>
      <c r="AL51" s="35">
        <f t="shared" si="23"/>
        <v>29</v>
      </c>
      <c r="AM51" s="35">
        <f t="shared" si="23"/>
        <v>677</v>
      </c>
      <c r="AN51" s="35">
        <f t="shared" si="23"/>
        <v>131</v>
      </c>
      <c r="AO51" s="35">
        <f t="shared" si="23"/>
        <v>2862</v>
      </c>
      <c r="AP51" s="35">
        <f t="shared" si="23"/>
        <v>655</v>
      </c>
      <c r="AQ51" s="35">
        <f t="shared" si="23"/>
        <v>2475</v>
      </c>
      <c r="AR51" s="35">
        <f t="shared" si="23"/>
        <v>459</v>
      </c>
      <c r="AS51" s="35">
        <f t="shared" si="23"/>
        <v>5337</v>
      </c>
      <c r="AT51" s="35">
        <f t="shared" si="23"/>
        <v>1114</v>
      </c>
      <c r="AU51" s="35">
        <f t="shared" si="23"/>
        <v>6451</v>
      </c>
      <c r="AV51" s="35">
        <f t="shared" si="23"/>
        <v>35235</v>
      </c>
      <c r="AW51" s="35">
        <f t="shared" si="23"/>
        <v>5583</v>
      </c>
      <c r="AX51" s="35">
        <f t="shared" si="23"/>
        <v>30676</v>
      </c>
      <c r="AY51" s="37">
        <f t="shared" si="23"/>
        <v>4339</v>
      </c>
      <c r="AZ51" s="35">
        <f t="shared" si="23"/>
        <v>65911</v>
      </c>
      <c r="BA51" s="35">
        <f t="shared" si="23"/>
        <v>9922</v>
      </c>
      <c r="BB51" s="35">
        <f t="shared" si="23"/>
        <v>75833</v>
      </c>
      <c r="BC51" s="35">
        <f t="shared" si="23"/>
        <v>0</v>
      </c>
      <c r="BD51" s="35">
        <f t="shared" si="23"/>
        <v>0</v>
      </c>
      <c r="BE51" s="35">
        <f t="shared" si="23"/>
        <v>0</v>
      </c>
      <c r="BF51" s="35">
        <f t="shared" si="23"/>
        <v>0</v>
      </c>
      <c r="BG51" s="35">
        <f t="shared" si="23"/>
        <v>41</v>
      </c>
      <c r="BH51" s="35">
        <f t="shared" si="23"/>
        <v>3264</v>
      </c>
      <c r="BI51" s="35">
        <f t="shared" si="23"/>
        <v>45920</v>
      </c>
      <c r="BJ51" s="35">
        <f t="shared" si="23"/>
        <v>49184</v>
      </c>
      <c r="BK51" s="35">
        <f t="shared" si="23"/>
        <v>33242</v>
      </c>
      <c r="BL51" s="35">
        <f t="shared" si="23"/>
        <v>435465</v>
      </c>
      <c r="BM51" s="35">
        <f t="shared" si="23"/>
        <v>468707</v>
      </c>
    </row>
    <row r="52" spans="1:65" s="139" customFormat="1" ht="17.100000000000001" customHeight="1">
      <c r="A52" s="22">
        <v>40</v>
      </c>
      <c r="B52" s="29" t="s">
        <v>106</v>
      </c>
      <c r="C52" s="13">
        <v>146000</v>
      </c>
      <c r="D52" s="13">
        <v>47000</v>
      </c>
      <c r="E52" s="14">
        <v>12275</v>
      </c>
      <c r="F52" s="14">
        <v>3910</v>
      </c>
      <c r="G52" s="14">
        <v>3810</v>
      </c>
      <c r="H52" s="15">
        <f t="shared" si="2"/>
        <v>31.038696537678209</v>
      </c>
      <c r="I52" s="14">
        <v>800</v>
      </c>
      <c r="J52" s="15">
        <f t="shared" si="8"/>
        <v>20.460358056265985</v>
      </c>
      <c r="K52" s="34">
        <f>G52+'Feb26'!K52</f>
        <v>82202</v>
      </c>
      <c r="L52" s="15">
        <f t="shared" si="0"/>
        <v>56.302739726027397</v>
      </c>
      <c r="M52" s="34">
        <f>I52+'Feb26'!M52</f>
        <v>35092</v>
      </c>
      <c r="N52" s="15">
        <f t="shared" si="9"/>
        <v>74.663829787234036</v>
      </c>
      <c r="O52" s="14">
        <v>2</v>
      </c>
      <c r="P52" s="14"/>
      <c r="Q52" s="34">
        <f>O52+'Feb26'!Q52</f>
        <v>135</v>
      </c>
      <c r="R52" s="34">
        <f>P52+'Feb26'!R52</f>
        <v>224</v>
      </c>
      <c r="S52" s="14">
        <v>5060</v>
      </c>
      <c r="T52" s="14">
        <v>1397</v>
      </c>
      <c r="U52" s="14">
        <v>2153</v>
      </c>
      <c r="V52" s="14">
        <v>694</v>
      </c>
      <c r="W52" s="14">
        <v>1156</v>
      </c>
      <c r="X52" s="14">
        <v>406</v>
      </c>
      <c r="Y52" s="15">
        <f t="shared" ref="Y52:Z89" si="24">W52*100/U52</f>
        <v>53.692522062238737</v>
      </c>
      <c r="Z52" s="15">
        <f t="shared" si="24"/>
        <v>58.501440922190199</v>
      </c>
      <c r="AA52" s="14">
        <v>4967</v>
      </c>
      <c r="AB52" s="14">
        <v>1518</v>
      </c>
      <c r="AC52" s="14">
        <v>1853</v>
      </c>
      <c r="AD52" s="14">
        <v>778</v>
      </c>
      <c r="AE52" s="14">
        <v>2232</v>
      </c>
      <c r="AF52" s="14">
        <v>585</v>
      </c>
      <c r="AG52" s="14">
        <v>10</v>
      </c>
      <c r="AH52" s="14">
        <v>4</v>
      </c>
      <c r="AI52" s="14">
        <v>101</v>
      </c>
      <c r="AJ52" s="14">
        <v>127</v>
      </c>
      <c r="AK52" s="14">
        <v>7</v>
      </c>
      <c r="AL52" s="14">
        <v>3</v>
      </c>
      <c r="AM52" s="14">
        <v>13</v>
      </c>
      <c r="AN52" s="14">
        <v>41</v>
      </c>
      <c r="AO52" s="14">
        <v>3034</v>
      </c>
      <c r="AP52" s="14">
        <v>271</v>
      </c>
      <c r="AQ52" s="14">
        <v>2548</v>
      </c>
      <c r="AR52" s="14">
        <v>247</v>
      </c>
      <c r="AS52" s="34">
        <f t="shared" si="3"/>
        <v>5582</v>
      </c>
      <c r="AT52" s="34">
        <f t="shared" si="3"/>
        <v>518</v>
      </c>
      <c r="AU52" s="34">
        <f t="shared" si="4"/>
        <v>6100</v>
      </c>
      <c r="AV52" s="34">
        <f>AO52+'Feb26'!AV52</f>
        <v>21874</v>
      </c>
      <c r="AW52" s="34">
        <f>AP52+'Feb26'!AW52</f>
        <v>7705</v>
      </c>
      <c r="AX52" s="34">
        <f>AQ52+'Feb26'!AX52</f>
        <v>16532</v>
      </c>
      <c r="AY52" s="34">
        <f>AR52+'Feb26'!AY52</f>
        <v>5904</v>
      </c>
      <c r="AZ52" s="34">
        <f t="shared" si="5"/>
        <v>38406</v>
      </c>
      <c r="BA52" s="34">
        <f t="shared" si="5"/>
        <v>13609</v>
      </c>
      <c r="BB52" s="34">
        <f t="shared" si="6"/>
        <v>52015</v>
      </c>
      <c r="BC52" s="14"/>
      <c r="BD52" s="14"/>
      <c r="BE52" s="34"/>
      <c r="BF52" s="34"/>
      <c r="BG52" s="14">
        <v>3</v>
      </c>
      <c r="BH52" s="14">
        <v>5182</v>
      </c>
      <c r="BI52" s="14"/>
      <c r="BJ52" s="34">
        <f>BH52+BI52</f>
        <v>5182</v>
      </c>
      <c r="BK52" s="34">
        <f>'Feb26'!BK52+BH52</f>
        <v>44958</v>
      </c>
      <c r="BL52" s="34">
        <f>'Feb26'!BL52+BI52</f>
        <v>0</v>
      </c>
      <c r="BM52" s="34">
        <f>SUM(BK52:BL52)</f>
        <v>44958</v>
      </c>
    </row>
    <row r="53" spans="1:65" s="139" customFormat="1" ht="17.100000000000001" customHeight="1">
      <c r="A53" s="16">
        <v>41</v>
      </c>
      <c r="B53" s="17" t="s">
        <v>107</v>
      </c>
      <c r="C53" s="13">
        <v>45000</v>
      </c>
      <c r="D53" s="13">
        <v>8000</v>
      </c>
      <c r="E53" s="14">
        <v>3800</v>
      </c>
      <c r="F53" s="14">
        <v>665</v>
      </c>
      <c r="G53" s="14">
        <v>787</v>
      </c>
      <c r="H53" s="15">
        <f t="shared" si="2"/>
        <v>20.710526315789473</v>
      </c>
      <c r="I53" s="14"/>
      <c r="J53" s="15">
        <f t="shared" si="8"/>
        <v>0</v>
      </c>
      <c r="K53" s="34">
        <f>G53+'Feb26'!K53</f>
        <v>24944</v>
      </c>
      <c r="L53" s="15">
        <f t="shared" si="0"/>
        <v>55.431111111111115</v>
      </c>
      <c r="M53" s="34">
        <f>I53+'Feb26'!M53</f>
        <v>4252</v>
      </c>
      <c r="N53" s="15">
        <f t="shared" si="9"/>
        <v>53.15</v>
      </c>
      <c r="O53" s="14">
        <v>3</v>
      </c>
      <c r="P53" s="14"/>
      <c r="Q53" s="34">
        <f>O53+'Feb26'!Q53</f>
        <v>56</v>
      </c>
      <c r="R53" s="34">
        <f>P53+'Feb26'!R53</f>
        <v>21</v>
      </c>
      <c r="S53" s="14">
        <v>1120</v>
      </c>
      <c r="T53" s="14">
        <v>238</v>
      </c>
      <c r="U53" s="14">
        <v>410</v>
      </c>
      <c r="V53" s="14">
        <v>40</v>
      </c>
      <c r="W53" s="14">
        <v>1008</v>
      </c>
      <c r="X53" s="14">
        <v>20</v>
      </c>
      <c r="Y53" s="15">
        <f t="shared" si="24"/>
        <v>245.85365853658536</v>
      </c>
      <c r="Z53" s="15">
        <f t="shared" si="24"/>
        <v>50</v>
      </c>
      <c r="AA53" s="14">
        <v>1610</v>
      </c>
      <c r="AB53" s="14">
        <v>130</v>
      </c>
      <c r="AC53" s="14">
        <v>254</v>
      </c>
      <c r="AD53" s="14">
        <v>4</v>
      </c>
      <c r="AE53" s="14">
        <v>180</v>
      </c>
      <c r="AF53" s="14">
        <v>1</v>
      </c>
      <c r="AG53" s="14">
        <v>11</v>
      </c>
      <c r="AH53" s="14">
        <v>1</v>
      </c>
      <c r="AI53" s="14">
        <v>11</v>
      </c>
      <c r="AJ53" s="14">
        <v>1</v>
      </c>
      <c r="AK53" s="14">
        <v>10</v>
      </c>
      <c r="AL53" s="14">
        <v>1</v>
      </c>
      <c r="AM53" s="14">
        <v>12</v>
      </c>
      <c r="AN53" s="14">
        <v>1</v>
      </c>
      <c r="AO53" s="14">
        <v>184</v>
      </c>
      <c r="AP53" s="14">
        <v>1</v>
      </c>
      <c r="AQ53" s="14">
        <v>146</v>
      </c>
      <c r="AR53" s="14">
        <v>1</v>
      </c>
      <c r="AS53" s="34">
        <f t="shared" si="3"/>
        <v>330</v>
      </c>
      <c r="AT53" s="34">
        <f t="shared" si="3"/>
        <v>2</v>
      </c>
      <c r="AU53" s="34">
        <f t="shared" si="4"/>
        <v>332</v>
      </c>
      <c r="AV53" s="34">
        <f>AO53+'Feb26'!AV53</f>
        <v>5635</v>
      </c>
      <c r="AW53" s="34">
        <f>AP53+'Feb26'!AW53</f>
        <v>721</v>
      </c>
      <c r="AX53" s="34">
        <f>AQ53+'Feb26'!AX53</f>
        <v>4635</v>
      </c>
      <c r="AY53" s="34">
        <f>AR53+'Feb26'!AY53</f>
        <v>667</v>
      </c>
      <c r="AZ53" s="34">
        <f t="shared" si="5"/>
        <v>10270</v>
      </c>
      <c r="BA53" s="34">
        <f t="shared" si="5"/>
        <v>1388</v>
      </c>
      <c r="BB53" s="34">
        <f t="shared" si="6"/>
        <v>11658</v>
      </c>
      <c r="BC53" s="14"/>
      <c r="BD53" s="14"/>
      <c r="BE53" s="34"/>
      <c r="BF53" s="34"/>
      <c r="BG53" s="14"/>
      <c r="BH53" s="14"/>
      <c r="BI53" s="14"/>
      <c r="BJ53" s="34"/>
      <c r="BK53" s="40"/>
      <c r="BL53" s="40"/>
      <c r="BM53" s="40"/>
    </row>
    <row r="54" spans="1:65" s="140" customFormat="1" ht="17.100000000000001" customHeight="1">
      <c r="A54" s="18"/>
      <c r="B54" s="19" t="s">
        <v>74</v>
      </c>
      <c r="C54" s="19">
        <f>SUM(C52:C53)</f>
        <v>191000</v>
      </c>
      <c r="D54" s="19">
        <f t="shared" ref="D54:BM54" si="25">SUM(D52:D53)</f>
        <v>55000</v>
      </c>
      <c r="E54" s="35">
        <f t="shared" si="25"/>
        <v>16075</v>
      </c>
      <c r="F54" s="35">
        <f t="shared" si="25"/>
        <v>4575</v>
      </c>
      <c r="G54" s="35">
        <f t="shared" si="25"/>
        <v>4597</v>
      </c>
      <c r="H54" s="21">
        <f t="shared" si="2"/>
        <v>28.597200622083982</v>
      </c>
      <c r="I54" s="35">
        <f t="shared" si="25"/>
        <v>800</v>
      </c>
      <c r="J54" s="21">
        <f t="shared" si="8"/>
        <v>17.486338797814209</v>
      </c>
      <c r="K54" s="35">
        <f t="shared" si="25"/>
        <v>107146</v>
      </c>
      <c r="L54" s="21">
        <f t="shared" si="0"/>
        <v>56.097382198952879</v>
      </c>
      <c r="M54" s="35">
        <f t="shared" si="25"/>
        <v>39344</v>
      </c>
      <c r="N54" s="21">
        <f t="shared" si="9"/>
        <v>71.534545454545452</v>
      </c>
      <c r="O54" s="35">
        <f t="shared" si="25"/>
        <v>5</v>
      </c>
      <c r="P54" s="35">
        <f t="shared" si="25"/>
        <v>0</v>
      </c>
      <c r="Q54" s="35">
        <f t="shared" si="25"/>
        <v>191</v>
      </c>
      <c r="R54" s="35">
        <f t="shared" si="25"/>
        <v>245</v>
      </c>
      <c r="S54" s="35">
        <f t="shared" si="25"/>
        <v>6180</v>
      </c>
      <c r="T54" s="35">
        <f t="shared" si="25"/>
        <v>1635</v>
      </c>
      <c r="U54" s="35">
        <f t="shared" si="25"/>
        <v>2563</v>
      </c>
      <c r="V54" s="35">
        <f t="shared" si="25"/>
        <v>734</v>
      </c>
      <c r="W54" s="35">
        <f t="shared" si="25"/>
        <v>2164</v>
      </c>
      <c r="X54" s="35">
        <f t="shared" si="25"/>
        <v>426</v>
      </c>
      <c r="Y54" s="21">
        <f t="shared" si="24"/>
        <v>84.43230589153336</v>
      </c>
      <c r="Z54" s="21">
        <f t="shared" si="24"/>
        <v>58.038147138964575</v>
      </c>
      <c r="AA54" s="35">
        <f t="shared" si="25"/>
        <v>6577</v>
      </c>
      <c r="AB54" s="35">
        <f t="shared" si="25"/>
        <v>1648</v>
      </c>
      <c r="AC54" s="35">
        <f t="shared" si="25"/>
        <v>2107</v>
      </c>
      <c r="AD54" s="35">
        <f t="shared" si="25"/>
        <v>782</v>
      </c>
      <c r="AE54" s="35">
        <f t="shared" si="25"/>
        <v>2412</v>
      </c>
      <c r="AF54" s="35">
        <f t="shared" si="25"/>
        <v>586</v>
      </c>
      <c r="AG54" s="35">
        <f t="shared" si="25"/>
        <v>21</v>
      </c>
      <c r="AH54" s="35">
        <f t="shared" si="25"/>
        <v>5</v>
      </c>
      <c r="AI54" s="35">
        <f t="shared" si="25"/>
        <v>112</v>
      </c>
      <c r="AJ54" s="35">
        <f t="shared" si="25"/>
        <v>128</v>
      </c>
      <c r="AK54" s="35">
        <f t="shared" si="25"/>
        <v>17</v>
      </c>
      <c r="AL54" s="35">
        <f t="shared" si="25"/>
        <v>4</v>
      </c>
      <c r="AM54" s="35">
        <f t="shared" si="25"/>
        <v>25</v>
      </c>
      <c r="AN54" s="35">
        <f t="shared" si="25"/>
        <v>42</v>
      </c>
      <c r="AO54" s="35">
        <f t="shared" si="25"/>
        <v>3218</v>
      </c>
      <c r="AP54" s="35">
        <f t="shared" si="25"/>
        <v>272</v>
      </c>
      <c r="AQ54" s="35">
        <f t="shared" si="25"/>
        <v>2694</v>
      </c>
      <c r="AR54" s="35">
        <f t="shared" si="25"/>
        <v>248</v>
      </c>
      <c r="AS54" s="35">
        <f t="shared" si="25"/>
        <v>5912</v>
      </c>
      <c r="AT54" s="35">
        <f t="shared" si="25"/>
        <v>520</v>
      </c>
      <c r="AU54" s="35">
        <f t="shared" si="25"/>
        <v>6432</v>
      </c>
      <c r="AV54" s="35">
        <f t="shared" si="25"/>
        <v>27509</v>
      </c>
      <c r="AW54" s="37">
        <f t="shared" si="25"/>
        <v>8426</v>
      </c>
      <c r="AX54" s="35">
        <f t="shared" si="25"/>
        <v>21167</v>
      </c>
      <c r="AY54" s="37">
        <f t="shared" si="25"/>
        <v>6571</v>
      </c>
      <c r="AZ54" s="35">
        <f t="shared" si="25"/>
        <v>48676</v>
      </c>
      <c r="BA54" s="35">
        <f t="shared" si="25"/>
        <v>14997</v>
      </c>
      <c r="BB54" s="35">
        <f t="shared" si="25"/>
        <v>63673</v>
      </c>
      <c r="BC54" s="35">
        <f t="shared" si="25"/>
        <v>0</v>
      </c>
      <c r="BD54" s="35">
        <f t="shared" si="25"/>
        <v>0</v>
      </c>
      <c r="BE54" s="35">
        <f t="shared" si="25"/>
        <v>0</v>
      </c>
      <c r="BF54" s="35">
        <f t="shared" si="25"/>
        <v>0</v>
      </c>
      <c r="BG54" s="35">
        <f t="shared" si="25"/>
        <v>3</v>
      </c>
      <c r="BH54" s="35">
        <f t="shared" si="25"/>
        <v>5182</v>
      </c>
      <c r="BI54" s="35">
        <f t="shared" si="25"/>
        <v>0</v>
      </c>
      <c r="BJ54" s="35">
        <f t="shared" si="25"/>
        <v>5182</v>
      </c>
      <c r="BK54" s="35">
        <f t="shared" si="25"/>
        <v>44958</v>
      </c>
      <c r="BL54" s="35">
        <f t="shared" si="25"/>
        <v>0</v>
      </c>
      <c r="BM54" s="35">
        <f t="shared" si="25"/>
        <v>44958</v>
      </c>
    </row>
    <row r="55" spans="1:65" s="139" customFormat="1" ht="17.100000000000001" customHeight="1">
      <c r="A55" s="22">
        <v>42</v>
      </c>
      <c r="B55" s="29" t="s">
        <v>108</v>
      </c>
      <c r="C55" s="13">
        <v>115000</v>
      </c>
      <c r="D55" s="13">
        <v>0</v>
      </c>
      <c r="E55" s="14">
        <v>9585</v>
      </c>
      <c r="F55" s="14"/>
      <c r="G55" s="14">
        <v>1630</v>
      </c>
      <c r="H55" s="15">
        <f t="shared" si="2"/>
        <v>17.005738132498696</v>
      </c>
      <c r="I55" s="14"/>
      <c r="J55" s="15"/>
      <c r="K55" s="34">
        <f>G55+'Feb26'!K55</f>
        <v>49593</v>
      </c>
      <c r="L55" s="15">
        <f t="shared" si="0"/>
        <v>43.124347826086954</v>
      </c>
      <c r="M55" s="34">
        <f>I55+'Jan26'!M55</f>
        <v>0</v>
      </c>
      <c r="N55" s="15">
        <v>0</v>
      </c>
      <c r="O55" s="14">
        <v>0</v>
      </c>
      <c r="P55" s="14"/>
      <c r="Q55" s="34">
        <f>O55+'Feb26'!Q55</f>
        <v>4</v>
      </c>
      <c r="R55" s="34">
        <f>P55+'Feb26'!R55</f>
        <v>0</v>
      </c>
      <c r="S55" s="14">
        <v>3000</v>
      </c>
      <c r="T55" s="14"/>
      <c r="U55" s="14">
        <v>799</v>
      </c>
      <c r="V55" s="14"/>
      <c r="W55" s="14">
        <v>423</v>
      </c>
      <c r="X55" s="14"/>
      <c r="Y55" s="15">
        <f t="shared" si="24"/>
        <v>52.941176470588232</v>
      </c>
      <c r="Z55" s="15"/>
      <c r="AA55" s="14">
        <v>3041</v>
      </c>
      <c r="AB55" s="14"/>
      <c r="AC55" s="14">
        <v>1665</v>
      </c>
      <c r="AD55" s="14"/>
      <c r="AE55" s="14">
        <v>1428</v>
      </c>
      <c r="AF55" s="14"/>
      <c r="AG55" s="14">
        <v>24</v>
      </c>
      <c r="AH55" s="14"/>
      <c r="AI55" s="14">
        <v>65</v>
      </c>
      <c r="AJ55" s="14"/>
      <c r="AK55" s="14">
        <v>25</v>
      </c>
      <c r="AL55" s="14"/>
      <c r="AM55" s="14">
        <v>28</v>
      </c>
      <c r="AN55" s="14"/>
      <c r="AO55" s="14">
        <v>1021</v>
      </c>
      <c r="AP55" s="14"/>
      <c r="AQ55" s="14">
        <v>976</v>
      </c>
      <c r="AR55" s="14"/>
      <c r="AS55" s="34">
        <f t="shared" si="3"/>
        <v>1997</v>
      </c>
      <c r="AT55" s="34">
        <f t="shared" si="3"/>
        <v>0</v>
      </c>
      <c r="AU55" s="34">
        <f t="shared" si="4"/>
        <v>1997</v>
      </c>
      <c r="AV55" s="34">
        <f>AO55+'Feb26'!AV55</f>
        <v>14262</v>
      </c>
      <c r="AW55" s="34">
        <f>AP55+'Feb26'!AW55</f>
        <v>0</v>
      </c>
      <c r="AX55" s="34">
        <f>AQ55+'Feb26'!AX55</f>
        <v>12284</v>
      </c>
      <c r="AY55" s="34">
        <f>AR55+'Feb26'!AY55</f>
        <v>0</v>
      </c>
      <c r="AZ55" s="34">
        <f t="shared" si="5"/>
        <v>26546</v>
      </c>
      <c r="BA55" s="34">
        <f t="shared" si="5"/>
        <v>0</v>
      </c>
      <c r="BB55" s="34">
        <f t="shared" si="6"/>
        <v>26546</v>
      </c>
      <c r="BC55" s="14"/>
      <c r="BD55" s="14"/>
      <c r="BE55" s="34">
        <f>BC55+'Jan26'!BE55</f>
        <v>0</v>
      </c>
      <c r="BF55" s="34">
        <f>BD55+'Jan26'!BF55</f>
        <v>0</v>
      </c>
      <c r="BG55" s="14"/>
      <c r="BH55" s="14"/>
      <c r="BI55" s="14"/>
      <c r="BJ55" s="34"/>
      <c r="BK55" s="40"/>
      <c r="BL55" s="40"/>
      <c r="BM55" s="40"/>
    </row>
    <row r="56" spans="1:65" s="139" customFormat="1" ht="17.100000000000001" customHeight="1">
      <c r="A56" s="16">
        <v>43</v>
      </c>
      <c r="B56" s="17" t="s">
        <v>109</v>
      </c>
      <c r="C56" s="13">
        <v>120000</v>
      </c>
      <c r="D56" s="13">
        <v>0</v>
      </c>
      <c r="E56" s="14">
        <v>10000</v>
      </c>
      <c r="F56" s="14"/>
      <c r="G56" s="14">
        <v>1330</v>
      </c>
      <c r="H56" s="15">
        <f t="shared" si="2"/>
        <v>13.3</v>
      </c>
      <c r="I56" s="14"/>
      <c r="J56" s="15"/>
      <c r="K56" s="34">
        <f>G56+'Feb26'!K56</f>
        <v>51940</v>
      </c>
      <c r="L56" s="15">
        <f t="shared" si="0"/>
        <v>43.283333333333331</v>
      </c>
      <c r="M56" s="34">
        <f>I56+'Jan26'!M56</f>
        <v>0</v>
      </c>
      <c r="N56" s="15">
        <v>0</v>
      </c>
      <c r="O56" s="14">
        <v>0</v>
      </c>
      <c r="P56" s="14"/>
      <c r="Q56" s="34">
        <f>O56+'Feb26'!Q56</f>
        <v>29</v>
      </c>
      <c r="R56" s="34">
        <f>P56+'Feb26'!R56</f>
        <v>0</v>
      </c>
      <c r="S56" s="14">
        <v>5445</v>
      </c>
      <c r="T56" s="14"/>
      <c r="U56" s="14">
        <v>1875</v>
      </c>
      <c r="V56" s="14"/>
      <c r="W56" s="14">
        <v>965</v>
      </c>
      <c r="X56" s="14"/>
      <c r="Y56" s="15">
        <f t="shared" si="24"/>
        <v>51.466666666666669</v>
      </c>
      <c r="Z56" s="15"/>
      <c r="AA56" s="14">
        <v>6070</v>
      </c>
      <c r="AB56" s="14"/>
      <c r="AC56" s="14">
        <v>3009</v>
      </c>
      <c r="AD56" s="14"/>
      <c r="AE56" s="14">
        <v>3082</v>
      </c>
      <c r="AF56" s="14"/>
      <c r="AG56" s="14">
        <v>59</v>
      </c>
      <c r="AH56" s="14"/>
      <c r="AI56" s="14">
        <v>131</v>
      </c>
      <c r="AJ56" s="14"/>
      <c r="AK56" s="14">
        <v>35</v>
      </c>
      <c r="AL56" s="14"/>
      <c r="AM56" s="14">
        <v>43</v>
      </c>
      <c r="AN56" s="14"/>
      <c r="AO56" s="14">
        <v>1129</v>
      </c>
      <c r="AP56" s="14"/>
      <c r="AQ56" s="14">
        <v>951</v>
      </c>
      <c r="AR56" s="14"/>
      <c r="AS56" s="34">
        <f t="shared" si="3"/>
        <v>2080</v>
      </c>
      <c r="AT56" s="34">
        <f t="shared" si="3"/>
        <v>0</v>
      </c>
      <c r="AU56" s="34">
        <f t="shared" si="4"/>
        <v>2080</v>
      </c>
      <c r="AV56" s="34">
        <f>AO56+'Feb26'!AV56</f>
        <v>15254</v>
      </c>
      <c r="AW56" s="34">
        <f>AP56+'Feb26'!AW56</f>
        <v>0</v>
      </c>
      <c r="AX56" s="34">
        <f>AQ56+'Feb26'!AX56</f>
        <v>12566</v>
      </c>
      <c r="AY56" s="34">
        <f>AR56+'Feb26'!AY56</f>
        <v>0</v>
      </c>
      <c r="AZ56" s="34">
        <f t="shared" si="5"/>
        <v>27820</v>
      </c>
      <c r="BA56" s="34">
        <f t="shared" si="5"/>
        <v>0</v>
      </c>
      <c r="BB56" s="34">
        <f t="shared" si="6"/>
        <v>27820</v>
      </c>
      <c r="BC56" s="14"/>
      <c r="BD56" s="14"/>
      <c r="BE56" s="34">
        <f>BC56+'Jan26'!BE56</f>
        <v>0</v>
      </c>
      <c r="BF56" s="34">
        <f>BD56+'Jan26'!BF56</f>
        <v>0</v>
      </c>
      <c r="BG56" s="14"/>
      <c r="BH56" s="14"/>
      <c r="BI56" s="14"/>
      <c r="BJ56" s="34"/>
      <c r="BK56" s="40"/>
      <c r="BL56" s="40"/>
      <c r="BM56" s="40"/>
    </row>
    <row r="57" spans="1:65" s="140" customFormat="1" ht="17.100000000000001" customHeight="1">
      <c r="A57" s="18"/>
      <c r="B57" s="19" t="s">
        <v>74</v>
      </c>
      <c r="C57" s="19">
        <f>SUM(C55:C56)</f>
        <v>235000</v>
      </c>
      <c r="D57" s="19">
        <f t="shared" ref="D57:BM57" si="26">SUM(D55:D56)</f>
        <v>0</v>
      </c>
      <c r="E57" s="35">
        <f t="shared" si="26"/>
        <v>19585</v>
      </c>
      <c r="F57" s="35">
        <f t="shared" si="26"/>
        <v>0</v>
      </c>
      <c r="G57" s="35">
        <f t="shared" si="26"/>
        <v>2960</v>
      </c>
      <c r="H57" s="21">
        <f t="shared" si="2"/>
        <v>15.113607352565738</v>
      </c>
      <c r="I57" s="35">
        <f t="shared" si="26"/>
        <v>0</v>
      </c>
      <c r="J57" s="35">
        <f t="shared" si="26"/>
        <v>0</v>
      </c>
      <c r="K57" s="35">
        <f t="shared" si="26"/>
        <v>101533</v>
      </c>
      <c r="L57" s="21">
        <f t="shared" si="0"/>
        <v>43.205531914893619</v>
      </c>
      <c r="M57" s="35">
        <f t="shared" si="26"/>
        <v>0</v>
      </c>
      <c r="N57" s="35">
        <f t="shared" si="26"/>
        <v>0</v>
      </c>
      <c r="O57" s="35">
        <f t="shared" si="26"/>
        <v>0</v>
      </c>
      <c r="P57" s="35">
        <f t="shared" si="26"/>
        <v>0</v>
      </c>
      <c r="Q57" s="35">
        <f t="shared" si="26"/>
        <v>33</v>
      </c>
      <c r="R57" s="35">
        <f t="shared" si="26"/>
        <v>0</v>
      </c>
      <c r="S57" s="35">
        <f t="shared" si="26"/>
        <v>8445</v>
      </c>
      <c r="T57" s="35">
        <f t="shared" si="26"/>
        <v>0</v>
      </c>
      <c r="U57" s="35">
        <f t="shared" si="26"/>
        <v>2674</v>
      </c>
      <c r="V57" s="35">
        <f t="shared" si="26"/>
        <v>0</v>
      </c>
      <c r="W57" s="35">
        <f t="shared" si="26"/>
        <v>1388</v>
      </c>
      <c r="X57" s="35">
        <f t="shared" si="26"/>
        <v>0</v>
      </c>
      <c r="Y57" s="30">
        <f t="shared" si="24"/>
        <v>51.907255048616307</v>
      </c>
      <c r="Z57" s="35">
        <f t="shared" si="26"/>
        <v>0</v>
      </c>
      <c r="AA57" s="35">
        <f t="shared" si="26"/>
        <v>9111</v>
      </c>
      <c r="AB57" s="35">
        <f t="shared" si="26"/>
        <v>0</v>
      </c>
      <c r="AC57" s="35">
        <f t="shared" si="26"/>
        <v>4674</v>
      </c>
      <c r="AD57" s="35">
        <f t="shared" si="26"/>
        <v>0</v>
      </c>
      <c r="AE57" s="35">
        <f t="shared" si="26"/>
        <v>4510</v>
      </c>
      <c r="AF57" s="35">
        <f t="shared" si="26"/>
        <v>0</v>
      </c>
      <c r="AG57" s="35">
        <f t="shared" si="26"/>
        <v>83</v>
      </c>
      <c r="AH57" s="35">
        <f t="shared" si="26"/>
        <v>0</v>
      </c>
      <c r="AI57" s="35">
        <f t="shared" si="26"/>
        <v>196</v>
      </c>
      <c r="AJ57" s="35">
        <f t="shared" si="26"/>
        <v>0</v>
      </c>
      <c r="AK57" s="35">
        <f t="shared" si="26"/>
        <v>60</v>
      </c>
      <c r="AL57" s="35">
        <f t="shared" si="26"/>
        <v>0</v>
      </c>
      <c r="AM57" s="35">
        <f t="shared" si="26"/>
        <v>71</v>
      </c>
      <c r="AN57" s="35">
        <f t="shared" si="26"/>
        <v>0</v>
      </c>
      <c r="AO57" s="35">
        <f t="shared" si="26"/>
        <v>2150</v>
      </c>
      <c r="AP57" s="35">
        <f t="shared" si="26"/>
        <v>0</v>
      </c>
      <c r="AQ57" s="35">
        <f t="shared" si="26"/>
        <v>1927</v>
      </c>
      <c r="AR57" s="35">
        <f t="shared" si="26"/>
        <v>0</v>
      </c>
      <c r="AS57" s="35">
        <f t="shared" si="26"/>
        <v>4077</v>
      </c>
      <c r="AT57" s="35">
        <f t="shared" si="26"/>
        <v>0</v>
      </c>
      <c r="AU57" s="35">
        <f t="shared" si="26"/>
        <v>4077</v>
      </c>
      <c r="AV57" s="35">
        <f t="shared" si="26"/>
        <v>29516</v>
      </c>
      <c r="AW57" s="35">
        <f t="shared" si="26"/>
        <v>0</v>
      </c>
      <c r="AX57" s="35">
        <f t="shared" si="26"/>
        <v>24850</v>
      </c>
      <c r="AY57" s="35">
        <f t="shared" si="26"/>
        <v>0</v>
      </c>
      <c r="AZ57" s="35">
        <f t="shared" si="26"/>
        <v>54366</v>
      </c>
      <c r="BA57" s="35">
        <f t="shared" si="26"/>
        <v>0</v>
      </c>
      <c r="BB57" s="35">
        <f t="shared" si="26"/>
        <v>54366</v>
      </c>
      <c r="BC57" s="35">
        <f t="shared" si="26"/>
        <v>0</v>
      </c>
      <c r="BD57" s="35">
        <f t="shared" si="26"/>
        <v>0</v>
      </c>
      <c r="BE57" s="35">
        <f t="shared" si="26"/>
        <v>0</v>
      </c>
      <c r="BF57" s="35">
        <f t="shared" si="26"/>
        <v>0</v>
      </c>
      <c r="BG57" s="35">
        <f t="shared" si="26"/>
        <v>0</v>
      </c>
      <c r="BH57" s="35">
        <f t="shared" si="26"/>
        <v>0</v>
      </c>
      <c r="BI57" s="35">
        <f t="shared" si="26"/>
        <v>0</v>
      </c>
      <c r="BJ57" s="35">
        <f t="shared" si="26"/>
        <v>0</v>
      </c>
      <c r="BK57" s="35">
        <f t="shared" si="26"/>
        <v>0</v>
      </c>
      <c r="BL57" s="35">
        <f t="shared" si="26"/>
        <v>0</v>
      </c>
      <c r="BM57" s="35">
        <f t="shared" si="26"/>
        <v>0</v>
      </c>
    </row>
    <row r="58" spans="1:65" s="139" customFormat="1" ht="17.100000000000001" customHeight="1">
      <c r="A58" s="22">
        <v>44</v>
      </c>
      <c r="B58" s="29" t="s">
        <v>110</v>
      </c>
      <c r="C58" s="13">
        <v>88000</v>
      </c>
      <c r="D58" s="13">
        <v>40000</v>
      </c>
      <c r="E58" s="14">
        <v>5850</v>
      </c>
      <c r="F58" s="14">
        <v>2070</v>
      </c>
      <c r="G58" s="14">
        <v>2434</v>
      </c>
      <c r="H58" s="15">
        <f t="shared" si="2"/>
        <v>41.606837606837608</v>
      </c>
      <c r="I58" s="14">
        <v>951</v>
      </c>
      <c r="J58" s="15">
        <f t="shared" si="8"/>
        <v>45.94202898550725</v>
      </c>
      <c r="K58" s="34">
        <f>G58+'Feb26'!K58</f>
        <v>57880</v>
      </c>
      <c r="L58" s="15">
        <f t="shared" si="0"/>
        <v>65.772727272727266</v>
      </c>
      <c r="M58" s="34">
        <f>I58+'Feb26'!M58</f>
        <v>20442</v>
      </c>
      <c r="N58" s="15">
        <f t="shared" ref="N58:N62" si="27">M58*100/D58</f>
        <v>51.104999999999997</v>
      </c>
      <c r="O58" s="14">
        <v>109</v>
      </c>
      <c r="P58" s="14">
        <v>39</v>
      </c>
      <c r="Q58" s="34">
        <f>O58+'Feb26'!Q58</f>
        <v>1578</v>
      </c>
      <c r="R58" s="34">
        <f>P58+'Feb26'!R58</f>
        <v>454</v>
      </c>
      <c r="S58" s="14">
        <v>4778</v>
      </c>
      <c r="T58" s="14">
        <v>2120</v>
      </c>
      <c r="U58" s="14">
        <v>1384</v>
      </c>
      <c r="V58" s="14">
        <v>764</v>
      </c>
      <c r="W58" s="14">
        <v>752</v>
      </c>
      <c r="X58" s="14">
        <v>424</v>
      </c>
      <c r="Y58" s="15">
        <f t="shared" si="24"/>
        <v>54.335260115606935</v>
      </c>
      <c r="Z58" s="15">
        <f t="shared" si="24"/>
        <v>55.497382198952877</v>
      </c>
      <c r="AA58" s="14">
        <v>4219</v>
      </c>
      <c r="AB58" s="14">
        <v>1996</v>
      </c>
      <c r="AC58" s="14">
        <v>2218</v>
      </c>
      <c r="AD58" s="14">
        <v>1140</v>
      </c>
      <c r="AE58" s="14">
        <v>2001</v>
      </c>
      <c r="AF58" s="14">
        <v>856</v>
      </c>
      <c r="AG58" s="14">
        <v>54</v>
      </c>
      <c r="AH58" s="14">
        <v>74</v>
      </c>
      <c r="AI58" s="14">
        <v>264</v>
      </c>
      <c r="AJ58" s="14">
        <v>125</v>
      </c>
      <c r="AK58" s="14">
        <v>51</v>
      </c>
      <c r="AL58" s="14">
        <v>57</v>
      </c>
      <c r="AM58" s="14">
        <v>313</v>
      </c>
      <c r="AN58" s="14">
        <v>111</v>
      </c>
      <c r="AO58" s="14">
        <v>895</v>
      </c>
      <c r="AP58" s="14">
        <v>479</v>
      </c>
      <c r="AQ58" s="14">
        <v>743</v>
      </c>
      <c r="AR58" s="14">
        <v>357</v>
      </c>
      <c r="AS58" s="34">
        <f t="shared" si="3"/>
        <v>1638</v>
      </c>
      <c r="AT58" s="34">
        <f t="shared" si="3"/>
        <v>836</v>
      </c>
      <c r="AU58" s="34">
        <f t="shared" si="4"/>
        <v>2474</v>
      </c>
      <c r="AV58" s="34">
        <f>AO58+'Feb26'!AV58</f>
        <v>11457</v>
      </c>
      <c r="AW58" s="34">
        <f>AP58+'Feb26'!AW58</f>
        <v>5563</v>
      </c>
      <c r="AX58" s="34">
        <f>AQ58+'Feb26'!AX58</f>
        <v>9494</v>
      </c>
      <c r="AY58" s="34">
        <f>AR58+'Feb26'!AY58</f>
        <v>4046</v>
      </c>
      <c r="AZ58" s="34">
        <f t="shared" si="5"/>
        <v>20951</v>
      </c>
      <c r="BA58" s="34">
        <f t="shared" si="5"/>
        <v>9609</v>
      </c>
      <c r="BB58" s="34">
        <f t="shared" si="6"/>
        <v>30560</v>
      </c>
      <c r="BC58" s="14">
        <v>15</v>
      </c>
      <c r="BD58" s="14">
        <v>75</v>
      </c>
      <c r="BE58" s="34">
        <f>BC58+'Feb26'!BE58</f>
        <v>152</v>
      </c>
      <c r="BF58" s="34">
        <f>BD58+'Feb26'!BF58</f>
        <v>760</v>
      </c>
      <c r="BG58" s="14">
        <v>4</v>
      </c>
      <c r="BH58" s="14">
        <v>5532</v>
      </c>
      <c r="BI58" s="14"/>
      <c r="BJ58" s="34">
        <f>SUM(BH58:BI58)</f>
        <v>5532</v>
      </c>
      <c r="BK58" s="34">
        <f>'Feb26'!BK58+BH58</f>
        <v>60536</v>
      </c>
      <c r="BL58" s="34">
        <f>'Feb26'!BL58+BI58</f>
        <v>0</v>
      </c>
      <c r="BM58" s="34">
        <f>SUM(BK58:BL58)</f>
        <v>60536</v>
      </c>
    </row>
    <row r="59" spans="1:65" s="139" customFormat="1" ht="17.100000000000001" customHeight="1">
      <c r="A59" s="12">
        <v>45</v>
      </c>
      <c r="B59" s="13" t="s">
        <v>111</v>
      </c>
      <c r="C59" s="13">
        <v>44000</v>
      </c>
      <c r="D59" s="13">
        <v>4000</v>
      </c>
      <c r="E59" s="14">
        <v>2590</v>
      </c>
      <c r="F59" s="14">
        <v>50</v>
      </c>
      <c r="G59" s="14">
        <v>752</v>
      </c>
      <c r="H59" s="15">
        <f t="shared" si="2"/>
        <v>29.034749034749034</v>
      </c>
      <c r="I59" s="14">
        <v>0</v>
      </c>
      <c r="J59" s="15">
        <f t="shared" si="8"/>
        <v>0</v>
      </c>
      <c r="K59" s="34">
        <f>G59+'Feb26'!K59</f>
        <v>24842</v>
      </c>
      <c r="L59" s="15">
        <f t="shared" si="0"/>
        <v>56.459090909090911</v>
      </c>
      <c r="M59" s="34">
        <f>I59+'Feb26'!M59</f>
        <v>3848</v>
      </c>
      <c r="N59" s="15">
        <f t="shared" si="27"/>
        <v>96.2</v>
      </c>
      <c r="O59" s="14">
        <v>23</v>
      </c>
      <c r="P59" s="14">
        <v>0</v>
      </c>
      <c r="Q59" s="34">
        <f>O59+'Feb26'!Q59</f>
        <v>824</v>
      </c>
      <c r="R59" s="34">
        <f>P59+'Feb26'!R59</f>
        <v>208</v>
      </c>
      <c r="S59" s="14">
        <v>2317</v>
      </c>
      <c r="T59" s="14">
        <v>104</v>
      </c>
      <c r="U59" s="14">
        <v>1278</v>
      </c>
      <c r="V59" s="14">
        <v>32</v>
      </c>
      <c r="W59" s="14">
        <v>667</v>
      </c>
      <c r="X59" s="14">
        <v>12</v>
      </c>
      <c r="Y59" s="15">
        <f t="shared" si="24"/>
        <v>52.190923317683882</v>
      </c>
      <c r="Z59" s="15">
        <f t="shared" si="24"/>
        <v>37.5</v>
      </c>
      <c r="AA59" s="14">
        <v>3480</v>
      </c>
      <c r="AB59" s="14">
        <v>312</v>
      </c>
      <c r="AC59" s="14">
        <v>1078</v>
      </c>
      <c r="AD59" s="14">
        <v>48</v>
      </c>
      <c r="AE59" s="14">
        <v>2402</v>
      </c>
      <c r="AF59" s="14">
        <v>264</v>
      </c>
      <c r="AG59" s="14">
        <v>145</v>
      </c>
      <c r="AH59" s="14">
        <v>67</v>
      </c>
      <c r="AI59" s="14">
        <v>514</v>
      </c>
      <c r="AJ59" s="14">
        <v>80</v>
      </c>
      <c r="AK59" s="14">
        <v>50</v>
      </c>
      <c r="AL59" s="14">
        <v>25</v>
      </c>
      <c r="AM59" s="14">
        <v>8</v>
      </c>
      <c r="AN59" s="14">
        <v>0</v>
      </c>
      <c r="AO59" s="14">
        <v>512</v>
      </c>
      <c r="AP59" s="14">
        <v>10</v>
      </c>
      <c r="AQ59" s="14">
        <v>454</v>
      </c>
      <c r="AR59" s="14">
        <v>6</v>
      </c>
      <c r="AS59" s="34">
        <f t="shared" si="3"/>
        <v>966</v>
      </c>
      <c r="AT59" s="34">
        <f t="shared" si="3"/>
        <v>16</v>
      </c>
      <c r="AU59" s="34">
        <f t="shared" si="4"/>
        <v>982</v>
      </c>
      <c r="AV59" s="34">
        <f>AO59+'Feb26'!AV59</f>
        <v>6192</v>
      </c>
      <c r="AW59" s="34">
        <f>AP59+'Feb26'!AW59</f>
        <v>747</v>
      </c>
      <c r="AX59" s="34">
        <f>AQ59+'Feb26'!AX59</f>
        <v>4944</v>
      </c>
      <c r="AY59" s="34">
        <f>AR59+'Feb26'!AY59</f>
        <v>568</v>
      </c>
      <c r="AZ59" s="34">
        <f t="shared" si="5"/>
        <v>11136</v>
      </c>
      <c r="BA59" s="34">
        <f t="shared" si="5"/>
        <v>1315</v>
      </c>
      <c r="BB59" s="34">
        <f t="shared" si="6"/>
        <v>12451</v>
      </c>
      <c r="BC59" s="14"/>
      <c r="BD59" s="14"/>
      <c r="BE59" s="34"/>
      <c r="BF59" s="34"/>
      <c r="BG59" s="14"/>
      <c r="BH59" s="14"/>
      <c r="BI59" s="14"/>
      <c r="BJ59" s="34"/>
      <c r="BK59" s="40"/>
      <c r="BL59" s="40"/>
      <c r="BM59" s="40"/>
    </row>
    <row r="60" spans="1:65" s="139" customFormat="1" ht="17.100000000000001" customHeight="1">
      <c r="A60" s="12">
        <v>46</v>
      </c>
      <c r="B60" s="13" t="s">
        <v>112</v>
      </c>
      <c r="C60" s="13">
        <v>22000</v>
      </c>
      <c r="D60" s="13">
        <v>20000</v>
      </c>
      <c r="E60" s="14">
        <v>1810</v>
      </c>
      <c r="F60" s="14">
        <v>1750</v>
      </c>
      <c r="G60" s="14">
        <v>619</v>
      </c>
      <c r="H60" s="15">
        <f t="shared" si="2"/>
        <v>34.19889502762431</v>
      </c>
      <c r="I60" s="14">
        <v>765</v>
      </c>
      <c r="J60" s="15">
        <f t="shared" si="8"/>
        <v>43.714285714285715</v>
      </c>
      <c r="K60" s="34">
        <f>G60+'Feb26'!K60</f>
        <v>13352</v>
      </c>
      <c r="L60" s="15">
        <f t="shared" si="0"/>
        <v>60.690909090909088</v>
      </c>
      <c r="M60" s="34">
        <f>I60+'Feb26'!M60</f>
        <v>12034</v>
      </c>
      <c r="N60" s="15">
        <f t="shared" si="27"/>
        <v>60.17</v>
      </c>
      <c r="O60" s="14">
        <v>32</v>
      </c>
      <c r="P60" s="14">
        <v>33</v>
      </c>
      <c r="Q60" s="34">
        <f>O60+'Feb26'!Q60</f>
        <v>512</v>
      </c>
      <c r="R60" s="34">
        <f>P60+'Feb26'!R60</f>
        <v>344</v>
      </c>
      <c r="S60" s="14">
        <v>1953</v>
      </c>
      <c r="T60" s="14">
        <v>2005</v>
      </c>
      <c r="U60" s="14">
        <v>739</v>
      </c>
      <c r="V60" s="14">
        <v>867</v>
      </c>
      <c r="W60" s="14">
        <v>376</v>
      </c>
      <c r="X60" s="14">
        <v>453</v>
      </c>
      <c r="Y60" s="15">
        <f t="shared" si="24"/>
        <v>50.879566982408662</v>
      </c>
      <c r="Z60" s="15">
        <f t="shared" si="24"/>
        <v>52.249134948096888</v>
      </c>
      <c r="AA60" s="14">
        <v>1681</v>
      </c>
      <c r="AB60" s="14">
        <v>1730</v>
      </c>
      <c r="AC60" s="14">
        <v>604</v>
      </c>
      <c r="AD60" s="14">
        <v>838</v>
      </c>
      <c r="AE60" s="14">
        <v>1077</v>
      </c>
      <c r="AF60" s="14">
        <v>892</v>
      </c>
      <c r="AG60" s="14">
        <v>10</v>
      </c>
      <c r="AH60" s="14">
        <v>16</v>
      </c>
      <c r="AI60" s="14">
        <v>121</v>
      </c>
      <c r="AJ60" s="14">
        <v>112</v>
      </c>
      <c r="AK60" s="14">
        <v>10</v>
      </c>
      <c r="AL60" s="14">
        <v>16</v>
      </c>
      <c r="AM60" s="14">
        <v>5</v>
      </c>
      <c r="AN60" s="14">
        <v>10</v>
      </c>
      <c r="AO60" s="14">
        <v>432</v>
      </c>
      <c r="AP60" s="14">
        <v>371</v>
      </c>
      <c r="AQ60" s="14">
        <v>293</v>
      </c>
      <c r="AR60" s="14">
        <v>335</v>
      </c>
      <c r="AS60" s="34">
        <f t="shared" si="3"/>
        <v>725</v>
      </c>
      <c r="AT60" s="34">
        <f t="shared" si="3"/>
        <v>706</v>
      </c>
      <c r="AU60" s="34">
        <f t="shared" si="4"/>
        <v>1431</v>
      </c>
      <c r="AV60" s="34">
        <f>AO60+'Feb26'!AV60</f>
        <v>3323</v>
      </c>
      <c r="AW60" s="34">
        <f>AP60+'Feb26'!AW60</f>
        <v>3182</v>
      </c>
      <c r="AX60" s="34">
        <f>AQ60+'Feb26'!AX60</f>
        <v>2674</v>
      </c>
      <c r="AY60" s="34">
        <f>AR60+'Feb26'!AY60</f>
        <v>2954</v>
      </c>
      <c r="AZ60" s="34">
        <f t="shared" si="5"/>
        <v>5997</v>
      </c>
      <c r="BA60" s="34">
        <f t="shared" si="5"/>
        <v>6136</v>
      </c>
      <c r="BB60" s="34">
        <f t="shared" si="6"/>
        <v>12133</v>
      </c>
      <c r="BC60" s="14"/>
      <c r="BD60" s="14"/>
      <c r="BE60" s="34"/>
      <c r="BF60" s="34"/>
      <c r="BG60" s="14"/>
      <c r="BH60" s="14"/>
      <c r="BI60" s="14"/>
      <c r="BJ60" s="34"/>
      <c r="BK60" s="40"/>
      <c r="BL60" s="40"/>
      <c r="BM60" s="40"/>
    </row>
    <row r="61" spans="1:65" s="139" customFormat="1" ht="17.100000000000001" customHeight="1">
      <c r="A61" s="12">
        <v>47</v>
      </c>
      <c r="B61" s="13" t="s">
        <v>113</v>
      </c>
      <c r="C61" s="13">
        <v>36000</v>
      </c>
      <c r="D61" s="13">
        <v>0</v>
      </c>
      <c r="E61" s="14">
        <v>2790</v>
      </c>
      <c r="F61" s="14">
        <v>0</v>
      </c>
      <c r="G61" s="14">
        <v>1024</v>
      </c>
      <c r="H61" s="15">
        <f t="shared" si="2"/>
        <v>36.702508960573475</v>
      </c>
      <c r="I61" s="14">
        <v>0</v>
      </c>
      <c r="J61" s="15"/>
      <c r="K61" s="34">
        <f>G61+'Feb26'!K61</f>
        <v>22856</v>
      </c>
      <c r="L61" s="15">
        <f t="shared" si="0"/>
        <v>63.488888888888887</v>
      </c>
      <c r="M61" s="34">
        <f>I61+'Feb26'!M61</f>
        <v>0</v>
      </c>
      <c r="N61" s="15"/>
      <c r="O61" s="14">
        <v>21</v>
      </c>
      <c r="P61" s="14">
        <v>0</v>
      </c>
      <c r="Q61" s="34">
        <f>O61+'Feb26'!Q61</f>
        <v>569</v>
      </c>
      <c r="R61" s="34">
        <f>P61+'Feb26'!R61</f>
        <v>0</v>
      </c>
      <c r="S61" s="14">
        <v>1245</v>
      </c>
      <c r="T61" s="14">
        <v>0</v>
      </c>
      <c r="U61" s="14">
        <v>691</v>
      </c>
      <c r="V61" s="14">
        <v>0</v>
      </c>
      <c r="W61" s="14">
        <v>359</v>
      </c>
      <c r="X61" s="14">
        <v>0</v>
      </c>
      <c r="Y61" s="15">
        <f t="shared" si="24"/>
        <v>51.953690303907379</v>
      </c>
      <c r="Z61" s="15"/>
      <c r="AA61" s="14">
        <v>1050</v>
      </c>
      <c r="AB61" s="14">
        <v>0</v>
      </c>
      <c r="AC61" s="14">
        <v>511</v>
      </c>
      <c r="AD61" s="14">
        <v>0</v>
      </c>
      <c r="AE61" s="14">
        <v>240</v>
      </c>
      <c r="AF61" s="14">
        <v>0</v>
      </c>
      <c r="AG61" s="14">
        <v>35</v>
      </c>
      <c r="AH61" s="14">
        <v>0</v>
      </c>
      <c r="AI61" s="14">
        <v>153</v>
      </c>
      <c r="AJ61" s="14">
        <v>0</v>
      </c>
      <c r="AK61" s="14">
        <v>42</v>
      </c>
      <c r="AL61" s="14">
        <v>0</v>
      </c>
      <c r="AM61" s="14">
        <v>242</v>
      </c>
      <c r="AN61" s="14">
        <v>0</v>
      </c>
      <c r="AO61" s="14">
        <v>284</v>
      </c>
      <c r="AP61" s="14">
        <v>0</v>
      </c>
      <c r="AQ61" s="14">
        <v>212</v>
      </c>
      <c r="AR61" s="14">
        <v>0</v>
      </c>
      <c r="AS61" s="34">
        <f t="shared" si="3"/>
        <v>496</v>
      </c>
      <c r="AT61" s="34">
        <f t="shared" si="3"/>
        <v>0</v>
      </c>
      <c r="AU61" s="34">
        <f t="shared" si="4"/>
        <v>496</v>
      </c>
      <c r="AV61" s="34">
        <f>AO61+'Feb26'!AV61</f>
        <v>4424</v>
      </c>
      <c r="AW61" s="34">
        <f>AP61+'Feb26'!AW61</f>
        <v>0</v>
      </c>
      <c r="AX61" s="34">
        <f>AQ61+'Feb26'!AX61</f>
        <v>3836</v>
      </c>
      <c r="AY61" s="34">
        <f>AR61+'Feb26'!AY61</f>
        <v>0</v>
      </c>
      <c r="AZ61" s="34">
        <f t="shared" si="5"/>
        <v>8260</v>
      </c>
      <c r="BA61" s="34">
        <f t="shared" si="5"/>
        <v>0</v>
      </c>
      <c r="BB61" s="34">
        <f t="shared" si="6"/>
        <v>8260</v>
      </c>
      <c r="BC61" s="14"/>
      <c r="BD61" s="14"/>
      <c r="BE61" s="34"/>
      <c r="BF61" s="34"/>
      <c r="BG61" s="14"/>
      <c r="BH61" s="14"/>
      <c r="BI61" s="14"/>
      <c r="BJ61" s="34"/>
      <c r="BK61" s="40"/>
      <c r="BL61" s="40"/>
      <c r="BM61" s="40"/>
    </row>
    <row r="62" spans="1:65" s="139" customFormat="1" ht="17.100000000000001" customHeight="1">
      <c r="A62" s="16">
        <v>48</v>
      </c>
      <c r="B62" s="17" t="s">
        <v>114</v>
      </c>
      <c r="C62" s="13">
        <v>65000</v>
      </c>
      <c r="D62" s="13">
        <v>12000</v>
      </c>
      <c r="E62" s="14">
        <v>4360</v>
      </c>
      <c r="F62" s="14">
        <v>720</v>
      </c>
      <c r="G62" s="14">
        <v>826</v>
      </c>
      <c r="H62" s="15">
        <f t="shared" si="2"/>
        <v>18.944954128440369</v>
      </c>
      <c r="I62" s="14">
        <v>90</v>
      </c>
      <c r="J62" s="15">
        <f t="shared" si="8"/>
        <v>12.5</v>
      </c>
      <c r="K62" s="34">
        <f>G62+'Feb26'!K62</f>
        <v>38372</v>
      </c>
      <c r="L62" s="15">
        <f t="shared" si="0"/>
        <v>59.033846153846156</v>
      </c>
      <c r="M62" s="34">
        <f>I62+'Feb26'!M62</f>
        <v>5760</v>
      </c>
      <c r="N62" s="15">
        <f t="shared" si="27"/>
        <v>48</v>
      </c>
      <c r="O62" s="14">
        <v>29</v>
      </c>
      <c r="P62" s="14">
        <v>6</v>
      </c>
      <c r="Q62" s="34">
        <f>O62+'Feb26'!Q62</f>
        <v>589</v>
      </c>
      <c r="R62" s="34">
        <f>P62+'Feb26'!R62</f>
        <v>104</v>
      </c>
      <c r="S62" s="14">
        <v>3920</v>
      </c>
      <c r="T62" s="14">
        <v>630</v>
      </c>
      <c r="U62" s="14">
        <v>575</v>
      </c>
      <c r="V62" s="14">
        <v>110</v>
      </c>
      <c r="W62" s="14">
        <v>307</v>
      </c>
      <c r="X62" s="14">
        <v>55</v>
      </c>
      <c r="Y62" s="15">
        <f t="shared" si="24"/>
        <v>53.391304347826086</v>
      </c>
      <c r="Z62" s="15">
        <f t="shared" si="24"/>
        <v>50</v>
      </c>
      <c r="AA62" s="14">
        <v>3400</v>
      </c>
      <c r="AB62" s="14">
        <v>574</v>
      </c>
      <c r="AC62" s="14">
        <v>1548</v>
      </c>
      <c r="AD62" s="14">
        <v>141</v>
      </c>
      <c r="AE62" s="14">
        <v>1852</v>
      </c>
      <c r="AF62" s="14">
        <v>433</v>
      </c>
      <c r="AG62" s="14">
        <v>54</v>
      </c>
      <c r="AH62" s="14">
        <v>13</v>
      </c>
      <c r="AI62" s="14">
        <v>100</v>
      </c>
      <c r="AJ62" s="14">
        <v>23</v>
      </c>
      <c r="AK62" s="14">
        <v>37</v>
      </c>
      <c r="AL62" s="14">
        <v>8</v>
      </c>
      <c r="AM62" s="14">
        <v>80</v>
      </c>
      <c r="AN62" s="14">
        <v>14</v>
      </c>
      <c r="AO62" s="14">
        <v>429</v>
      </c>
      <c r="AP62" s="14">
        <v>48</v>
      </c>
      <c r="AQ62" s="14">
        <v>324</v>
      </c>
      <c r="AR62" s="14">
        <v>48</v>
      </c>
      <c r="AS62" s="34">
        <f t="shared" si="3"/>
        <v>753</v>
      </c>
      <c r="AT62" s="34">
        <f t="shared" si="3"/>
        <v>96</v>
      </c>
      <c r="AU62" s="34">
        <f t="shared" si="4"/>
        <v>849</v>
      </c>
      <c r="AV62" s="34">
        <f>AO62+'Feb26'!AV62</f>
        <v>8872</v>
      </c>
      <c r="AW62" s="34">
        <f>AP62+'Feb26'!AW62</f>
        <v>1181</v>
      </c>
      <c r="AX62" s="34">
        <f>AQ62+'Feb26'!AX62</f>
        <v>6898</v>
      </c>
      <c r="AY62" s="34">
        <f>AR62+'Feb26'!AY62</f>
        <v>981</v>
      </c>
      <c r="AZ62" s="34">
        <f t="shared" si="5"/>
        <v>15770</v>
      </c>
      <c r="BA62" s="34">
        <f t="shared" si="5"/>
        <v>2162</v>
      </c>
      <c r="BB62" s="34">
        <f t="shared" si="6"/>
        <v>17932</v>
      </c>
      <c r="BC62" s="14" t="s">
        <v>115</v>
      </c>
      <c r="BD62" s="14"/>
      <c r="BE62" s="34"/>
      <c r="BF62" s="34"/>
      <c r="BG62" s="14"/>
      <c r="BH62" s="14"/>
      <c r="BI62" s="14"/>
      <c r="BJ62" s="34"/>
      <c r="BK62" s="40"/>
      <c r="BL62" s="40"/>
      <c r="BM62" s="40"/>
    </row>
    <row r="63" spans="1:65" s="138" customFormat="1" ht="17.100000000000001" customHeight="1">
      <c r="A63" s="18"/>
      <c r="B63" s="19" t="s">
        <v>74</v>
      </c>
      <c r="C63" s="19">
        <f>SUM(C58:C62)</f>
        <v>255000</v>
      </c>
      <c r="D63" s="19">
        <f t="shared" ref="D63:BM63" si="28">SUM(D58:D62)</f>
        <v>76000</v>
      </c>
      <c r="E63" s="35">
        <f t="shared" si="28"/>
        <v>17400</v>
      </c>
      <c r="F63" s="35">
        <f t="shared" si="28"/>
        <v>4590</v>
      </c>
      <c r="G63" s="35">
        <f t="shared" si="28"/>
        <v>5655</v>
      </c>
      <c r="H63" s="21">
        <f t="shared" si="2"/>
        <v>32.5</v>
      </c>
      <c r="I63" s="35">
        <f t="shared" si="28"/>
        <v>1806</v>
      </c>
      <c r="J63" s="21">
        <f t="shared" si="8"/>
        <v>39.346405228758172</v>
      </c>
      <c r="K63" s="35">
        <f t="shared" si="28"/>
        <v>157302</v>
      </c>
      <c r="L63" s="21">
        <f t="shared" si="0"/>
        <v>61.687058823529412</v>
      </c>
      <c r="M63" s="35">
        <f t="shared" si="28"/>
        <v>42084</v>
      </c>
      <c r="N63" s="21">
        <f t="shared" si="9"/>
        <v>55.373684210526314</v>
      </c>
      <c r="O63" s="35">
        <f t="shared" si="28"/>
        <v>214</v>
      </c>
      <c r="P63" s="35">
        <f t="shared" si="28"/>
        <v>78</v>
      </c>
      <c r="Q63" s="35">
        <f t="shared" si="28"/>
        <v>4072</v>
      </c>
      <c r="R63" s="35">
        <f t="shared" si="28"/>
        <v>1110</v>
      </c>
      <c r="S63" s="35">
        <f t="shared" si="28"/>
        <v>14213</v>
      </c>
      <c r="T63" s="35">
        <f t="shared" si="28"/>
        <v>4859</v>
      </c>
      <c r="U63" s="35">
        <f t="shared" si="28"/>
        <v>4667</v>
      </c>
      <c r="V63" s="35">
        <f t="shared" si="28"/>
        <v>1773</v>
      </c>
      <c r="W63" s="35">
        <f t="shared" si="28"/>
        <v>2461</v>
      </c>
      <c r="X63" s="35">
        <f t="shared" si="28"/>
        <v>944</v>
      </c>
      <c r="Y63" s="21">
        <f t="shared" si="24"/>
        <v>52.731947718020145</v>
      </c>
      <c r="Z63" s="21">
        <f t="shared" si="24"/>
        <v>53.243090806542583</v>
      </c>
      <c r="AA63" s="35">
        <f t="shared" si="28"/>
        <v>13830</v>
      </c>
      <c r="AB63" s="35">
        <f t="shared" si="28"/>
        <v>4612</v>
      </c>
      <c r="AC63" s="35">
        <f t="shared" si="28"/>
        <v>5959</v>
      </c>
      <c r="AD63" s="35">
        <f t="shared" si="28"/>
        <v>2167</v>
      </c>
      <c r="AE63" s="35">
        <f t="shared" si="28"/>
        <v>7572</v>
      </c>
      <c r="AF63" s="35">
        <f t="shared" si="28"/>
        <v>2445</v>
      </c>
      <c r="AG63" s="35">
        <f t="shared" si="28"/>
        <v>298</v>
      </c>
      <c r="AH63" s="35">
        <f t="shared" si="28"/>
        <v>170</v>
      </c>
      <c r="AI63" s="35">
        <f t="shared" si="28"/>
        <v>1152</v>
      </c>
      <c r="AJ63" s="35">
        <f t="shared" si="28"/>
        <v>340</v>
      </c>
      <c r="AK63" s="35">
        <f t="shared" si="28"/>
        <v>190</v>
      </c>
      <c r="AL63" s="35">
        <f t="shared" si="28"/>
        <v>106</v>
      </c>
      <c r="AM63" s="35">
        <f t="shared" si="28"/>
        <v>648</v>
      </c>
      <c r="AN63" s="35">
        <f t="shared" si="28"/>
        <v>135</v>
      </c>
      <c r="AO63" s="35">
        <f t="shared" si="28"/>
        <v>2552</v>
      </c>
      <c r="AP63" s="35">
        <f t="shared" si="28"/>
        <v>908</v>
      </c>
      <c r="AQ63" s="35">
        <f t="shared" si="28"/>
        <v>2026</v>
      </c>
      <c r="AR63" s="35">
        <f t="shared" si="28"/>
        <v>746</v>
      </c>
      <c r="AS63" s="35">
        <f t="shared" si="28"/>
        <v>4578</v>
      </c>
      <c r="AT63" s="35">
        <f t="shared" si="28"/>
        <v>1654</v>
      </c>
      <c r="AU63" s="35">
        <f t="shared" si="28"/>
        <v>6232</v>
      </c>
      <c r="AV63" s="35">
        <f t="shared" si="28"/>
        <v>34268</v>
      </c>
      <c r="AW63" s="35">
        <f t="shared" si="28"/>
        <v>10673</v>
      </c>
      <c r="AX63" s="35">
        <f t="shared" si="28"/>
        <v>27846</v>
      </c>
      <c r="AY63" s="37">
        <f t="shared" si="28"/>
        <v>8549</v>
      </c>
      <c r="AZ63" s="35">
        <f t="shared" si="28"/>
        <v>62114</v>
      </c>
      <c r="BA63" s="35">
        <f t="shared" si="28"/>
        <v>19222</v>
      </c>
      <c r="BB63" s="35">
        <f t="shared" si="28"/>
        <v>81336</v>
      </c>
      <c r="BC63" s="35">
        <f t="shared" si="28"/>
        <v>15</v>
      </c>
      <c r="BD63" s="35">
        <f t="shared" si="28"/>
        <v>75</v>
      </c>
      <c r="BE63" s="35">
        <f t="shared" si="28"/>
        <v>152</v>
      </c>
      <c r="BF63" s="35">
        <f t="shared" si="28"/>
        <v>760</v>
      </c>
      <c r="BG63" s="35">
        <f t="shared" si="28"/>
        <v>4</v>
      </c>
      <c r="BH63" s="35">
        <f t="shared" si="28"/>
        <v>5532</v>
      </c>
      <c r="BI63" s="35">
        <f t="shared" si="28"/>
        <v>0</v>
      </c>
      <c r="BJ63" s="35">
        <f t="shared" si="28"/>
        <v>5532</v>
      </c>
      <c r="BK63" s="35">
        <f t="shared" si="28"/>
        <v>60536</v>
      </c>
      <c r="BL63" s="35">
        <f t="shared" si="28"/>
        <v>0</v>
      </c>
      <c r="BM63" s="35">
        <f t="shared" si="28"/>
        <v>60536</v>
      </c>
    </row>
    <row r="64" spans="1:65" s="1" customFormat="1" ht="17.100000000000001" customHeight="1">
      <c r="A64" s="22">
        <v>49</v>
      </c>
      <c r="B64" s="29" t="s">
        <v>116</v>
      </c>
      <c r="C64" s="13">
        <v>50000</v>
      </c>
      <c r="D64" s="13">
        <v>25000</v>
      </c>
      <c r="E64" s="14">
        <v>4241</v>
      </c>
      <c r="F64" s="14">
        <v>2130</v>
      </c>
      <c r="G64" s="14">
        <v>1115</v>
      </c>
      <c r="H64" s="15">
        <f t="shared" si="2"/>
        <v>26.290969111058711</v>
      </c>
      <c r="I64" s="14">
        <v>473</v>
      </c>
      <c r="J64" s="15">
        <f t="shared" si="8"/>
        <v>22.206572769953052</v>
      </c>
      <c r="K64" s="34">
        <f>G64+'Feb26'!K64</f>
        <v>24139</v>
      </c>
      <c r="L64" s="15">
        <f t="shared" si="0"/>
        <v>48.277999999999999</v>
      </c>
      <c r="M64" s="34">
        <f>I64+'Feb26'!M64</f>
        <v>12959</v>
      </c>
      <c r="N64" s="15">
        <f t="shared" si="9"/>
        <v>51.835999999999999</v>
      </c>
      <c r="O64" s="14">
        <v>21</v>
      </c>
      <c r="P64" s="14">
        <v>0</v>
      </c>
      <c r="Q64" s="34">
        <f>O64+'Feb26'!Q64</f>
        <v>417</v>
      </c>
      <c r="R64" s="34">
        <f>P64+'Feb26'!R64</f>
        <v>94</v>
      </c>
      <c r="S64" s="14">
        <v>1795</v>
      </c>
      <c r="T64" s="14">
        <v>1497</v>
      </c>
      <c r="U64" s="14">
        <v>704</v>
      </c>
      <c r="V64" s="14">
        <v>479</v>
      </c>
      <c r="W64" s="14">
        <v>392</v>
      </c>
      <c r="X64" s="14">
        <v>240</v>
      </c>
      <c r="Y64" s="15">
        <f t="shared" si="24"/>
        <v>55.68181818181818</v>
      </c>
      <c r="Z64" s="15">
        <f t="shared" si="24"/>
        <v>50.104384133611688</v>
      </c>
      <c r="AA64" s="14">
        <v>2063</v>
      </c>
      <c r="AB64" s="14">
        <v>1370</v>
      </c>
      <c r="AC64" s="14">
        <v>1054</v>
      </c>
      <c r="AD64" s="14">
        <v>691</v>
      </c>
      <c r="AE64" s="14">
        <v>1009</v>
      </c>
      <c r="AF64" s="14">
        <v>674</v>
      </c>
      <c r="AG64" s="14">
        <v>38</v>
      </c>
      <c r="AH64" s="14">
        <v>34</v>
      </c>
      <c r="AI64" s="14">
        <v>82</v>
      </c>
      <c r="AJ64" s="14">
        <v>41</v>
      </c>
      <c r="AK64" s="14">
        <v>39</v>
      </c>
      <c r="AL64" s="14">
        <v>34</v>
      </c>
      <c r="AM64" s="14">
        <v>48</v>
      </c>
      <c r="AN64" s="14">
        <v>32</v>
      </c>
      <c r="AO64" s="14">
        <v>470</v>
      </c>
      <c r="AP64" s="14">
        <v>325</v>
      </c>
      <c r="AQ64" s="14">
        <v>432</v>
      </c>
      <c r="AR64" s="14">
        <v>308</v>
      </c>
      <c r="AS64" s="34">
        <f t="shared" si="3"/>
        <v>902</v>
      </c>
      <c r="AT64" s="34">
        <f t="shared" si="3"/>
        <v>633</v>
      </c>
      <c r="AU64" s="34">
        <f t="shared" si="4"/>
        <v>1535</v>
      </c>
      <c r="AV64" s="34">
        <f>AO64+'Feb26'!AV64</f>
        <v>6643</v>
      </c>
      <c r="AW64" s="34">
        <f>AP64+'Feb26'!AW64</f>
        <v>3371</v>
      </c>
      <c r="AX64" s="34">
        <f>AQ64+'Feb26'!AX64</f>
        <v>5759</v>
      </c>
      <c r="AY64" s="34">
        <f>AR64+'Feb26'!AY64</f>
        <v>3173</v>
      </c>
      <c r="AZ64" s="34">
        <f t="shared" si="5"/>
        <v>12402</v>
      </c>
      <c r="BA64" s="34">
        <f t="shared" si="5"/>
        <v>6544</v>
      </c>
      <c r="BB64" s="34">
        <f t="shared" si="6"/>
        <v>18946</v>
      </c>
      <c r="BC64" s="14"/>
      <c r="BD64" s="14"/>
      <c r="BE64" s="34"/>
      <c r="BF64" s="34"/>
      <c r="BG64" s="14">
        <v>4</v>
      </c>
      <c r="BH64" s="14">
        <v>2454</v>
      </c>
      <c r="BI64" s="14"/>
      <c r="BJ64" s="34">
        <f>BH64+BI64</f>
        <v>2454</v>
      </c>
      <c r="BK64" s="34">
        <f>'Feb26'!BK64+BH64</f>
        <v>36568</v>
      </c>
      <c r="BL64" s="34">
        <f>'Feb26'!BL64+BI64</f>
        <v>0</v>
      </c>
      <c r="BM64" s="34">
        <f>SUM(BK64:BL64)</f>
        <v>36568</v>
      </c>
    </row>
    <row r="65" spans="1:65" s="1" customFormat="1" ht="17.100000000000001" customHeight="1">
      <c r="A65" s="12">
        <v>50</v>
      </c>
      <c r="B65" s="13" t="s">
        <v>117</v>
      </c>
      <c r="C65" s="13">
        <v>28000</v>
      </c>
      <c r="D65" s="13">
        <v>10000</v>
      </c>
      <c r="E65" s="14">
        <v>2335</v>
      </c>
      <c r="F65" s="14">
        <v>971</v>
      </c>
      <c r="G65" s="14">
        <v>377</v>
      </c>
      <c r="H65" s="15">
        <f t="shared" si="2"/>
        <v>16.14561027837259</v>
      </c>
      <c r="I65" s="14">
        <v>64</v>
      </c>
      <c r="J65" s="15">
        <f t="shared" si="8"/>
        <v>6.5911431513903196</v>
      </c>
      <c r="K65" s="34">
        <f>G65+'Feb26'!K65</f>
        <v>14283</v>
      </c>
      <c r="L65" s="15">
        <f t="shared" si="0"/>
        <v>51.010714285714286</v>
      </c>
      <c r="M65" s="34">
        <f>I65+'Feb26'!M65</f>
        <v>5036</v>
      </c>
      <c r="N65" s="15">
        <f t="shared" si="9"/>
        <v>50.36</v>
      </c>
      <c r="O65" s="14">
        <v>28</v>
      </c>
      <c r="P65" s="14">
        <v>1</v>
      </c>
      <c r="Q65" s="34">
        <f>O65+'Feb26'!Q65</f>
        <v>673</v>
      </c>
      <c r="R65" s="34">
        <f>P65+'Feb26'!R65</f>
        <v>257</v>
      </c>
      <c r="S65" s="14">
        <v>426</v>
      </c>
      <c r="T65" s="14">
        <v>60</v>
      </c>
      <c r="U65" s="14">
        <v>110</v>
      </c>
      <c r="V65" s="14">
        <v>16</v>
      </c>
      <c r="W65" s="14">
        <v>44</v>
      </c>
      <c r="X65" s="14">
        <v>8</v>
      </c>
      <c r="Y65" s="15">
        <f t="shared" si="24"/>
        <v>40</v>
      </c>
      <c r="Z65" s="15">
        <f t="shared" si="24"/>
        <v>50</v>
      </c>
      <c r="AA65" s="14">
        <v>476</v>
      </c>
      <c r="AB65" s="14">
        <v>65</v>
      </c>
      <c r="AC65" s="14">
        <v>211</v>
      </c>
      <c r="AD65" s="14">
        <v>35</v>
      </c>
      <c r="AE65" s="14">
        <v>219</v>
      </c>
      <c r="AF65" s="14">
        <v>30</v>
      </c>
      <c r="AG65" s="14">
        <v>8</v>
      </c>
      <c r="AH65" s="14">
        <v>1</v>
      </c>
      <c r="AI65" s="14">
        <v>39</v>
      </c>
      <c r="AJ65" s="14">
        <v>8</v>
      </c>
      <c r="AK65" s="14">
        <v>0</v>
      </c>
      <c r="AL65" s="14">
        <v>1</v>
      </c>
      <c r="AM65" s="14">
        <v>0</v>
      </c>
      <c r="AN65" s="14">
        <v>0</v>
      </c>
      <c r="AO65" s="14">
        <v>88</v>
      </c>
      <c r="AP65" s="14">
        <v>13</v>
      </c>
      <c r="AQ65" s="14">
        <v>85</v>
      </c>
      <c r="AR65" s="14">
        <v>12</v>
      </c>
      <c r="AS65" s="34">
        <f t="shared" si="3"/>
        <v>173</v>
      </c>
      <c r="AT65" s="34">
        <f t="shared" si="3"/>
        <v>25</v>
      </c>
      <c r="AU65" s="34">
        <f t="shared" si="4"/>
        <v>198</v>
      </c>
      <c r="AV65" s="34">
        <f>AO65+'Feb26'!AV65</f>
        <v>3069</v>
      </c>
      <c r="AW65" s="34">
        <f>AP65+'Feb26'!AW65</f>
        <v>1295</v>
      </c>
      <c r="AX65" s="34">
        <f>AQ65+'Feb26'!AX65</f>
        <v>2534</v>
      </c>
      <c r="AY65" s="34">
        <f>AR65+'Feb26'!AY65</f>
        <v>1200</v>
      </c>
      <c r="AZ65" s="34">
        <f t="shared" si="5"/>
        <v>5603</v>
      </c>
      <c r="BA65" s="34">
        <f t="shared" si="5"/>
        <v>2495</v>
      </c>
      <c r="BB65" s="34">
        <f t="shared" si="6"/>
        <v>8098</v>
      </c>
      <c r="BC65" s="14"/>
      <c r="BD65" s="14"/>
      <c r="BE65" s="34"/>
      <c r="BF65" s="34"/>
      <c r="BG65" s="14"/>
      <c r="BH65" s="14"/>
      <c r="BI65" s="14"/>
      <c r="BJ65" s="34"/>
      <c r="BK65" s="39"/>
      <c r="BL65" s="39"/>
      <c r="BM65" s="34">
        <f t="shared" ref="BM65:BM87" si="29">SUM(BK65:BL65)</f>
        <v>0</v>
      </c>
    </row>
    <row r="66" spans="1:65" s="1" customFormat="1" ht="17.100000000000001" customHeight="1">
      <c r="A66" s="16">
        <v>51</v>
      </c>
      <c r="B66" s="17" t="s">
        <v>118</v>
      </c>
      <c r="C66" s="13">
        <v>70000</v>
      </c>
      <c r="D66" s="13">
        <v>22000</v>
      </c>
      <c r="E66" s="14">
        <v>5922</v>
      </c>
      <c r="F66" s="14">
        <v>1835</v>
      </c>
      <c r="G66" s="14">
        <v>927</v>
      </c>
      <c r="H66" s="15">
        <f t="shared" si="2"/>
        <v>15.653495440729483</v>
      </c>
      <c r="I66" s="14">
        <v>664</v>
      </c>
      <c r="J66" s="15">
        <f t="shared" si="8"/>
        <v>36.185286103542232</v>
      </c>
      <c r="K66" s="34">
        <f>G66+'Feb26'!K66</f>
        <v>31047</v>
      </c>
      <c r="L66" s="15">
        <f t="shared" si="0"/>
        <v>44.35285714285714</v>
      </c>
      <c r="M66" s="34">
        <f>I66+'Feb26'!M66</f>
        <v>10600</v>
      </c>
      <c r="N66" s="15">
        <f t="shared" si="9"/>
        <v>48.18181818181818</v>
      </c>
      <c r="O66" s="14">
        <v>47</v>
      </c>
      <c r="P66" s="14">
        <v>24</v>
      </c>
      <c r="Q66" s="34">
        <f>O66+'Feb26'!Q66</f>
        <v>1281</v>
      </c>
      <c r="R66" s="34">
        <f>P66+'Feb26'!R66</f>
        <v>419</v>
      </c>
      <c r="S66" s="14">
        <v>1868</v>
      </c>
      <c r="T66" s="14">
        <v>630</v>
      </c>
      <c r="U66" s="14">
        <v>454</v>
      </c>
      <c r="V66" s="14">
        <v>192</v>
      </c>
      <c r="W66" s="14">
        <v>272</v>
      </c>
      <c r="X66" s="14">
        <v>104</v>
      </c>
      <c r="Y66" s="15">
        <f t="shared" si="24"/>
        <v>59.91189427312775</v>
      </c>
      <c r="Z66" s="15">
        <f t="shared" si="24"/>
        <v>54.166666666666664</v>
      </c>
      <c r="AA66" s="14">
        <v>1998</v>
      </c>
      <c r="AB66" s="14">
        <v>707</v>
      </c>
      <c r="AC66" s="14">
        <v>1054</v>
      </c>
      <c r="AD66" s="14">
        <v>362</v>
      </c>
      <c r="AE66" s="14">
        <v>756</v>
      </c>
      <c r="AF66" s="14">
        <v>284</v>
      </c>
      <c r="AG66" s="14">
        <v>66</v>
      </c>
      <c r="AH66" s="14">
        <v>0</v>
      </c>
      <c r="AI66" s="14">
        <v>110</v>
      </c>
      <c r="AJ66" s="14">
        <v>19</v>
      </c>
      <c r="AK66" s="14">
        <v>10</v>
      </c>
      <c r="AL66" s="14">
        <v>1</v>
      </c>
      <c r="AM66" s="14">
        <v>48</v>
      </c>
      <c r="AN66" s="14">
        <v>14</v>
      </c>
      <c r="AO66" s="14">
        <v>529</v>
      </c>
      <c r="AP66" s="14">
        <v>161</v>
      </c>
      <c r="AQ66" s="14">
        <v>401</v>
      </c>
      <c r="AR66" s="14">
        <v>114</v>
      </c>
      <c r="AS66" s="34">
        <f t="shared" si="3"/>
        <v>930</v>
      </c>
      <c r="AT66" s="34">
        <f t="shared" si="3"/>
        <v>275</v>
      </c>
      <c r="AU66" s="34">
        <f t="shared" si="4"/>
        <v>1205</v>
      </c>
      <c r="AV66" s="34">
        <f>AO66+'Feb26'!AV66</f>
        <v>8940</v>
      </c>
      <c r="AW66" s="34">
        <f>AP66+'Feb26'!AW66</f>
        <v>2682</v>
      </c>
      <c r="AX66" s="34">
        <f>AQ66+'Feb26'!AX66</f>
        <v>7128</v>
      </c>
      <c r="AY66" s="34">
        <f>AR66+'Feb26'!AY66</f>
        <v>2186</v>
      </c>
      <c r="AZ66" s="34">
        <f t="shared" si="5"/>
        <v>16068</v>
      </c>
      <c r="BA66" s="34">
        <f t="shared" si="5"/>
        <v>4868</v>
      </c>
      <c r="BB66" s="34">
        <f t="shared" si="6"/>
        <v>20936</v>
      </c>
      <c r="BC66" s="14"/>
      <c r="BD66" s="14"/>
      <c r="BE66" s="34"/>
      <c r="BF66" s="34"/>
      <c r="BG66" s="14"/>
      <c r="BH66" s="14"/>
      <c r="BI66" s="14"/>
      <c r="BJ66" s="34"/>
      <c r="BK66" s="39"/>
      <c r="BL66" s="39"/>
      <c r="BM66" s="34">
        <f t="shared" si="29"/>
        <v>0</v>
      </c>
    </row>
    <row r="67" spans="1:65" s="138" customFormat="1" ht="17.100000000000001" customHeight="1">
      <c r="A67" s="18"/>
      <c r="B67" s="19" t="s">
        <v>74</v>
      </c>
      <c r="C67" s="19">
        <f>SUM(C64:C66)</f>
        <v>148000</v>
      </c>
      <c r="D67" s="19">
        <f t="shared" ref="D67:BM67" si="30">SUM(D64:D66)</f>
        <v>57000</v>
      </c>
      <c r="E67" s="35">
        <f t="shared" si="30"/>
        <v>12498</v>
      </c>
      <c r="F67" s="35">
        <f t="shared" si="30"/>
        <v>4936</v>
      </c>
      <c r="G67" s="35">
        <f t="shared" si="30"/>
        <v>2419</v>
      </c>
      <c r="H67" s="21">
        <f t="shared" si="2"/>
        <v>19.35509681549048</v>
      </c>
      <c r="I67" s="35">
        <f t="shared" si="30"/>
        <v>1201</v>
      </c>
      <c r="J67" s="21">
        <f t="shared" si="8"/>
        <v>24.331442463533225</v>
      </c>
      <c r="K67" s="35">
        <f t="shared" si="30"/>
        <v>69469</v>
      </c>
      <c r="L67" s="21">
        <f t="shared" si="0"/>
        <v>46.938513513513513</v>
      </c>
      <c r="M67" s="35">
        <f t="shared" si="30"/>
        <v>28595</v>
      </c>
      <c r="N67" s="21">
        <f t="shared" si="9"/>
        <v>50.166666666666664</v>
      </c>
      <c r="O67" s="35">
        <f t="shared" si="30"/>
        <v>96</v>
      </c>
      <c r="P67" s="35">
        <f t="shared" si="30"/>
        <v>25</v>
      </c>
      <c r="Q67" s="35">
        <f t="shared" si="30"/>
        <v>2371</v>
      </c>
      <c r="R67" s="35">
        <f t="shared" si="30"/>
        <v>770</v>
      </c>
      <c r="S67" s="35">
        <f t="shared" si="30"/>
        <v>4089</v>
      </c>
      <c r="T67" s="35">
        <f t="shared" si="30"/>
        <v>2187</v>
      </c>
      <c r="U67" s="35">
        <f t="shared" si="30"/>
        <v>1268</v>
      </c>
      <c r="V67" s="35">
        <f t="shared" si="30"/>
        <v>687</v>
      </c>
      <c r="W67" s="35">
        <f t="shared" si="30"/>
        <v>708</v>
      </c>
      <c r="X67" s="35">
        <f t="shared" si="30"/>
        <v>352</v>
      </c>
      <c r="Y67" s="21">
        <f t="shared" si="24"/>
        <v>55.835962145110408</v>
      </c>
      <c r="Z67" s="21">
        <f t="shared" si="24"/>
        <v>51.237263464337701</v>
      </c>
      <c r="AA67" s="35">
        <f t="shared" si="30"/>
        <v>4537</v>
      </c>
      <c r="AB67" s="35">
        <f t="shared" si="30"/>
        <v>2142</v>
      </c>
      <c r="AC67" s="35">
        <f t="shared" si="30"/>
        <v>2319</v>
      </c>
      <c r="AD67" s="35">
        <f t="shared" si="30"/>
        <v>1088</v>
      </c>
      <c r="AE67" s="35">
        <f t="shared" si="30"/>
        <v>1984</v>
      </c>
      <c r="AF67" s="35">
        <f t="shared" si="30"/>
        <v>988</v>
      </c>
      <c r="AG67" s="35">
        <f t="shared" si="30"/>
        <v>112</v>
      </c>
      <c r="AH67" s="35">
        <f t="shared" si="30"/>
        <v>35</v>
      </c>
      <c r="AI67" s="35">
        <f t="shared" si="30"/>
        <v>231</v>
      </c>
      <c r="AJ67" s="35">
        <f t="shared" si="30"/>
        <v>68</v>
      </c>
      <c r="AK67" s="35">
        <f t="shared" si="30"/>
        <v>49</v>
      </c>
      <c r="AL67" s="35">
        <f t="shared" si="30"/>
        <v>36</v>
      </c>
      <c r="AM67" s="35">
        <f t="shared" si="30"/>
        <v>96</v>
      </c>
      <c r="AN67" s="35">
        <f t="shared" si="30"/>
        <v>46</v>
      </c>
      <c r="AO67" s="35">
        <f t="shared" si="30"/>
        <v>1087</v>
      </c>
      <c r="AP67" s="35">
        <f t="shared" si="30"/>
        <v>499</v>
      </c>
      <c r="AQ67" s="35">
        <f t="shared" si="30"/>
        <v>918</v>
      </c>
      <c r="AR67" s="35">
        <f t="shared" si="30"/>
        <v>434</v>
      </c>
      <c r="AS67" s="35">
        <f t="shared" si="30"/>
        <v>2005</v>
      </c>
      <c r="AT67" s="35">
        <f t="shared" si="30"/>
        <v>933</v>
      </c>
      <c r="AU67" s="35">
        <f t="shared" si="30"/>
        <v>2938</v>
      </c>
      <c r="AV67" s="35">
        <f t="shared" si="30"/>
        <v>18652</v>
      </c>
      <c r="AW67" s="37">
        <f t="shared" si="30"/>
        <v>7348</v>
      </c>
      <c r="AX67" s="37">
        <f t="shared" si="30"/>
        <v>15421</v>
      </c>
      <c r="AY67" s="37">
        <f t="shared" si="30"/>
        <v>6559</v>
      </c>
      <c r="AZ67" s="35">
        <f t="shared" si="30"/>
        <v>34073</v>
      </c>
      <c r="BA67" s="35">
        <f t="shared" si="30"/>
        <v>13907</v>
      </c>
      <c r="BB67" s="35">
        <f t="shared" si="30"/>
        <v>47980</v>
      </c>
      <c r="BC67" s="35">
        <f t="shared" si="30"/>
        <v>0</v>
      </c>
      <c r="BD67" s="35">
        <f t="shared" si="30"/>
        <v>0</v>
      </c>
      <c r="BE67" s="35">
        <f t="shared" si="30"/>
        <v>0</v>
      </c>
      <c r="BF67" s="35">
        <f t="shared" si="30"/>
        <v>0</v>
      </c>
      <c r="BG67" s="35">
        <f t="shared" si="30"/>
        <v>4</v>
      </c>
      <c r="BH67" s="35">
        <f t="shared" si="30"/>
        <v>2454</v>
      </c>
      <c r="BI67" s="35">
        <f t="shared" si="30"/>
        <v>0</v>
      </c>
      <c r="BJ67" s="35">
        <f t="shared" si="30"/>
        <v>2454</v>
      </c>
      <c r="BK67" s="35">
        <f t="shared" si="30"/>
        <v>36568</v>
      </c>
      <c r="BL67" s="35">
        <f t="shared" si="30"/>
        <v>0</v>
      </c>
      <c r="BM67" s="35">
        <f t="shared" si="30"/>
        <v>36568</v>
      </c>
    </row>
    <row r="68" spans="1:65" s="1" customFormat="1" ht="17.100000000000001" customHeight="1">
      <c r="A68" s="22">
        <v>52</v>
      </c>
      <c r="B68" s="29" t="s">
        <v>119</v>
      </c>
      <c r="C68" s="13">
        <v>55000</v>
      </c>
      <c r="D68" s="13">
        <v>0</v>
      </c>
      <c r="E68" s="14">
        <v>5055</v>
      </c>
      <c r="F68" s="14"/>
      <c r="G68" s="14">
        <v>2975</v>
      </c>
      <c r="H68" s="15">
        <f t="shared" si="2"/>
        <v>58.852621167161224</v>
      </c>
      <c r="I68" s="14"/>
      <c r="J68" s="15"/>
      <c r="K68" s="34">
        <f>G68+'Feb26'!K68</f>
        <v>32000</v>
      </c>
      <c r="L68" s="15">
        <f t="shared" ref="L68:L90" si="31">K68*100/C68</f>
        <v>58.18181818181818</v>
      </c>
      <c r="M68" s="34">
        <f>I68+'Jan26'!M68</f>
        <v>0</v>
      </c>
      <c r="N68" s="15"/>
      <c r="O68" s="14">
        <v>45</v>
      </c>
      <c r="P68" s="14"/>
      <c r="Q68" s="34">
        <f>O68+'Feb26'!Q68</f>
        <v>382</v>
      </c>
      <c r="R68" s="34">
        <f>P68+'Feb26'!R68</f>
        <v>0</v>
      </c>
      <c r="S68" s="14">
        <v>3823</v>
      </c>
      <c r="T68" s="14"/>
      <c r="U68" s="14">
        <v>1096</v>
      </c>
      <c r="V68" s="14"/>
      <c r="W68" s="14">
        <v>614</v>
      </c>
      <c r="X68" s="14"/>
      <c r="Y68" s="15">
        <f t="shared" si="24"/>
        <v>56.021897810218981</v>
      </c>
      <c r="Z68" s="15"/>
      <c r="AA68" s="14">
        <v>3941</v>
      </c>
      <c r="AB68" s="14"/>
      <c r="AC68" s="14">
        <v>1795</v>
      </c>
      <c r="AD68" s="14"/>
      <c r="AE68" s="14">
        <v>1139</v>
      </c>
      <c r="AF68" s="14"/>
      <c r="AG68" s="14">
        <v>136</v>
      </c>
      <c r="AH68" s="14"/>
      <c r="AI68" s="14">
        <v>193</v>
      </c>
      <c r="AJ68" s="14"/>
      <c r="AK68" s="14">
        <v>103</v>
      </c>
      <c r="AL68" s="14"/>
      <c r="AM68" s="14">
        <v>189</v>
      </c>
      <c r="AN68" s="14"/>
      <c r="AO68" s="14">
        <v>1097</v>
      </c>
      <c r="AP68" s="14"/>
      <c r="AQ68" s="14">
        <v>814</v>
      </c>
      <c r="AR68" s="14"/>
      <c r="AS68" s="34">
        <f t="shared" si="3"/>
        <v>1911</v>
      </c>
      <c r="AT68" s="34">
        <f t="shared" si="3"/>
        <v>0</v>
      </c>
      <c r="AU68" s="34">
        <f t="shared" si="4"/>
        <v>1911</v>
      </c>
      <c r="AV68" s="34">
        <f>AO68+'Feb26'!AV68</f>
        <v>8725</v>
      </c>
      <c r="AW68" s="34">
        <f>AP68+'Feb26'!AW68</f>
        <v>0</v>
      </c>
      <c r="AX68" s="34">
        <f>AQ68+'Feb26'!AX68</f>
        <v>6592</v>
      </c>
      <c r="AY68" s="34">
        <f>AR68+'Feb26'!AY68</f>
        <v>0</v>
      </c>
      <c r="AZ68" s="34">
        <f t="shared" si="5"/>
        <v>15317</v>
      </c>
      <c r="BA68" s="34">
        <f t="shared" si="5"/>
        <v>0</v>
      </c>
      <c r="BB68" s="34">
        <f t="shared" si="6"/>
        <v>15317</v>
      </c>
      <c r="BC68" s="14">
        <v>40</v>
      </c>
      <c r="BD68" s="14">
        <v>200</v>
      </c>
      <c r="BE68" s="34">
        <f>BC68+'Feb26'!BE68</f>
        <v>320</v>
      </c>
      <c r="BF68" s="34">
        <f>BD68+'Feb26'!BF68</f>
        <v>1600</v>
      </c>
      <c r="BG68" s="14"/>
      <c r="BH68" s="14"/>
      <c r="BI68" s="14"/>
      <c r="BJ68" s="34"/>
      <c r="BK68" s="39"/>
      <c r="BL68" s="39"/>
      <c r="BM68" s="34">
        <f t="shared" si="29"/>
        <v>0</v>
      </c>
    </row>
    <row r="69" spans="1:65" s="1" customFormat="1" ht="17.100000000000001" customHeight="1">
      <c r="A69" s="12">
        <v>53</v>
      </c>
      <c r="B69" s="13" t="s">
        <v>120</v>
      </c>
      <c r="C69" s="13">
        <v>77000</v>
      </c>
      <c r="D69" s="13">
        <v>0</v>
      </c>
      <c r="E69" s="14">
        <v>7145</v>
      </c>
      <c r="F69" s="14"/>
      <c r="G69" s="14">
        <v>5665</v>
      </c>
      <c r="H69" s="15">
        <f t="shared" ref="H69:H90" si="32">G69*100/E69</f>
        <v>79.286214135759266</v>
      </c>
      <c r="I69" s="14"/>
      <c r="J69" s="15"/>
      <c r="K69" s="34">
        <f>G69+'Feb26'!K69</f>
        <v>47317</v>
      </c>
      <c r="L69" s="15">
        <f t="shared" si="31"/>
        <v>61.45064935064935</v>
      </c>
      <c r="M69" s="34">
        <f>I69+'Jan26'!M69</f>
        <v>0</v>
      </c>
      <c r="N69" s="15"/>
      <c r="O69" s="14">
        <v>247</v>
      </c>
      <c r="P69" s="14"/>
      <c r="Q69" s="34">
        <f>O69+'Feb26'!Q69</f>
        <v>2207</v>
      </c>
      <c r="R69" s="34">
        <f>P69+'Feb26'!R69</f>
        <v>0</v>
      </c>
      <c r="S69" s="14">
        <v>5600</v>
      </c>
      <c r="T69" s="14"/>
      <c r="U69" s="14">
        <v>1524</v>
      </c>
      <c r="V69" s="14"/>
      <c r="W69" s="14">
        <v>857</v>
      </c>
      <c r="X69" s="14"/>
      <c r="Y69" s="15">
        <f t="shared" si="24"/>
        <v>56.233595800524931</v>
      </c>
      <c r="Z69" s="15"/>
      <c r="AA69" s="14">
        <v>6176</v>
      </c>
      <c r="AB69" s="14"/>
      <c r="AC69" s="14">
        <v>2445</v>
      </c>
      <c r="AD69" s="14"/>
      <c r="AE69" s="14">
        <v>1782</v>
      </c>
      <c r="AF69" s="14"/>
      <c r="AG69" s="14">
        <v>57</v>
      </c>
      <c r="AH69" s="14"/>
      <c r="AI69" s="14">
        <v>270</v>
      </c>
      <c r="AJ69" s="14"/>
      <c r="AK69" s="14">
        <v>57</v>
      </c>
      <c r="AL69" s="14"/>
      <c r="AM69" s="14">
        <v>169</v>
      </c>
      <c r="AN69" s="14"/>
      <c r="AO69" s="14">
        <v>1572</v>
      </c>
      <c r="AP69" s="14"/>
      <c r="AQ69" s="14">
        <v>1214</v>
      </c>
      <c r="AR69" s="14"/>
      <c r="AS69" s="34">
        <f t="shared" ref="AS69:AT87" si="33">AO69+AQ69</f>
        <v>2786</v>
      </c>
      <c r="AT69" s="34">
        <f t="shared" si="33"/>
        <v>0</v>
      </c>
      <c r="AU69" s="34">
        <f t="shared" ref="AU69:AU87" si="34">AS69+AT69</f>
        <v>2786</v>
      </c>
      <c r="AV69" s="34">
        <f>AO69+'Feb26'!AV69</f>
        <v>12134</v>
      </c>
      <c r="AW69" s="34">
        <f>AP69+'Feb26'!AW69</f>
        <v>0</v>
      </c>
      <c r="AX69" s="34">
        <f>AQ69+'Feb26'!AX69</f>
        <v>9751</v>
      </c>
      <c r="AY69" s="34">
        <f>AR69+'Feb26'!AY69</f>
        <v>0</v>
      </c>
      <c r="AZ69" s="34">
        <f t="shared" ref="AZ69:BA87" si="35">AV69+AX69</f>
        <v>21885</v>
      </c>
      <c r="BA69" s="34">
        <f t="shared" si="35"/>
        <v>0</v>
      </c>
      <c r="BB69" s="34">
        <f t="shared" ref="BB69:BB87" si="36">AZ69+BA69</f>
        <v>21885</v>
      </c>
      <c r="BC69" s="14"/>
      <c r="BD69" s="14"/>
      <c r="BE69" s="34"/>
      <c r="BF69" s="34"/>
      <c r="BG69" s="14"/>
      <c r="BH69" s="14"/>
      <c r="BI69" s="14"/>
      <c r="BJ69" s="34"/>
      <c r="BK69" s="39"/>
      <c r="BL69" s="39"/>
      <c r="BM69" s="34">
        <f t="shared" si="29"/>
        <v>0</v>
      </c>
    </row>
    <row r="70" spans="1:65" s="1" customFormat="1" ht="17.100000000000001" customHeight="1">
      <c r="A70" s="16">
        <v>54</v>
      </c>
      <c r="B70" s="17" t="s">
        <v>121</v>
      </c>
      <c r="C70" s="13">
        <v>38000</v>
      </c>
      <c r="D70" s="13">
        <v>0</v>
      </c>
      <c r="E70" s="14">
        <v>3295</v>
      </c>
      <c r="F70" s="14"/>
      <c r="G70" s="14">
        <v>2229</v>
      </c>
      <c r="H70" s="15">
        <f t="shared" si="32"/>
        <v>67.647951441578144</v>
      </c>
      <c r="I70" s="14"/>
      <c r="J70" s="15"/>
      <c r="K70" s="34">
        <f>G70+'Feb26'!K70</f>
        <v>20093</v>
      </c>
      <c r="L70" s="15">
        <f t="shared" si="31"/>
        <v>52.876315789473686</v>
      </c>
      <c r="M70" s="34">
        <f>I70+'Jan26'!M70</f>
        <v>0</v>
      </c>
      <c r="N70" s="15"/>
      <c r="O70" s="14">
        <v>133</v>
      </c>
      <c r="P70" s="14"/>
      <c r="Q70" s="34">
        <f>O70+'Feb26'!Q70</f>
        <v>1213</v>
      </c>
      <c r="R70" s="34">
        <f>P70+'Feb26'!R70</f>
        <v>0</v>
      </c>
      <c r="S70" s="14">
        <v>2613</v>
      </c>
      <c r="T70" s="14"/>
      <c r="U70" s="14">
        <v>754</v>
      </c>
      <c r="V70" s="14"/>
      <c r="W70" s="14">
        <v>421</v>
      </c>
      <c r="X70" s="14"/>
      <c r="Y70" s="15">
        <f t="shared" si="24"/>
        <v>55.835543766578247</v>
      </c>
      <c r="Z70" s="15"/>
      <c r="AA70" s="14">
        <v>4152</v>
      </c>
      <c r="AB70" s="14"/>
      <c r="AC70" s="14">
        <v>2176</v>
      </c>
      <c r="AD70" s="14"/>
      <c r="AE70" s="14">
        <v>1472</v>
      </c>
      <c r="AF70" s="14"/>
      <c r="AG70" s="14">
        <v>126</v>
      </c>
      <c r="AH70" s="14"/>
      <c r="AI70" s="14">
        <v>229</v>
      </c>
      <c r="AJ70" s="14"/>
      <c r="AK70" s="14">
        <v>98</v>
      </c>
      <c r="AL70" s="14"/>
      <c r="AM70" s="14">
        <v>193</v>
      </c>
      <c r="AN70" s="14"/>
      <c r="AO70" s="14">
        <v>991</v>
      </c>
      <c r="AP70" s="14"/>
      <c r="AQ70" s="14">
        <v>870</v>
      </c>
      <c r="AR70" s="14"/>
      <c r="AS70" s="34">
        <f t="shared" si="33"/>
        <v>1861</v>
      </c>
      <c r="AT70" s="34">
        <f t="shared" si="33"/>
        <v>0</v>
      </c>
      <c r="AU70" s="34">
        <f t="shared" si="34"/>
        <v>1861</v>
      </c>
      <c r="AV70" s="34">
        <f>AO70+'Feb26'!AV70</f>
        <v>5778</v>
      </c>
      <c r="AW70" s="34">
        <f>AP70+'Feb26'!AW70</f>
        <v>0</v>
      </c>
      <c r="AX70" s="34">
        <f>AQ70+'Feb26'!AX70</f>
        <v>4765</v>
      </c>
      <c r="AY70" s="34">
        <f>AR70+'Feb26'!AY70</f>
        <v>0</v>
      </c>
      <c r="AZ70" s="34">
        <f t="shared" si="35"/>
        <v>10543</v>
      </c>
      <c r="BA70" s="34">
        <f t="shared" si="35"/>
        <v>0</v>
      </c>
      <c r="BB70" s="34">
        <f t="shared" si="36"/>
        <v>10543</v>
      </c>
      <c r="BC70" s="14"/>
      <c r="BD70" s="14"/>
      <c r="BE70" s="34"/>
      <c r="BF70" s="34"/>
      <c r="BG70" s="14"/>
      <c r="BH70" s="14"/>
      <c r="BI70" s="14"/>
      <c r="BJ70" s="34"/>
      <c r="BK70" s="39"/>
      <c r="BL70" s="39"/>
      <c r="BM70" s="34">
        <f t="shared" si="29"/>
        <v>0</v>
      </c>
    </row>
    <row r="71" spans="1:65" s="138" customFormat="1" ht="17.100000000000001" customHeight="1">
      <c r="A71" s="18"/>
      <c r="B71" s="19" t="s">
        <v>74</v>
      </c>
      <c r="C71" s="19">
        <f>SUM(C68:C70)</f>
        <v>170000</v>
      </c>
      <c r="D71" s="19">
        <f t="shared" ref="D71:BM71" si="37">SUM(D68:D70)</f>
        <v>0</v>
      </c>
      <c r="E71" s="35">
        <f t="shared" si="37"/>
        <v>15495</v>
      </c>
      <c r="F71" s="35">
        <f t="shared" si="37"/>
        <v>0</v>
      </c>
      <c r="G71" s="35">
        <f t="shared" si="37"/>
        <v>10869</v>
      </c>
      <c r="H71" s="21">
        <f t="shared" si="32"/>
        <v>70.145208131655366</v>
      </c>
      <c r="I71" s="35">
        <f t="shared" si="37"/>
        <v>0</v>
      </c>
      <c r="J71" s="35">
        <f t="shared" si="37"/>
        <v>0</v>
      </c>
      <c r="K71" s="35">
        <f t="shared" si="37"/>
        <v>99410</v>
      </c>
      <c r="L71" s="21">
        <f t="shared" si="31"/>
        <v>58.476470588235294</v>
      </c>
      <c r="M71" s="35">
        <f t="shared" si="37"/>
        <v>0</v>
      </c>
      <c r="N71" s="35">
        <f t="shared" si="37"/>
        <v>0</v>
      </c>
      <c r="O71" s="35">
        <f t="shared" si="37"/>
        <v>425</v>
      </c>
      <c r="P71" s="35">
        <f t="shared" si="37"/>
        <v>0</v>
      </c>
      <c r="Q71" s="35">
        <f t="shared" si="37"/>
        <v>3802</v>
      </c>
      <c r="R71" s="35">
        <f t="shared" si="37"/>
        <v>0</v>
      </c>
      <c r="S71" s="35">
        <f t="shared" si="37"/>
        <v>12036</v>
      </c>
      <c r="T71" s="35">
        <f t="shared" si="37"/>
        <v>0</v>
      </c>
      <c r="U71" s="35">
        <f t="shared" si="37"/>
        <v>3374</v>
      </c>
      <c r="V71" s="35">
        <f t="shared" si="37"/>
        <v>0</v>
      </c>
      <c r="W71" s="35">
        <f t="shared" si="37"/>
        <v>1892</v>
      </c>
      <c r="X71" s="35">
        <f t="shared" si="37"/>
        <v>0</v>
      </c>
      <c r="Y71" s="21">
        <f t="shared" si="24"/>
        <v>56.075874333135744</v>
      </c>
      <c r="Z71" s="21"/>
      <c r="AA71" s="35">
        <f t="shared" si="37"/>
        <v>14269</v>
      </c>
      <c r="AB71" s="35">
        <f t="shared" si="37"/>
        <v>0</v>
      </c>
      <c r="AC71" s="35">
        <f t="shared" si="37"/>
        <v>6416</v>
      </c>
      <c r="AD71" s="35">
        <f t="shared" si="37"/>
        <v>0</v>
      </c>
      <c r="AE71" s="35">
        <f t="shared" si="37"/>
        <v>4393</v>
      </c>
      <c r="AF71" s="35">
        <f t="shared" si="37"/>
        <v>0</v>
      </c>
      <c r="AG71" s="35">
        <f t="shared" si="37"/>
        <v>319</v>
      </c>
      <c r="AH71" s="35">
        <f t="shared" si="37"/>
        <v>0</v>
      </c>
      <c r="AI71" s="35">
        <f t="shared" si="37"/>
        <v>692</v>
      </c>
      <c r="AJ71" s="35">
        <f t="shared" si="37"/>
        <v>0</v>
      </c>
      <c r="AK71" s="35">
        <f t="shared" si="37"/>
        <v>258</v>
      </c>
      <c r="AL71" s="35">
        <f t="shared" si="37"/>
        <v>0</v>
      </c>
      <c r="AM71" s="35">
        <f t="shared" si="37"/>
        <v>551</v>
      </c>
      <c r="AN71" s="35">
        <f t="shared" si="37"/>
        <v>0</v>
      </c>
      <c r="AO71" s="35">
        <f t="shared" si="37"/>
        <v>3660</v>
      </c>
      <c r="AP71" s="35">
        <f t="shared" si="37"/>
        <v>0</v>
      </c>
      <c r="AQ71" s="35">
        <f t="shared" si="37"/>
        <v>2898</v>
      </c>
      <c r="AR71" s="35">
        <f t="shared" si="37"/>
        <v>0</v>
      </c>
      <c r="AS71" s="35">
        <f t="shared" si="37"/>
        <v>6558</v>
      </c>
      <c r="AT71" s="35">
        <f t="shared" si="37"/>
        <v>0</v>
      </c>
      <c r="AU71" s="35">
        <f t="shared" si="37"/>
        <v>6558</v>
      </c>
      <c r="AV71" s="35">
        <f t="shared" si="37"/>
        <v>26637</v>
      </c>
      <c r="AW71" s="35">
        <f t="shared" si="37"/>
        <v>0</v>
      </c>
      <c r="AX71" s="35">
        <f t="shared" si="37"/>
        <v>21108</v>
      </c>
      <c r="AY71" s="35">
        <f t="shared" si="37"/>
        <v>0</v>
      </c>
      <c r="AZ71" s="35">
        <f t="shared" si="37"/>
        <v>47745</v>
      </c>
      <c r="BA71" s="35">
        <f t="shared" si="37"/>
        <v>0</v>
      </c>
      <c r="BB71" s="35">
        <f t="shared" si="37"/>
        <v>47745</v>
      </c>
      <c r="BC71" s="35">
        <f t="shared" si="37"/>
        <v>40</v>
      </c>
      <c r="BD71" s="35">
        <f t="shared" si="37"/>
        <v>200</v>
      </c>
      <c r="BE71" s="35">
        <f t="shared" si="37"/>
        <v>320</v>
      </c>
      <c r="BF71" s="35">
        <f t="shared" si="37"/>
        <v>1600</v>
      </c>
      <c r="BG71" s="35">
        <f t="shared" si="37"/>
        <v>0</v>
      </c>
      <c r="BH71" s="35">
        <f t="shared" si="37"/>
        <v>0</v>
      </c>
      <c r="BI71" s="35">
        <f t="shared" si="37"/>
        <v>0</v>
      </c>
      <c r="BJ71" s="35">
        <f t="shared" si="37"/>
        <v>0</v>
      </c>
      <c r="BK71" s="35">
        <f t="shared" si="37"/>
        <v>0</v>
      </c>
      <c r="BL71" s="35">
        <f t="shared" si="37"/>
        <v>0</v>
      </c>
      <c r="BM71" s="35">
        <f t="shared" si="37"/>
        <v>0</v>
      </c>
    </row>
    <row r="72" spans="1:65" s="1" customFormat="1" ht="17.100000000000001" customHeight="1">
      <c r="A72" s="22">
        <v>55</v>
      </c>
      <c r="B72" s="29" t="s">
        <v>122</v>
      </c>
      <c r="C72" s="13">
        <v>110000</v>
      </c>
      <c r="D72" s="13">
        <v>30000</v>
      </c>
      <c r="E72" s="14">
        <v>9100</v>
      </c>
      <c r="F72" s="14">
        <v>2500</v>
      </c>
      <c r="G72" s="14">
        <v>4050</v>
      </c>
      <c r="H72" s="15">
        <f t="shared" si="32"/>
        <v>44.505494505494504</v>
      </c>
      <c r="I72" s="14">
        <v>479</v>
      </c>
      <c r="J72" s="15">
        <f t="shared" ref="J72:J74" si="38">I72*100/F72</f>
        <v>19.16</v>
      </c>
      <c r="K72" s="34">
        <f>G72+'Feb26'!K72</f>
        <v>58280</v>
      </c>
      <c r="L72" s="15">
        <f t="shared" si="31"/>
        <v>52.981818181818184</v>
      </c>
      <c r="M72" s="34">
        <f>I72+'Feb26'!M72</f>
        <v>21032</v>
      </c>
      <c r="N72" s="15">
        <f t="shared" ref="N72:N74" si="39">M72*100/D72</f>
        <v>70.106666666666669</v>
      </c>
      <c r="O72" s="14">
        <v>200</v>
      </c>
      <c r="P72" s="14">
        <v>19</v>
      </c>
      <c r="Q72" s="34">
        <f>O72+'Feb26'!Q72</f>
        <v>3560</v>
      </c>
      <c r="R72" s="34">
        <f>P72+'Feb26'!R72</f>
        <v>1516</v>
      </c>
      <c r="S72" s="14">
        <v>8640</v>
      </c>
      <c r="T72" s="14">
        <v>3486</v>
      </c>
      <c r="U72" s="14">
        <v>1757</v>
      </c>
      <c r="V72" s="14">
        <v>718</v>
      </c>
      <c r="W72" s="14">
        <v>907</v>
      </c>
      <c r="X72" s="14">
        <v>376</v>
      </c>
      <c r="Y72" s="15">
        <f t="shared" si="24"/>
        <v>51.622083096186685</v>
      </c>
      <c r="Z72" s="15">
        <f t="shared" si="24"/>
        <v>52.367688022284121</v>
      </c>
      <c r="AA72" s="14">
        <v>9525</v>
      </c>
      <c r="AB72" s="14">
        <v>3192</v>
      </c>
      <c r="AC72" s="14">
        <v>1156</v>
      </c>
      <c r="AD72" s="14">
        <v>395</v>
      </c>
      <c r="AE72" s="14">
        <v>1087</v>
      </c>
      <c r="AF72" s="14">
        <v>351</v>
      </c>
      <c r="AG72" s="14">
        <v>62</v>
      </c>
      <c r="AH72" s="14">
        <v>27</v>
      </c>
      <c r="AI72" s="14">
        <v>498</v>
      </c>
      <c r="AJ72" s="14">
        <v>284</v>
      </c>
      <c r="AK72" s="14">
        <v>90</v>
      </c>
      <c r="AL72" s="14">
        <v>31</v>
      </c>
      <c r="AM72" s="14">
        <v>133</v>
      </c>
      <c r="AN72" s="14">
        <v>64</v>
      </c>
      <c r="AO72" s="14">
        <v>2296</v>
      </c>
      <c r="AP72" s="14">
        <v>682</v>
      </c>
      <c r="AQ72" s="14">
        <v>1914</v>
      </c>
      <c r="AR72" s="14">
        <v>607</v>
      </c>
      <c r="AS72" s="34">
        <f t="shared" si="33"/>
        <v>4210</v>
      </c>
      <c r="AT72" s="34">
        <f t="shared" si="33"/>
        <v>1289</v>
      </c>
      <c r="AU72" s="34">
        <f t="shared" si="34"/>
        <v>5499</v>
      </c>
      <c r="AV72" s="34">
        <f>AO72+'Feb26'!AV72</f>
        <v>16824</v>
      </c>
      <c r="AW72" s="34">
        <f>AP72+'Feb26'!AW72</f>
        <v>5551</v>
      </c>
      <c r="AX72" s="34">
        <f>AQ72+'Feb26'!AX72</f>
        <v>13763</v>
      </c>
      <c r="AY72" s="34">
        <f>AR72+'Feb26'!AY72</f>
        <v>4570</v>
      </c>
      <c r="AZ72" s="34">
        <f t="shared" si="35"/>
        <v>30587</v>
      </c>
      <c r="BA72" s="34">
        <f t="shared" si="35"/>
        <v>10121</v>
      </c>
      <c r="BB72" s="34">
        <f t="shared" si="36"/>
        <v>40708</v>
      </c>
      <c r="BC72" s="14"/>
      <c r="BD72" s="14"/>
      <c r="BE72" s="34"/>
      <c r="BF72" s="34"/>
      <c r="BG72" s="14">
        <v>5</v>
      </c>
      <c r="BH72" s="14">
        <v>2104</v>
      </c>
      <c r="BI72" s="14"/>
      <c r="BJ72" s="34">
        <f>BH72+BI72</f>
        <v>2104</v>
      </c>
      <c r="BK72" s="34">
        <f>'Feb26'!BK72+BH72</f>
        <v>35496</v>
      </c>
      <c r="BL72" s="34">
        <f>'Feb26'!BL72+BI72</f>
        <v>0</v>
      </c>
      <c r="BM72" s="34">
        <f>SUM(BK72:BL72)</f>
        <v>35496</v>
      </c>
    </row>
    <row r="73" spans="1:65" s="1" customFormat="1" ht="17.100000000000001" customHeight="1">
      <c r="A73" s="12">
        <v>56</v>
      </c>
      <c r="B73" s="13" t="s">
        <v>123</v>
      </c>
      <c r="C73" s="13">
        <v>66000</v>
      </c>
      <c r="D73" s="13">
        <v>15000</v>
      </c>
      <c r="E73" s="14">
        <v>5500</v>
      </c>
      <c r="F73" s="14">
        <v>1250</v>
      </c>
      <c r="G73" s="14">
        <v>3858</v>
      </c>
      <c r="H73" s="15">
        <f t="shared" si="32"/>
        <v>70.145454545454541</v>
      </c>
      <c r="I73" s="14">
        <v>531</v>
      </c>
      <c r="J73" s="15">
        <f t="shared" si="38"/>
        <v>42.48</v>
      </c>
      <c r="K73" s="34">
        <f>G73+'Feb26'!K73</f>
        <v>33266</v>
      </c>
      <c r="L73" s="15">
        <f t="shared" si="31"/>
        <v>50.403030303030306</v>
      </c>
      <c r="M73" s="34">
        <f>I73+'Feb26'!M73</f>
        <v>7965</v>
      </c>
      <c r="N73" s="15">
        <f t="shared" si="39"/>
        <v>53.1</v>
      </c>
      <c r="O73" s="14">
        <v>72</v>
      </c>
      <c r="P73" s="14">
        <v>0</v>
      </c>
      <c r="Q73" s="34">
        <f>O73+'Feb26'!Q73</f>
        <v>664</v>
      </c>
      <c r="R73" s="34">
        <f>P73+'Feb26'!R73</f>
        <v>280</v>
      </c>
      <c r="S73" s="14">
        <v>4690</v>
      </c>
      <c r="T73" s="14">
        <v>1190</v>
      </c>
      <c r="U73" s="14">
        <v>1121</v>
      </c>
      <c r="V73" s="14">
        <v>288</v>
      </c>
      <c r="W73" s="14">
        <v>585</v>
      </c>
      <c r="X73" s="14">
        <v>145</v>
      </c>
      <c r="Y73" s="15">
        <f t="shared" si="24"/>
        <v>52.185548617305976</v>
      </c>
      <c r="Z73" s="15">
        <f t="shared" si="24"/>
        <v>50.347222222222221</v>
      </c>
      <c r="AA73" s="14">
        <v>5860</v>
      </c>
      <c r="AB73" s="14">
        <v>1092</v>
      </c>
      <c r="AC73" s="14">
        <v>694</v>
      </c>
      <c r="AD73" s="14">
        <v>141</v>
      </c>
      <c r="AE73" s="14">
        <v>694</v>
      </c>
      <c r="AF73" s="14">
        <v>144</v>
      </c>
      <c r="AG73" s="14">
        <v>88</v>
      </c>
      <c r="AH73" s="14">
        <v>2</v>
      </c>
      <c r="AI73" s="14">
        <v>475</v>
      </c>
      <c r="AJ73" s="14">
        <v>16</v>
      </c>
      <c r="AK73" s="14">
        <v>64</v>
      </c>
      <c r="AL73" s="14">
        <v>2</v>
      </c>
      <c r="AM73" s="14">
        <v>47</v>
      </c>
      <c r="AN73" s="14">
        <v>0</v>
      </c>
      <c r="AO73" s="14">
        <v>1216</v>
      </c>
      <c r="AP73" s="14">
        <v>294</v>
      </c>
      <c r="AQ73" s="14">
        <v>1040</v>
      </c>
      <c r="AR73" s="14">
        <v>223</v>
      </c>
      <c r="AS73" s="34">
        <f t="shared" si="33"/>
        <v>2256</v>
      </c>
      <c r="AT73" s="34">
        <f t="shared" si="33"/>
        <v>517</v>
      </c>
      <c r="AU73" s="34">
        <f t="shared" si="34"/>
        <v>2773</v>
      </c>
      <c r="AV73" s="34">
        <f>AO73+'Feb26'!AV73</f>
        <v>9106</v>
      </c>
      <c r="AW73" s="34">
        <f>AP73+'Feb26'!AW73</f>
        <v>2199</v>
      </c>
      <c r="AX73" s="34">
        <f>AQ73+'Feb26'!AX73</f>
        <v>7754</v>
      </c>
      <c r="AY73" s="34">
        <f>AR73+'Feb26'!AY73</f>
        <v>1565</v>
      </c>
      <c r="AZ73" s="34">
        <f t="shared" si="35"/>
        <v>16860</v>
      </c>
      <c r="BA73" s="34">
        <f t="shared" si="35"/>
        <v>3764</v>
      </c>
      <c r="BB73" s="34">
        <f t="shared" si="36"/>
        <v>20624</v>
      </c>
      <c r="BC73" s="14"/>
      <c r="BD73" s="14"/>
      <c r="BE73" s="34"/>
      <c r="BF73" s="34"/>
      <c r="BG73" s="14"/>
      <c r="BH73" s="14"/>
      <c r="BI73" s="14"/>
      <c r="BJ73" s="34"/>
      <c r="BK73" s="39"/>
      <c r="BL73" s="39"/>
      <c r="BM73" s="34">
        <f t="shared" si="29"/>
        <v>0</v>
      </c>
    </row>
    <row r="74" spans="1:65" s="1" customFormat="1" ht="17.100000000000001" customHeight="1">
      <c r="A74" s="12">
        <v>57</v>
      </c>
      <c r="B74" s="13" t="s">
        <v>124</v>
      </c>
      <c r="C74" s="13">
        <v>27000</v>
      </c>
      <c r="D74" s="13">
        <v>7000</v>
      </c>
      <c r="E74" s="14">
        <v>2250</v>
      </c>
      <c r="F74" s="14">
        <v>600</v>
      </c>
      <c r="G74" s="14">
        <v>530</v>
      </c>
      <c r="H74" s="15">
        <f t="shared" si="32"/>
        <v>23.555555555555557</v>
      </c>
      <c r="I74" s="14">
        <v>247</v>
      </c>
      <c r="J74" s="15">
        <f t="shared" si="38"/>
        <v>41.166666666666664</v>
      </c>
      <c r="K74" s="34">
        <f>G74+'Feb26'!K74</f>
        <v>12710</v>
      </c>
      <c r="L74" s="15">
        <f t="shared" si="31"/>
        <v>47.074074074074076</v>
      </c>
      <c r="M74" s="34">
        <f>I74+'Feb26'!M74</f>
        <v>3771</v>
      </c>
      <c r="N74" s="15">
        <f t="shared" si="39"/>
        <v>53.871428571428574</v>
      </c>
      <c r="O74" s="14">
        <v>0</v>
      </c>
      <c r="P74" s="14">
        <v>0</v>
      </c>
      <c r="Q74" s="34">
        <f>O74+'Feb26'!Q74</f>
        <v>20</v>
      </c>
      <c r="R74" s="34">
        <f>P74+'Feb26'!R74</f>
        <v>104</v>
      </c>
      <c r="S74" s="14">
        <v>1880</v>
      </c>
      <c r="T74" s="14">
        <v>616</v>
      </c>
      <c r="U74" s="14">
        <v>262</v>
      </c>
      <c r="V74" s="14">
        <v>64</v>
      </c>
      <c r="W74" s="14">
        <v>155</v>
      </c>
      <c r="X74" s="14">
        <v>32</v>
      </c>
      <c r="Y74" s="15">
        <f t="shared" si="24"/>
        <v>59.160305343511453</v>
      </c>
      <c r="Z74" s="15">
        <f t="shared" si="24"/>
        <v>50</v>
      </c>
      <c r="AA74" s="14">
        <v>2478</v>
      </c>
      <c r="AB74" s="14">
        <v>240</v>
      </c>
      <c r="AC74" s="14">
        <v>342</v>
      </c>
      <c r="AD74" s="14">
        <v>38</v>
      </c>
      <c r="AE74" s="14">
        <v>256</v>
      </c>
      <c r="AF74" s="14">
        <v>26</v>
      </c>
      <c r="AG74" s="14">
        <v>10</v>
      </c>
      <c r="AH74" s="14">
        <v>0</v>
      </c>
      <c r="AI74" s="14">
        <v>803</v>
      </c>
      <c r="AJ74" s="14">
        <v>45</v>
      </c>
      <c r="AK74" s="14">
        <v>9</v>
      </c>
      <c r="AL74" s="14">
        <v>1</v>
      </c>
      <c r="AM74" s="14">
        <v>12</v>
      </c>
      <c r="AN74" s="14">
        <v>0</v>
      </c>
      <c r="AO74" s="14">
        <v>321</v>
      </c>
      <c r="AP74" s="14">
        <v>55</v>
      </c>
      <c r="AQ74" s="14">
        <v>257</v>
      </c>
      <c r="AR74" s="14">
        <v>41</v>
      </c>
      <c r="AS74" s="34">
        <f t="shared" si="33"/>
        <v>578</v>
      </c>
      <c r="AT74" s="34">
        <f t="shared" si="33"/>
        <v>96</v>
      </c>
      <c r="AU74" s="34">
        <f t="shared" si="34"/>
        <v>674</v>
      </c>
      <c r="AV74" s="34">
        <f>AO74+'Feb26'!AV74</f>
        <v>3655</v>
      </c>
      <c r="AW74" s="34">
        <f>AP74+'Feb26'!AW74</f>
        <v>1201</v>
      </c>
      <c r="AX74" s="34">
        <f>AQ74+'Feb26'!AX74</f>
        <v>2990</v>
      </c>
      <c r="AY74" s="34">
        <f>AR74+'Feb26'!AY74</f>
        <v>964</v>
      </c>
      <c r="AZ74" s="34">
        <f t="shared" si="35"/>
        <v>6645</v>
      </c>
      <c r="BA74" s="34">
        <f t="shared" si="35"/>
        <v>2165</v>
      </c>
      <c r="BB74" s="34">
        <f t="shared" si="36"/>
        <v>8810</v>
      </c>
      <c r="BC74" s="14"/>
      <c r="BD74" s="14"/>
      <c r="BE74" s="34"/>
      <c r="BF74" s="34"/>
      <c r="BG74" s="14"/>
      <c r="BH74" s="14"/>
      <c r="BI74" s="14"/>
      <c r="BJ74" s="34"/>
      <c r="BK74" s="39"/>
      <c r="BL74" s="39"/>
      <c r="BM74" s="34">
        <f t="shared" si="29"/>
        <v>0</v>
      </c>
    </row>
    <row r="75" spans="1:65" s="1" customFormat="1" ht="17.100000000000001" customHeight="1">
      <c r="A75" s="16">
        <v>58</v>
      </c>
      <c r="B75" s="17" t="s">
        <v>125</v>
      </c>
      <c r="C75" s="13">
        <v>37000</v>
      </c>
      <c r="D75" s="13">
        <v>0</v>
      </c>
      <c r="E75" s="14">
        <v>3100</v>
      </c>
      <c r="F75" s="14"/>
      <c r="G75" s="14">
        <v>2069</v>
      </c>
      <c r="H75" s="15">
        <f t="shared" si="32"/>
        <v>66.741935483870961</v>
      </c>
      <c r="I75" s="14"/>
      <c r="J75" s="15"/>
      <c r="K75" s="34">
        <f>G75+'Feb26'!K75</f>
        <v>20317</v>
      </c>
      <c r="L75" s="15">
        <f t="shared" si="31"/>
        <v>54.910810810810808</v>
      </c>
      <c r="M75" s="34">
        <f>I75+'Feb26'!M75</f>
        <v>0</v>
      </c>
      <c r="N75" s="15"/>
      <c r="O75" s="14">
        <v>91</v>
      </c>
      <c r="P75" s="14">
        <v>0</v>
      </c>
      <c r="Q75" s="34">
        <f>O75+'Feb26'!Q75</f>
        <v>697</v>
      </c>
      <c r="R75" s="34">
        <f>P75+'Feb26'!R75</f>
        <v>0</v>
      </c>
      <c r="S75" s="14">
        <v>2765</v>
      </c>
      <c r="T75" s="14"/>
      <c r="U75" s="14">
        <v>591</v>
      </c>
      <c r="V75" s="14"/>
      <c r="W75" s="14">
        <v>306</v>
      </c>
      <c r="X75" s="14"/>
      <c r="Y75" s="15">
        <f t="shared" si="24"/>
        <v>51.776649746192895</v>
      </c>
      <c r="Z75" s="15"/>
      <c r="AA75" s="14">
        <v>3174</v>
      </c>
      <c r="AB75" s="14"/>
      <c r="AC75" s="14">
        <v>410</v>
      </c>
      <c r="AD75" s="14"/>
      <c r="AE75" s="14">
        <v>361</v>
      </c>
      <c r="AF75" s="14"/>
      <c r="AG75" s="14">
        <v>51</v>
      </c>
      <c r="AH75" s="14"/>
      <c r="AI75" s="14">
        <v>567</v>
      </c>
      <c r="AJ75" s="14"/>
      <c r="AK75" s="14">
        <v>34</v>
      </c>
      <c r="AL75" s="14"/>
      <c r="AM75" s="14">
        <v>0</v>
      </c>
      <c r="AN75" s="14"/>
      <c r="AO75" s="14">
        <v>549</v>
      </c>
      <c r="AP75" s="14"/>
      <c r="AQ75" s="14">
        <v>481</v>
      </c>
      <c r="AR75" s="14"/>
      <c r="AS75" s="34">
        <f t="shared" si="33"/>
        <v>1030</v>
      </c>
      <c r="AT75" s="34">
        <f t="shared" si="33"/>
        <v>0</v>
      </c>
      <c r="AU75" s="34">
        <f t="shared" si="34"/>
        <v>1030</v>
      </c>
      <c r="AV75" s="34">
        <f>AO75+'Feb26'!AV75</f>
        <v>5397</v>
      </c>
      <c r="AW75" s="34">
        <f>AP75+'Feb26'!AW75</f>
        <v>0</v>
      </c>
      <c r="AX75" s="34">
        <f>AQ75+'Feb26'!AX75</f>
        <v>4611</v>
      </c>
      <c r="AY75" s="34">
        <f>AR75+'Feb26'!AY75</f>
        <v>0</v>
      </c>
      <c r="AZ75" s="34">
        <f t="shared" si="35"/>
        <v>10008</v>
      </c>
      <c r="BA75" s="34">
        <f t="shared" si="35"/>
        <v>0</v>
      </c>
      <c r="BB75" s="34">
        <f t="shared" si="36"/>
        <v>10008</v>
      </c>
      <c r="BC75" s="14"/>
      <c r="BD75" s="14"/>
      <c r="BE75" s="34"/>
      <c r="BF75" s="34"/>
      <c r="BG75" s="14"/>
      <c r="BH75" s="14"/>
      <c r="BI75" s="14"/>
      <c r="BJ75" s="34"/>
      <c r="BK75" s="39"/>
      <c r="BL75" s="39"/>
      <c r="BM75" s="34">
        <f t="shared" si="29"/>
        <v>0</v>
      </c>
    </row>
    <row r="76" spans="1:65" s="138" customFormat="1" ht="17.100000000000001" customHeight="1">
      <c r="A76" s="18"/>
      <c r="B76" s="19" t="s">
        <v>74</v>
      </c>
      <c r="C76" s="19">
        <f>SUM(C72:C75)</f>
        <v>240000</v>
      </c>
      <c r="D76" s="19">
        <f t="shared" ref="D76:BM76" si="40">SUM(D72:D75)</f>
        <v>52000</v>
      </c>
      <c r="E76" s="35">
        <f t="shared" si="40"/>
        <v>19950</v>
      </c>
      <c r="F76" s="35">
        <f t="shared" si="40"/>
        <v>4350</v>
      </c>
      <c r="G76" s="35">
        <f t="shared" si="40"/>
        <v>10507</v>
      </c>
      <c r="H76" s="21">
        <f t="shared" si="32"/>
        <v>52.666666666666664</v>
      </c>
      <c r="I76" s="35">
        <f t="shared" si="40"/>
        <v>1257</v>
      </c>
      <c r="J76" s="21">
        <f t="shared" ref="J76" si="41">I76*100/F76</f>
        <v>28.896551724137932</v>
      </c>
      <c r="K76" s="35">
        <f t="shared" si="40"/>
        <v>124573</v>
      </c>
      <c r="L76" s="21">
        <f t="shared" si="31"/>
        <v>51.905416666666667</v>
      </c>
      <c r="M76" s="35">
        <f t="shared" si="40"/>
        <v>32768</v>
      </c>
      <c r="N76" s="21">
        <f t="shared" ref="N76" si="42">M76*100/D76</f>
        <v>63.015384615384619</v>
      </c>
      <c r="O76" s="35">
        <f t="shared" si="40"/>
        <v>363</v>
      </c>
      <c r="P76" s="35">
        <f t="shared" si="40"/>
        <v>19</v>
      </c>
      <c r="Q76" s="35">
        <f t="shared" si="40"/>
        <v>4941</v>
      </c>
      <c r="R76" s="35">
        <f t="shared" si="40"/>
        <v>1900</v>
      </c>
      <c r="S76" s="35">
        <f t="shared" si="40"/>
        <v>17975</v>
      </c>
      <c r="T76" s="35">
        <f t="shared" si="40"/>
        <v>5292</v>
      </c>
      <c r="U76" s="35">
        <f t="shared" si="40"/>
        <v>3731</v>
      </c>
      <c r="V76" s="35">
        <f t="shared" si="40"/>
        <v>1070</v>
      </c>
      <c r="W76" s="35">
        <f t="shared" si="40"/>
        <v>1953</v>
      </c>
      <c r="X76" s="35">
        <f t="shared" si="40"/>
        <v>553</v>
      </c>
      <c r="Y76" s="21">
        <f t="shared" si="24"/>
        <v>52.345215759849907</v>
      </c>
      <c r="Z76" s="21">
        <f t="shared" si="24"/>
        <v>51.682242990654203</v>
      </c>
      <c r="AA76" s="35">
        <f t="shared" si="40"/>
        <v>21037</v>
      </c>
      <c r="AB76" s="35">
        <f t="shared" si="40"/>
        <v>4524</v>
      </c>
      <c r="AC76" s="35">
        <f t="shared" si="40"/>
        <v>2602</v>
      </c>
      <c r="AD76" s="35">
        <f t="shared" si="40"/>
        <v>574</v>
      </c>
      <c r="AE76" s="35">
        <f t="shared" si="40"/>
        <v>2398</v>
      </c>
      <c r="AF76" s="35">
        <f t="shared" si="40"/>
        <v>521</v>
      </c>
      <c r="AG76" s="35">
        <f t="shared" si="40"/>
        <v>211</v>
      </c>
      <c r="AH76" s="35">
        <f t="shared" si="40"/>
        <v>29</v>
      </c>
      <c r="AI76" s="35">
        <f t="shared" si="40"/>
        <v>2343</v>
      </c>
      <c r="AJ76" s="35">
        <f t="shared" si="40"/>
        <v>345</v>
      </c>
      <c r="AK76" s="35">
        <f t="shared" si="40"/>
        <v>197</v>
      </c>
      <c r="AL76" s="35">
        <f t="shared" si="40"/>
        <v>34</v>
      </c>
      <c r="AM76" s="35">
        <f t="shared" si="40"/>
        <v>192</v>
      </c>
      <c r="AN76" s="35">
        <f t="shared" si="40"/>
        <v>64</v>
      </c>
      <c r="AO76" s="35">
        <f t="shared" si="40"/>
        <v>4382</v>
      </c>
      <c r="AP76" s="35">
        <f t="shared" si="40"/>
        <v>1031</v>
      </c>
      <c r="AQ76" s="35">
        <f t="shared" si="40"/>
        <v>3692</v>
      </c>
      <c r="AR76" s="35">
        <f t="shared" si="40"/>
        <v>871</v>
      </c>
      <c r="AS76" s="35">
        <f t="shared" si="40"/>
        <v>8074</v>
      </c>
      <c r="AT76" s="35">
        <f t="shared" si="40"/>
        <v>1902</v>
      </c>
      <c r="AU76" s="35">
        <f t="shared" si="40"/>
        <v>9976</v>
      </c>
      <c r="AV76" s="35">
        <f t="shared" si="40"/>
        <v>34982</v>
      </c>
      <c r="AW76" s="37">
        <f t="shared" si="40"/>
        <v>8951</v>
      </c>
      <c r="AX76" s="35">
        <f t="shared" si="40"/>
        <v>29118</v>
      </c>
      <c r="AY76" s="35">
        <f t="shared" si="40"/>
        <v>7099</v>
      </c>
      <c r="AZ76" s="35">
        <f t="shared" si="40"/>
        <v>64100</v>
      </c>
      <c r="BA76" s="35">
        <f t="shared" si="40"/>
        <v>16050</v>
      </c>
      <c r="BB76" s="35">
        <f t="shared" si="40"/>
        <v>80150</v>
      </c>
      <c r="BC76" s="35">
        <f t="shared" si="40"/>
        <v>0</v>
      </c>
      <c r="BD76" s="35">
        <f t="shared" si="40"/>
        <v>0</v>
      </c>
      <c r="BE76" s="35">
        <f t="shared" si="40"/>
        <v>0</v>
      </c>
      <c r="BF76" s="35">
        <f t="shared" si="40"/>
        <v>0</v>
      </c>
      <c r="BG76" s="35">
        <f t="shared" si="40"/>
        <v>5</v>
      </c>
      <c r="BH76" s="35">
        <f t="shared" si="40"/>
        <v>2104</v>
      </c>
      <c r="BI76" s="35">
        <f t="shared" si="40"/>
        <v>0</v>
      </c>
      <c r="BJ76" s="35">
        <f t="shared" si="40"/>
        <v>2104</v>
      </c>
      <c r="BK76" s="35">
        <f t="shared" si="40"/>
        <v>35496</v>
      </c>
      <c r="BL76" s="35">
        <f t="shared" si="40"/>
        <v>0</v>
      </c>
      <c r="BM76" s="35">
        <f t="shared" si="40"/>
        <v>35496</v>
      </c>
    </row>
    <row r="77" spans="1:65" s="1" customFormat="1" ht="17.100000000000001" customHeight="1">
      <c r="A77" s="22">
        <v>59</v>
      </c>
      <c r="B77" s="29" t="s">
        <v>126</v>
      </c>
      <c r="C77" s="13">
        <v>90000</v>
      </c>
      <c r="D77" s="13">
        <v>0</v>
      </c>
      <c r="E77" s="14">
        <v>7630</v>
      </c>
      <c r="F77" s="14"/>
      <c r="G77" s="14">
        <v>420</v>
      </c>
      <c r="H77" s="15">
        <f t="shared" si="32"/>
        <v>5.5045871559633026</v>
      </c>
      <c r="I77" s="14"/>
      <c r="J77" s="15"/>
      <c r="K77" s="34">
        <f>G77+'Feb26'!K77</f>
        <v>45550</v>
      </c>
      <c r="L77" s="15">
        <f t="shared" si="31"/>
        <v>50.611111111111114</v>
      </c>
      <c r="M77" s="34">
        <f>I77+'Jan26'!M77</f>
        <v>0</v>
      </c>
      <c r="N77" s="15"/>
      <c r="O77" s="14"/>
      <c r="P77" s="14"/>
      <c r="Q77" s="34">
        <f>O77+'Feb26'!Q77</f>
        <v>0</v>
      </c>
      <c r="R77" s="34">
        <f>P77+'Feb26'!R77</f>
        <v>0</v>
      </c>
      <c r="S77" s="14">
        <v>4187</v>
      </c>
      <c r="T77" s="14"/>
      <c r="U77" s="14">
        <v>1018</v>
      </c>
      <c r="V77" s="14"/>
      <c r="W77" s="14">
        <v>553</v>
      </c>
      <c r="X77" s="14"/>
      <c r="Y77" s="15">
        <f t="shared" si="24"/>
        <v>54.322200392927307</v>
      </c>
      <c r="Z77" s="15"/>
      <c r="AA77" s="14">
        <v>4500</v>
      </c>
      <c r="AB77" s="14"/>
      <c r="AC77" s="14">
        <v>2334</v>
      </c>
      <c r="AD77" s="14"/>
      <c r="AE77" s="14">
        <v>2146</v>
      </c>
      <c r="AF77" s="14"/>
      <c r="AG77" s="14">
        <v>46</v>
      </c>
      <c r="AH77" s="14"/>
      <c r="AI77" s="14">
        <v>335</v>
      </c>
      <c r="AJ77" s="14"/>
      <c r="AK77" s="14">
        <v>39</v>
      </c>
      <c r="AL77" s="14"/>
      <c r="AM77" s="14">
        <v>190</v>
      </c>
      <c r="AN77" s="14"/>
      <c r="AO77" s="14">
        <v>910</v>
      </c>
      <c r="AP77" s="14"/>
      <c r="AQ77" s="14">
        <v>816</v>
      </c>
      <c r="AR77" s="14"/>
      <c r="AS77" s="34">
        <f t="shared" si="33"/>
        <v>1726</v>
      </c>
      <c r="AT77" s="34">
        <f t="shared" si="33"/>
        <v>0</v>
      </c>
      <c r="AU77" s="34">
        <f t="shared" si="34"/>
        <v>1726</v>
      </c>
      <c r="AV77" s="34">
        <f>AO77+'Feb26'!AV77</f>
        <v>10357</v>
      </c>
      <c r="AW77" s="34">
        <f>AP77+'Feb26'!AW77</f>
        <v>0</v>
      </c>
      <c r="AX77" s="34">
        <f>AQ77+'Feb26'!AX77</f>
        <v>9118</v>
      </c>
      <c r="AY77" s="34">
        <f>AR77+'Feb26'!AY77</f>
        <v>0</v>
      </c>
      <c r="AZ77" s="34">
        <f t="shared" si="35"/>
        <v>19475</v>
      </c>
      <c r="BA77" s="34">
        <f t="shared" si="35"/>
        <v>0</v>
      </c>
      <c r="BB77" s="34">
        <f t="shared" si="36"/>
        <v>19475</v>
      </c>
      <c r="BC77" s="14"/>
      <c r="BD77" s="14"/>
      <c r="BE77" s="34"/>
      <c r="BF77" s="34"/>
      <c r="BG77" s="14"/>
      <c r="BH77" s="14"/>
      <c r="BI77" s="14"/>
      <c r="BJ77" s="34"/>
      <c r="BK77" s="39"/>
      <c r="BL77" s="39"/>
      <c r="BM77" s="34">
        <f t="shared" si="29"/>
        <v>0</v>
      </c>
    </row>
    <row r="78" spans="1:65" s="1" customFormat="1" ht="17.100000000000001" customHeight="1">
      <c r="A78" s="12">
        <v>60</v>
      </c>
      <c r="B78" s="13" t="s">
        <v>127</v>
      </c>
      <c r="C78" s="13">
        <v>20000</v>
      </c>
      <c r="D78" s="13">
        <v>0</v>
      </c>
      <c r="E78" s="14">
        <v>1650</v>
      </c>
      <c r="F78" s="14"/>
      <c r="G78" s="14">
        <v>170</v>
      </c>
      <c r="H78" s="15">
        <f t="shared" si="32"/>
        <v>10.303030303030303</v>
      </c>
      <c r="I78" s="14"/>
      <c r="J78" s="15"/>
      <c r="K78" s="34">
        <f>G78+'Feb26'!K78</f>
        <v>8061</v>
      </c>
      <c r="L78" s="15">
        <f t="shared" si="31"/>
        <v>40.305</v>
      </c>
      <c r="M78" s="34">
        <f>I78+'Jan26'!M78</f>
        <v>0</v>
      </c>
      <c r="N78" s="15"/>
      <c r="O78" s="14"/>
      <c r="P78" s="14"/>
      <c r="Q78" s="34">
        <f>O78+'Feb26'!Q78</f>
        <v>0</v>
      </c>
      <c r="R78" s="34">
        <f>P78+'Feb26'!R78</f>
        <v>0</v>
      </c>
      <c r="S78" s="14">
        <v>90</v>
      </c>
      <c r="T78" s="14"/>
      <c r="U78" s="14">
        <v>22</v>
      </c>
      <c r="V78" s="14"/>
      <c r="W78" s="14">
        <v>12</v>
      </c>
      <c r="X78" s="14"/>
      <c r="Y78" s="15">
        <f t="shared" si="24"/>
        <v>54.545454545454547</v>
      </c>
      <c r="Z78" s="15"/>
      <c r="AA78" s="14">
        <v>100</v>
      </c>
      <c r="AB78" s="14"/>
      <c r="AC78" s="14">
        <v>52</v>
      </c>
      <c r="AD78" s="14"/>
      <c r="AE78" s="14">
        <v>48</v>
      </c>
      <c r="AF78" s="14"/>
      <c r="AG78" s="14">
        <v>0</v>
      </c>
      <c r="AH78" s="14"/>
      <c r="AI78" s="14">
        <v>16</v>
      </c>
      <c r="AJ78" s="14"/>
      <c r="AK78" s="14">
        <v>0</v>
      </c>
      <c r="AL78" s="14"/>
      <c r="AM78" s="14">
        <v>0</v>
      </c>
      <c r="AN78" s="14"/>
      <c r="AO78" s="14">
        <v>19</v>
      </c>
      <c r="AP78" s="14"/>
      <c r="AQ78" s="14">
        <v>17</v>
      </c>
      <c r="AR78" s="14"/>
      <c r="AS78" s="34">
        <f t="shared" si="33"/>
        <v>36</v>
      </c>
      <c r="AT78" s="34">
        <f t="shared" si="33"/>
        <v>0</v>
      </c>
      <c r="AU78" s="34">
        <f t="shared" si="34"/>
        <v>36</v>
      </c>
      <c r="AV78" s="34">
        <f>AO78+'Feb26'!AV78</f>
        <v>2162</v>
      </c>
      <c r="AW78" s="34">
        <f>AP78+'Feb26'!AW78</f>
        <v>0</v>
      </c>
      <c r="AX78" s="34">
        <f>AQ78+'Feb26'!AX78</f>
        <v>1589</v>
      </c>
      <c r="AY78" s="34">
        <f>AR78+'Feb26'!AY78</f>
        <v>0</v>
      </c>
      <c r="AZ78" s="34">
        <f t="shared" si="35"/>
        <v>3751</v>
      </c>
      <c r="BA78" s="34">
        <f t="shared" si="35"/>
        <v>0</v>
      </c>
      <c r="BB78" s="34">
        <f t="shared" si="36"/>
        <v>3751</v>
      </c>
      <c r="BC78" s="14"/>
      <c r="BD78" s="14"/>
      <c r="BE78" s="34"/>
      <c r="BF78" s="34"/>
      <c r="BG78" s="14"/>
      <c r="BH78" s="14"/>
      <c r="BI78" s="14"/>
      <c r="BJ78" s="34"/>
      <c r="BK78" s="39"/>
      <c r="BL78" s="39"/>
      <c r="BM78" s="34">
        <f t="shared" si="29"/>
        <v>0</v>
      </c>
    </row>
    <row r="79" spans="1:65" s="1" customFormat="1" ht="17.100000000000001" customHeight="1">
      <c r="A79" s="16">
        <v>61</v>
      </c>
      <c r="B79" s="17" t="s">
        <v>128</v>
      </c>
      <c r="C79" s="13">
        <v>30000</v>
      </c>
      <c r="D79" s="13">
        <v>0</v>
      </c>
      <c r="E79" s="14">
        <v>2655</v>
      </c>
      <c r="F79" s="14"/>
      <c r="G79" s="14">
        <v>1244</v>
      </c>
      <c r="H79" s="15">
        <f t="shared" si="32"/>
        <v>46.854990583804145</v>
      </c>
      <c r="I79" s="14"/>
      <c r="J79" s="15"/>
      <c r="K79" s="34">
        <f>G79+'Feb26'!K79</f>
        <v>13963</v>
      </c>
      <c r="L79" s="15">
        <f t="shared" si="31"/>
        <v>46.543333333333337</v>
      </c>
      <c r="M79" s="34">
        <f>I79+'Jan26'!M79</f>
        <v>0</v>
      </c>
      <c r="N79" s="15"/>
      <c r="O79" s="14"/>
      <c r="P79" s="14"/>
      <c r="Q79" s="34">
        <f>O79+'Feb26'!Q79</f>
        <v>0</v>
      </c>
      <c r="R79" s="34">
        <f>P79+'Feb26'!R79</f>
        <v>0</v>
      </c>
      <c r="S79" s="14">
        <v>1665</v>
      </c>
      <c r="T79" s="14"/>
      <c r="U79" s="14">
        <v>430</v>
      </c>
      <c r="V79" s="14"/>
      <c r="W79" s="14">
        <v>230</v>
      </c>
      <c r="X79" s="14"/>
      <c r="Y79" s="15">
        <f t="shared" si="24"/>
        <v>53.488372093023258</v>
      </c>
      <c r="Z79" s="15"/>
      <c r="AA79" s="14">
        <v>2085</v>
      </c>
      <c r="AB79" s="14"/>
      <c r="AC79" s="14">
        <v>1137</v>
      </c>
      <c r="AD79" s="14"/>
      <c r="AE79" s="14">
        <v>898</v>
      </c>
      <c r="AF79" s="14"/>
      <c r="AG79" s="14">
        <v>22</v>
      </c>
      <c r="AH79" s="14"/>
      <c r="AI79" s="14">
        <v>226</v>
      </c>
      <c r="AJ79" s="14"/>
      <c r="AK79" s="14">
        <v>39</v>
      </c>
      <c r="AL79" s="14"/>
      <c r="AM79" s="14">
        <v>60</v>
      </c>
      <c r="AN79" s="14"/>
      <c r="AO79" s="14">
        <v>448</v>
      </c>
      <c r="AP79" s="14"/>
      <c r="AQ79" s="14">
        <v>333</v>
      </c>
      <c r="AR79" s="14"/>
      <c r="AS79" s="34">
        <f t="shared" si="33"/>
        <v>781</v>
      </c>
      <c r="AT79" s="34">
        <f t="shared" si="33"/>
        <v>0</v>
      </c>
      <c r="AU79" s="34">
        <f t="shared" si="34"/>
        <v>781</v>
      </c>
      <c r="AV79" s="34">
        <f>AO79+'Feb26'!AV79</f>
        <v>3641</v>
      </c>
      <c r="AW79" s="34">
        <f>AP79+'Feb26'!AW79</f>
        <v>0</v>
      </c>
      <c r="AX79" s="34">
        <f>AQ79+'Feb26'!AX79</f>
        <v>2620</v>
      </c>
      <c r="AY79" s="34">
        <f>AR79+'Feb26'!AY79</f>
        <v>0</v>
      </c>
      <c r="AZ79" s="34">
        <f t="shared" si="35"/>
        <v>6261</v>
      </c>
      <c r="BA79" s="34">
        <f t="shared" si="35"/>
        <v>0</v>
      </c>
      <c r="BB79" s="34">
        <f t="shared" si="36"/>
        <v>6261</v>
      </c>
      <c r="BC79" s="14"/>
      <c r="BD79" s="14"/>
      <c r="BE79" s="34"/>
      <c r="BF79" s="34"/>
      <c r="BG79" s="14"/>
      <c r="BH79" s="14"/>
      <c r="BI79" s="14"/>
      <c r="BJ79" s="34"/>
      <c r="BK79" s="39"/>
      <c r="BL79" s="39"/>
      <c r="BM79" s="34">
        <f t="shared" si="29"/>
        <v>0</v>
      </c>
    </row>
    <row r="80" spans="1:65" s="138" customFormat="1" ht="17.100000000000001" customHeight="1">
      <c r="A80" s="18"/>
      <c r="B80" s="19" t="s">
        <v>74</v>
      </c>
      <c r="C80" s="19">
        <f>SUM(C77:C79)</f>
        <v>140000</v>
      </c>
      <c r="D80" s="19">
        <f t="shared" ref="D80:BM80" si="43">SUM(D77:D79)</f>
        <v>0</v>
      </c>
      <c r="E80" s="35">
        <f t="shared" si="43"/>
        <v>11935</v>
      </c>
      <c r="F80" s="35">
        <f t="shared" si="43"/>
        <v>0</v>
      </c>
      <c r="G80" s="35">
        <f t="shared" si="43"/>
        <v>1834</v>
      </c>
      <c r="H80" s="21">
        <f t="shared" si="32"/>
        <v>15.366568914956012</v>
      </c>
      <c r="I80" s="35">
        <f t="shared" si="43"/>
        <v>0</v>
      </c>
      <c r="J80" s="21"/>
      <c r="K80" s="35">
        <f t="shared" si="43"/>
        <v>67574</v>
      </c>
      <c r="L80" s="21">
        <f t="shared" si="31"/>
        <v>48.267142857142858</v>
      </c>
      <c r="M80" s="35">
        <f t="shared" si="43"/>
        <v>0</v>
      </c>
      <c r="N80" s="35">
        <f t="shared" si="43"/>
        <v>0</v>
      </c>
      <c r="O80" s="35">
        <f t="shared" si="43"/>
        <v>0</v>
      </c>
      <c r="P80" s="35">
        <f t="shared" si="43"/>
        <v>0</v>
      </c>
      <c r="Q80" s="35">
        <f t="shared" si="43"/>
        <v>0</v>
      </c>
      <c r="R80" s="35">
        <f t="shared" si="43"/>
        <v>0</v>
      </c>
      <c r="S80" s="35">
        <f t="shared" si="43"/>
        <v>5942</v>
      </c>
      <c r="T80" s="35">
        <f t="shared" si="43"/>
        <v>0</v>
      </c>
      <c r="U80" s="35">
        <f t="shared" si="43"/>
        <v>1470</v>
      </c>
      <c r="V80" s="35">
        <f t="shared" si="43"/>
        <v>0</v>
      </c>
      <c r="W80" s="35">
        <f t="shared" si="43"/>
        <v>795</v>
      </c>
      <c r="X80" s="35">
        <f t="shared" si="43"/>
        <v>0</v>
      </c>
      <c r="Y80" s="21">
        <f t="shared" si="24"/>
        <v>54.081632653061227</v>
      </c>
      <c r="Z80" s="21"/>
      <c r="AA80" s="35">
        <f t="shared" si="43"/>
        <v>6685</v>
      </c>
      <c r="AB80" s="35">
        <f t="shared" si="43"/>
        <v>0</v>
      </c>
      <c r="AC80" s="35">
        <f t="shared" si="43"/>
        <v>3523</v>
      </c>
      <c r="AD80" s="35">
        <f t="shared" si="43"/>
        <v>0</v>
      </c>
      <c r="AE80" s="35">
        <f t="shared" si="43"/>
        <v>3092</v>
      </c>
      <c r="AF80" s="35">
        <f t="shared" si="43"/>
        <v>0</v>
      </c>
      <c r="AG80" s="35">
        <f t="shared" si="43"/>
        <v>68</v>
      </c>
      <c r="AH80" s="35">
        <f t="shared" si="43"/>
        <v>0</v>
      </c>
      <c r="AI80" s="35">
        <f t="shared" si="43"/>
        <v>577</v>
      </c>
      <c r="AJ80" s="35">
        <f t="shared" si="43"/>
        <v>0</v>
      </c>
      <c r="AK80" s="35">
        <f t="shared" si="43"/>
        <v>78</v>
      </c>
      <c r="AL80" s="35">
        <f t="shared" si="43"/>
        <v>0</v>
      </c>
      <c r="AM80" s="35">
        <f t="shared" si="43"/>
        <v>250</v>
      </c>
      <c r="AN80" s="35">
        <f t="shared" si="43"/>
        <v>0</v>
      </c>
      <c r="AO80" s="35">
        <f t="shared" si="43"/>
        <v>1377</v>
      </c>
      <c r="AP80" s="35">
        <f t="shared" si="43"/>
        <v>0</v>
      </c>
      <c r="AQ80" s="35">
        <f t="shared" si="43"/>
        <v>1166</v>
      </c>
      <c r="AR80" s="35">
        <f t="shared" si="43"/>
        <v>0</v>
      </c>
      <c r="AS80" s="35">
        <f t="shared" si="43"/>
        <v>2543</v>
      </c>
      <c r="AT80" s="35">
        <f t="shared" si="43"/>
        <v>0</v>
      </c>
      <c r="AU80" s="35">
        <f t="shared" si="43"/>
        <v>2543</v>
      </c>
      <c r="AV80" s="35">
        <f t="shared" si="43"/>
        <v>16160</v>
      </c>
      <c r="AW80" s="35">
        <f t="shared" si="43"/>
        <v>0</v>
      </c>
      <c r="AX80" s="35">
        <f t="shared" si="43"/>
        <v>13327</v>
      </c>
      <c r="AY80" s="35">
        <f t="shared" si="43"/>
        <v>0</v>
      </c>
      <c r="AZ80" s="35">
        <f t="shared" si="43"/>
        <v>29487</v>
      </c>
      <c r="BA80" s="35">
        <f t="shared" si="43"/>
        <v>0</v>
      </c>
      <c r="BB80" s="35">
        <f t="shared" si="43"/>
        <v>29487</v>
      </c>
      <c r="BC80" s="35">
        <f t="shared" si="43"/>
        <v>0</v>
      </c>
      <c r="BD80" s="35">
        <f t="shared" si="43"/>
        <v>0</v>
      </c>
      <c r="BE80" s="35">
        <f t="shared" si="43"/>
        <v>0</v>
      </c>
      <c r="BF80" s="35">
        <f t="shared" si="43"/>
        <v>0</v>
      </c>
      <c r="BG80" s="35">
        <f t="shared" si="43"/>
        <v>0</v>
      </c>
      <c r="BH80" s="35">
        <f t="shared" si="43"/>
        <v>0</v>
      </c>
      <c r="BI80" s="35">
        <f t="shared" si="43"/>
        <v>0</v>
      </c>
      <c r="BJ80" s="35">
        <f t="shared" si="43"/>
        <v>0</v>
      </c>
      <c r="BK80" s="35">
        <f t="shared" si="43"/>
        <v>0</v>
      </c>
      <c r="BL80" s="35">
        <f t="shared" si="43"/>
        <v>0</v>
      </c>
      <c r="BM80" s="35">
        <f t="shared" si="43"/>
        <v>0</v>
      </c>
    </row>
    <row r="81" spans="1:801" s="1" customFormat="1" ht="17.100000000000001" customHeight="1">
      <c r="A81" s="22">
        <v>62</v>
      </c>
      <c r="B81" s="29" t="s">
        <v>129</v>
      </c>
      <c r="C81" s="13">
        <v>34000</v>
      </c>
      <c r="D81" s="13">
        <v>0</v>
      </c>
      <c r="E81" s="14">
        <v>2385</v>
      </c>
      <c r="F81" s="14"/>
      <c r="G81" s="14">
        <v>1225</v>
      </c>
      <c r="H81" s="15">
        <f t="shared" si="32"/>
        <v>51.362683438155138</v>
      </c>
      <c r="I81" s="14"/>
      <c r="J81" s="15"/>
      <c r="K81" s="34">
        <f>G81+'Feb26'!K81</f>
        <v>17868</v>
      </c>
      <c r="L81" s="15">
        <f t="shared" si="31"/>
        <v>52.55294117647059</v>
      </c>
      <c r="M81" s="34">
        <f>I81+'Jan26'!M81</f>
        <v>0</v>
      </c>
      <c r="N81" s="15"/>
      <c r="O81" s="14">
        <v>87</v>
      </c>
      <c r="P81" s="14"/>
      <c r="Q81" s="34">
        <f>O81+'Feb26'!Q81</f>
        <v>1053</v>
      </c>
      <c r="R81" s="34">
        <f>P81+'Feb26'!R81</f>
        <v>0</v>
      </c>
      <c r="S81" s="14">
        <v>1919</v>
      </c>
      <c r="T81" s="14"/>
      <c r="U81" s="14">
        <v>745</v>
      </c>
      <c r="V81" s="14"/>
      <c r="W81" s="14">
        <v>417</v>
      </c>
      <c r="X81" s="14"/>
      <c r="Y81" s="15">
        <f t="shared" si="24"/>
        <v>55.973154362416111</v>
      </c>
      <c r="Z81" s="15"/>
      <c r="AA81" s="14">
        <v>2035</v>
      </c>
      <c r="AB81" s="14"/>
      <c r="AC81" s="14">
        <v>1104</v>
      </c>
      <c r="AD81" s="14"/>
      <c r="AE81" s="14">
        <v>881</v>
      </c>
      <c r="AF81" s="14"/>
      <c r="AG81" s="14">
        <v>56</v>
      </c>
      <c r="AH81" s="14"/>
      <c r="AI81" s="14">
        <v>87</v>
      </c>
      <c r="AJ81" s="14"/>
      <c r="AK81" s="14">
        <v>41</v>
      </c>
      <c r="AL81" s="14"/>
      <c r="AM81" s="14">
        <v>93</v>
      </c>
      <c r="AN81" s="14"/>
      <c r="AO81" s="14">
        <v>510</v>
      </c>
      <c r="AP81" s="14"/>
      <c r="AQ81" s="14">
        <v>396</v>
      </c>
      <c r="AR81" s="14"/>
      <c r="AS81" s="34">
        <f t="shared" si="33"/>
        <v>906</v>
      </c>
      <c r="AT81" s="34">
        <f t="shared" si="33"/>
        <v>0</v>
      </c>
      <c r="AU81" s="34">
        <f t="shared" si="34"/>
        <v>906</v>
      </c>
      <c r="AV81" s="34">
        <f>AO81+'Feb26'!AV81</f>
        <v>4427</v>
      </c>
      <c r="AW81" s="34">
        <f>AP81+'Feb26'!AW81</f>
        <v>0</v>
      </c>
      <c r="AX81" s="34">
        <f>AQ81+'Feb26'!AX81</f>
        <v>3515</v>
      </c>
      <c r="AY81" s="34">
        <f>AR81+'Feb26'!AY81</f>
        <v>0</v>
      </c>
      <c r="AZ81" s="34">
        <f t="shared" si="35"/>
        <v>7942</v>
      </c>
      <c r="BA81" s="34">
        <f t="shared" si="35"/>
        <v>0</v>
      </c>
      <c r="BB81" s="34">
        <f t="shared" si="36"/>
        <v>7942</v>
      </c>
      <c r="BC81" s="14">
        <v>48</v>
      </c>
      <c r="BD81" s="14">
        <v>240</v>
      </c>
      <c r="BE81" s="34">
        <f>BC81+'Feb26'!BE81</f>
        <v>545</v>
      </c>
      <c r="BF81" s="34">
        <f>BD81+'Feb26'!BF81</f>
        <v>2725</v>
      </c>
      <c r="BG81" s="14"/>
      <c r="BH81" s="14"/>
      <c r="BI81" s="14"/>
      <c r="BJ81" s="34"/>
      <c r="BK81" s="39"/>
      <c r="BL81" s="39"/>
      <c r="BM81" s="34">
        <f t="shared" si="29"/>
        <v>0</v>
      </c>
    </row>
    <row r="82" spans="1:801" s="1" customFormat="1" ht="17.100000000000001" customHeight="1">
      <c r="A82" s="12">
        <v>63</v>
      </c>
      <c r="B82" s="13" t="s">
        <v>130</v>
      </c>
      <c r="C82" s="13">
        <v>15000</v>
      </c>
      <c r="D82" s="13">
        <v>0</v>
      </c>
      <c r="E82" s="14">
        <v>1190</v>
      </c>
      <c r="F82" s="14"/>
      <c r="G82" s="14">
        <v>475</v>
      </c>
      <c r="H82" s="15">
        <f t="shared" si="32"/>
        <v>39.915966386554622</v>
      </c>
      <c r="I82" s="14"/>
      <c r="J82" s="15"/>
      <c r="K82" s="34">
        <f>G82+'Feb26'!K82</f>
        <v>6709</v>
      </c>
      <c r="L82" s="15">
        <f t="shared" si="31"/>
        <v>44.726666666666667</v>
      </c>
      <c r="M82" s="34">
        <f>I82+'Jan26'!M82</f>
        <v>0</v>
      </c>
      <c r="N82" s="15"/>
      <c r="O82" s="14">
        <v>35</v>
      </c>
      <c r="P82" s="14"/>
      <c r="Q82" s="34">
        <f>O82+'Feb26'!Q82</f>
        <v>422</v>
      </c>
      <c r="R82" s="34">
        <f>P82+'Feb26'!R82</f>
        <v>0</v>
      </c>
      <c r="S82" s="14">
        <v>704</v>
      </c>
      <c r="T82" s="14"/>
      <c r="U82" s="14">
        <v>225</v>
      </c>
      <c r="V82" s="14"/>
      <c r="W82" s="14">
        <v>122</v>
      </c>
      <c r="X82" s="14"/>
      <c r="Y82" s="15">
        <f t="shared" si="24"/>
        <v>54.222222222222221</v>
      </c>
      <c r="Z82" s="15"/>
      <c r="AA82" s="14">
        <v>1091</v>
      </c>
      <c r="AB82" s="14"/>
      <c r="AC82" s="14">
        <v>581</v>
      </c>
      <c r="AD82" s="14"/>
      <c r="AE82" s="14">
        <v>504</v>
      </c>
      <c r="AF82" s="14"/>
      <c r="AG82" s="14">
        <v>13</v>
      </c>
      <c r="AH82" s="14"/>
      <c r="AI82" s="14">
        <v>37</v>
      </c>
      <c r="AJ82" s="14"/>
      <c r="AK82" s="14">
        <v>7</v>
      </c>
      <c r="AL82" s="14"/>
      <c r="AM82" s="14">
        <v>24</v>
      </c>
      <c r="AN82" s="14"/>
      <c r="AO82" s="14">
        <v>265</v>
      </c>
      <c r="AP82" s="14"/>
      <c r="AQ82" s="14">
        <v>192</v>
      </c>
      <c r="AR82" s="14"/>
      <c r="AS82" s="34">
        <f t="shared" si="33"/>
        <v>457</v>
      </c>
      <c r="AT82" s="34">
        <f t="shared" si="33"/>
        <v>0</v>
      </c>
      <c r="AU82" s="34">
        <f t="shared" si="34"/>
        <v>457</v>
      </c>
      <c r="AV82" s="34">
        <f>AO82+'Feb26'!AV82</f>
        <v>1987</v>
      </c>
      <c r="AW82" s="34">
        <f>AP82+'Feb26'!AW82</f>
        <v>0</v>
      </c>
      <c r="AX82" s="34">
        <f>AQ82+'Feb26'!AX82</f>
        <v>1515</v>
      </c>
      <c r="AY82" s="34">
        <f>AR82+'Feb26'!AY82</f>
        <v>0</v>
      </c>
      <c r="AZ82" s="34">
        <f t="shared" si="35"/>
        <v>3502</v>
      </c>
      <c r="BA82" s="34">
        <f t="shared" si="35"/>
        <v>0</v>
      </c>
      <c r="BB82" s="34">
        <f t="shared" si="36"/>
        <v>3502</v>
      </c>
      <c r="BC82" s="14"/>
      <c r="BD82" s="14"/>
      <c r="BE82" s="34">
        <f>BC82+'Jan26'!BE82</f>
        <v>0</v>
      </c>
      <c r="BF82" s="34">
        <f>BD82+'Jan26'!BF82</f>
        <v>0</v>
      </c>
      <c r="BG82" s="14"/>
      <c r="BH82" s="14"/>
      <c r="BI82" s="14"/>
      <c r="BJ82" s="34"/>
      <c r="BK82" s="39"/>
      <c r="BL82" s="39"/>
      <c r="BM82" s="34">
        <f t="shared" si="29"/>
        <v>0</v>
      </c>
    </row>
    <row r="83" spans="1:801" s="1" customFormat="1" ht="17.100000000000001" customHeight="1">
      <c r="A83" s="12">
        <v>64</v>
      </c>
      <c r="B83" s="13" t="s">
        <v>131</v>
      </c>
      <c r="C83" s="13">
        <v>18000</v>
      </c>
      <c r="D83" s="13">
        <v>0</v>
      </c>
      <c r="E83" s="14">
        <v>1547</v>
      </c>
      <c r="F83" s="14"/>
      <c r="G83" s="14">
        <v>600</v>
      </c>
      <c r="H83" s="15">
        <f t="shared" si="32"/>
        <v>38.784744667097605</v>
      </c>
      <c r="I83" s="14"/>
      <c r="J83" s="15"/>
      <c r="K83" s="34">
        <f>G83+'Feb26'!K83</f>
        <v>11337</v>
      </c>
      <c r="L83" s="15">
        <f t="shared" si="31"/>
        <v>62.983333333333334</v>
      </c>
      <c r="M83" s="34">
        <f>I83+'Jan26'!M83</f>
        <v>0</v>
      </c>
      <c r="N83" s="15"/>
      <c r="O83" s="14">
        <v>25</v>
      </c>
      <c r="P83" s="14"/>
      <c r="Q83" s="34">
        <f>O83+'Feb26'!Q83</f>
        <v>368</v>
      </c>
      <c r="R83" s="34">
        <f>P83+'Feb26'!R83</f>
        <v>0</v>
      </c>
      <c r="S83" s="14">
        <v>1551</v>
      </c>
      <c r="T83" s="14"/>
      <c r="U83" s="14">
        <v>941</v>
      </c>
      <c r="V83" s="14"/>
      <c r="W83" s="14">
        <v>344</v>
      </c>
      <c r="X83" s="14"/>
      <c r="Y83" s="15">
        <f t="shared" si="24"/>
        <v>36.556854410201915</v>
      </c>
      <c r="Z83" s="15"/>
      <c r="AA83" s="14">
        <v>1433</v>
      </c>
      <c r="AB83" s="14"/>
      <c r="AC83" s="14">
        <v>807</v>
      </c>
      <c r="AD83" s="14"/>
      <c r="AE83" s="14">
        <v>599</v>
      </c>
      <c r="AF83" s="14"/>
      <c r="AG83" s="14">
        <v>10</v>
      </c>
      <c r="AH83" s="14"/>
      <c r="AI83" s="14">
        <v>53</v>
      </c>
      <c r="AJ83" s="14"/>
      <c r="AK83" s="14">
        <v>7</v>
      </c>
      <c r="AL83" s="14"/>
      <c r="AM83" s="14">
        <v>66</v>
      </c>
      <c r="AN83" s="14"/>
      <c r="AO83" s="14">
        <v>368</v>
      </c>
      <c r="AP83" s="14"/>
      <c r="AQ83" s="14">
        <v>267</v>
      </c>
      <c r="AR83" s="14"/>
      <c r="AS83" s="34">
        <f t="shared" si="33"/>
        <v>635</v>
      </c>
      <c r="AT83" s="34">
        <f t="shared" si="33"/>
        <v>0</v>
      </c>
      <c r="AU83" s="34">
        <f t="shared" si="34"/>
        <v>635</v>
      </c>
      <c r="AV83" s="34">
        <f>AO83+'Feb26'!AV83</f>
        <v>2524</v>
      </c>
      <c r="AW83" s="34">
        <f>AP83+'Feb26'!AW83</f>
        <v>0</v>
      </c>
      <c r="AX83" s="34">
        <f>AQ83+'Feb26'!AX83</f>
        <v>1994</v>
      </c>
      <c r="AY83" s="34">
        <f>AR83+'Feb26'!AY83</f>
        <v>0</v>
      </c>
      <c r="AZ83" s="34">
        <f t="shared" si="35"/>
        <v>4518</v>
      </c>
      <c r="BA83" s="34">
        <f t="shared" si="35"/>
        <v>0</v>
      </c>
      <c r="BB83" s="34">
        <f t="shared" si="36"/>
        <v>4518</v>
      </c>
      <c r="BC83" s="14"/>
      <c r="BD83" s="14"/>
      <c r="BE83" s="34">
        <f>BC83+'Jan26'!BE83</f>
        <v>0</v>
      </c>
      <c r="BF83" s="34">
        <f>BD83+'Jan26'!BF83</f>
        <v>0</v>
      </c>
      <c r="BG83" s="14"/>
      <c r="BH83" s="14"/>
      <c r="BI83" s="14"/>
      <c r="BJ83" s="34"/>
      <c r="BK83" s="39"/>
      <c r="BL83" s="39"/>
      <c r="BM83" s="34">
        <f t="shared" si="29"/>
        <v>0</v>
      </c>
    </row>
    <row r="84" spans="1:801" s="1" customFormat="1" ht="17.100000000000001" customHeight="1">
      <c r="A84" s="16">
        <v>65</v>
      </c>
      <c r="B84" s="17" t="s">
        <v>132</v>
      </c>
      <c r="C84" s="13">
        <v>10000</v>
      </c>
      <c r="D84" s="13">
        <v>0</v>
      </c>
      <c r="E84" s="14">
        <v>953</v>
      </c>
      <c r="F84" s="14"/>
      <c r="G84" s="14">
        <v>1292</v>
      </c>
      <c r="H84" s="15">
        <f t="shared" si="32"/>
        <v>135.57187827911858</v>
      </c>
      <c r="I84" s="14"/>
      <c r="J84" s="15"/>
      <c r="K84" s="34">
        <f>G84+'Feb26'!K84</f>
        <v>8228</v>
      </c>
      <c r="L84" s="15">
        <f t="shared" si="31"/>
        <v>82.28</v>
      </c>
      <c r="M84" s="34">
        <f>I84+'Jan26'!M84</f>
        <v>0</v>
      </c>
      <c r="N84" s="15"/>
      <c r="O84" s="14">
        <v>150</v>
      </c>
      <c r="P84" s="14"/>
      <c r="Q84" s="34">
        <f>O84+'Feb26'!Q84</f>
        <v>723</v>
      </c>
      <c r="R84" s="34">
        <f>P84+'Feb26'!R84</f>
        <v>0</v>
      </c>
      <c r="S84" s="14">
        <v>1056</v>
      </c>
      <c r="T84" s="14"/>
      <c r="U84" s="14">
        <v>372</v>
      </c>
      <c r="V84" s="14"/>
      <c r="W84" s="14">
        <v>199</v>
      </c>
      <c r="X84" s="14"/>
      <c r="Y84" s="15">
        <f t="shared" si="24"/>
        <v>53.494623655913976</v>
      </c>
      <c r="Z84" s="15"/>
      <c r="AA84" s="14">
        <v>1682</v>
      </c>
      <c r="AB84" s="14"/>
      <c r="AC84" s="14">
        <v>885</v>
      </c>
      <c r="AD84" s="14"/>
      <c r="AE84" s="14">
        <v>796</v>
      </c>
      <c r="AF84" s="14"/>
      <c r="AG84" s="14">
        <v>25</v>
      </c>
      <c r="AH84" s="14"/>
      <c r="AI84" s="14">
        <v>70</v>
      </c>
      <c r="AJ84" s="14"/>
      <c r="AK84" s="14">
        <v>20</v>
      </c>
      <c r="AL84" s="14"/>
      <c r="AM84" s="14">
        <v>58</v>
      </c>
      <c r="AN84" s="14"/>
      <c r="AO84" s="14">
        <v>452</v>
      </c>
      <c r="AP84" s="14"/>
      <c r="AQ84" s="14">
        <v>323</v>
      </c>
      <c r="AR84" s="14"/>
      <c r="AS84" s="34">
        <f t="shared" si="33"/>
        <v>775</v>
      </c>
      <c r="AT84" s="34">
        <f t="shared" si="33"/>
        <v>0</v>
      </c>
      <c r="AU84" s="34">
        <f t="shared" si="34"/>
        <v>775</v>
      </c>
      <c r="AV84" s="34">
        <f>AO84+'Feb26'!AV84</f>
        <v>2201</v>
      </c>
      <c r="AW84" s="34">
        <f>AP84+'Feb26'!AW84</f>
        <v>0</v>
      </c>
      <c r="AX84" s="34">
        <f>AQ84+'Feb26'!AX84</f>
        <v>1669</v>
      </c>
      <c r="AY84" s="34">
        <f>AR84+'Feb26'!AY84</f>
        <v>0</v>
      </c>
      <c r="AZ84" s="34">
        <f t="shared" si="35"/>
        <v>3870</v>
      </c>
      <c r="BA84" s="34">
        <f t="shared" si="35"/>
        <v>0</v>
      </c>
      <c r="BB84" s="34">
        <f t="shared" si="36"/>
        <v>3870</v>
      </c>
      <c r="BC84" s="14"/>
      <c r="BD84" s="14"/>
      <c r="BE84" s="34">
        <f>BC84+'Jan26'!BE84</f>
        <v>0</v>
      </c>
      <c r="BF84" s="34">
        <f>BD84+'Jan26'!BF84</f>
        <v>0</v>
      </c>
      <c r="BG84" s="14"/>
      <c r="BH84" s="14"/>
      <c r="BI84" s="14"/>
      <c r="BJ84" s="34"/>
      <c r="BK84" s="39"/>
      <c r="BL84" s="39"/>
      <c r="BM84" s="34">
        <f t="shared" si="29"/>
        <v>0</v>
      </c>
    </row>
    <row r="85" spans="1:801" s="138" customFormat="1" ht="17.100000000000001" customHeight="1">
      <c r="A85" s="18"/>
      <c r="B85" s="19" t="s">
        <v>74</v>
      </c>
      <c r="C85" s="19">
        <f>SUM(C81:C84)</f>
        <v>77000</v>
      </c>
      <c r="D85" s="19">
        <f t="shared" ref="D85:BM85" si="44">SUM(D81:D84)</f>
        <v>0</v>
      </c>
      <c r="E85" s="35">
        <f t="shared" si="44"/>
        <v>6075</v>
      </c>
      <c r="F85" s="35">
        <f t="shared" si="44"/>
        <v>0</v>
      </c>
      <c r="G85" s="35">
        <f t="shared" si="44"/>
        <v>3592</v>
      </c>
      <c r="H85" s="21">
        <f t="shared" si="32"/>
        <v>59.127572016460903</v>
      </c>
      <c r="I85" s="35">
        <f t="shared" si="44"/>
        <v>0</v>
      </c>
      <c r="J85" s="35">
        <f t="shared" si="44"/>
        <v>0</v>
      </c>
      <c r="K85" s="35">
        <f t="shared" si="44"/>
        <v>44142</v>
      </c>
      <c r="L85" s="21">
        <f t="shared" si="31"/>
        <v>57.327272727272728</v>
      </c>
      <c r="M85" s="35">
        <f t="shared" si="44"/>
        <v>0</v>
      </c>
      <c r="N85" s="35">
        <f t="shared" si="44"/>
        <v>0</v>
      </c>
      <c r="O85" s="35">
        <f t="shared" si="44"/>
        <v>297</v>
      </c>
      <c r="P85" s="35">
        <f t="shared" si="44"/>
        <v>0</v>
      </c>
      <c r="Q85" s="35">
        <f t="shared" si="44"/>
        <v>2566</v>
      </c>
      <c r="R85" s="35">
        <f t="shared" si="44"/>
        <v>0</v>
      </c>
      <c r="S85" s="35">
        <f t="shared" si="44"/>
        <v>5230</v>
      </c>
      <c r="T85" s="35">
        <f t="shared" si="44"/>
        <v>0</v>
      </c>
      <c r="U85" s="35">
        <f t="shared" si="44"/>
        <v>2283</v>
      </c>
      <c r="V85" s="35">
        <f t="shared" si="44"/>
        <v>0</v>
      </c>
      <c r="W85" s="35">
        <f t="shared" si="44"/>
        <v>1082</v>
      </c>
      <c r="X85" s="35">
        <f t="shared" si="44"/>
        <v>0</v>
      </c>
      <c r="Y85" s="21">
        <f t="shared" si="24"/>
        <v>47.393780113885242</v>
      </c>
      <c r="Z85" s="21"/>
      <c r="AA85" s="35">
        <f t="shared" si="44"/>
        <v>6241</v>
      </c>
      <c r="AB85" s="35">
        <f t="shared" si="44"/>
        <v>0</v>
      </c>
      <c r="AC85" s="35">
        <f t="shared" si="44"/>
        <v>3377</v>
      </c>
      <c r="AD85" s="35">
        <f t="shared" si="44"/>
        <v>0</v>
      </c>
      <c r="AE85" s="35">
        <f t="shared" si="44"/>
        <v>2780</v>
      </c>
      <c r="AF85" s="35">
        <f t="shared" si="44"/>
        <v>0</v>
      </c>
      <c r="AG85" s="35">
        <f t="shared" si="44"/>
        <v>104</v>
      </c>
      <c r="AH85" s="35">
        <f t="shared" si="44"/>
        <v>0</v>
      </c>
      <c r="AI85" s="35">
        <f t="shared" si="44"/>
        <v>247</v>
      </c>
      <c r="AJ85" s="35">
        <f t="shared" si="44"/>
        <v>0</v>
      </c>
      <c r="AK85" s="35">
        <f t="shared" si="44"/>
        <v>75</v>
      </c>
      <c r="AL85" s="35">
        <f t="shared" si="44"/>
        <v>0</v>
      </c>
      <c r="AM85" s="35">
        <f t="shared" si="44"/>
        <v>241</v>
      </c>
      <c r="AN85" s="35">
        <f t="shared" si="44"/>
        <v>0</v>
      </c>
      <c r="AO85" s="35">
        <f t="shared" si="44"/>
        <v>1595</v>
      </c>
      <c r="AP85" s="35">
        <f t="shared" si="44"/>
        <v>0</v>
      </c>
      <c r="AQ85" s="35">
        <f t="shared" si="44"/>
        <v>1178</v>
      </c>
      <c r="AR85" s="35">
        <f t="shared" si="44"/>
        <v>0</v>
      </c>
      <c r="AS85" s="35">
        <f t="shared" si="44"/>
        <v>2773</v>
      </c>
      <c r="AT85" s="35">
        <f t="shared" si="44"/>
        <v>0</v>
      </c>
      <c r="AU85" s="35">
        <f t="shared" si="44"/>
        <v>2773</v>
      </c>
      <c r="AV85" s="35">
        <f t="shared" si="44"/>
        <v>11139</v>
      </c>
      <c r="AW85" s="35">
        <f t="shared" si="44"/>
        <v>0</v>
      </c>
      <c r="AX85" s="35">
        <f t="shared" si="44"/>
        <v>8693</v>
      </c>
      <c r="AY85" s="35">
        <f t="shared" si="44"/>
        <v>0</v>
      </c>
      <c r="AZ85" s="35">
        <f t="shared" si="44"/>
        <v>19832</v>
      </c>
      <c r="BA85" s="35">
        <f t="shared" si="44"/>
        <v>0</v>
      </c>
      <c r="BB85" s="35">
        <f t="shared" si="44"/>
        <v>19832</v>
      </c>
      <c r="BC85" s="35">
        <f t="shared" si="44"/>
        <v>48</v>
      </c>
      <c r="BD85" s="35">
        <f t="shared" si="44"/>
        <v>240</v>
      </c>
      <c r="BE85" s="35">
        <f t="shared" si="44"/>
        <v>545</v>
      </c>
      <c r="BF85" s="35">
        <f t="shared" si="44"/>
        <v>2725</v>
      </c>
      <c r="BG85" s="35">
        <f t="shared" si="44"/>
        <v>0</v>
      </c>
      <c r="BH85" s="35">
        <f t="shared" si="44"/>
        <v>0</v>
      </c>
      <c r="BI85" s="35">
        <f t="shared" si="44"/>
        <v>0</v>
      </c>
      <c r="BJ85" s="35">
        <f t="shared" si="44"/>
        <v>0</v>
      </c>
      <c r="BK85" s="35">
        <f t="shared" si="44"/>
        <v>0</v>
      </c>
      <c r="BL85" s="35">
        <f t="shared" si="44"/>
        <v>0</v>
      </c>
      <c r="BM85" s="35">
        <f t="shared" si="44"/>
        <v>0</v>
      </c>
    </row>
    <row r="86" spans="1:801" s="1" customFormat="1" ht="17.100000000000001" customHeight="1">
      <c r="A86" s="22">
        <v>65</v>
      </c>
      <c r="B86" s="29" t="s">
        <v>133</v>
      </c>
      <c r="C86" s="13">
        <v>14500</v>
      </c>
      <c r="D86" s="13">
        <v>0</v>
      </c>
      <c r="E86" s="14">
        <v>1440</v>
      </c>
      <c r="F86" s="14"/>
      <c r="G86" s="14">
        <v>978</v>
      </c>
      <c r="H86" s="15">
        <f t="shared" si="32"/>
        <v>67.916666666666671</v>
      </c>
      <c r="I86" s="14"/>
      <c r="J86" s="15"/>
      <c r="K86" s="34">
        <f>G86+'Feb26'!K86</f>
        <v>7111</v>
      </c>
      <c r="L86" s="15">
        <f t="shared" si="31"/>
        <v>49.04137931034483</v>
      </c>
      <c r="M86" s="34">
        <f>I86+'Jan26'!M86</f>
        <v>0</v>
      </c>
      <c r="N86" s="15"/>
      <c r="O86" s="14">
        <v>40</v>
      </c>
      <c r="P86" s="14"/>
      <c r="Q86" s="34">
        <f>O86+'Feb26'!Q86</f>
        <v>269</v>
      </c>
      <c r="R86" s="34">
        <f>P86+'Feb26'!R86</f>
        <v>0</v>
      </c>
      <c r="S86" s="14">
        <v>1009</v>
      </c>
      <c r="T86" s="14"/>
      <c r="U86" s="14">
        <v>409</v>
      </c>
      <c r="V86" s="14"/>
      <c r="W86" s="14">
        <v>294</v>
      </c>
      <c r="X86" s="14"/>
      <c r="Y86" s="15">
        <f t="shared" si="24"/>
        <v>71.882640586797066</v>
      </c>
      <c r="Z86" s="15"/>
      <c r="AA86" s="14">
        <v>590</v>
      </c>
      <c r="AB86" s="14"/>
      <c r="AC86" s="14">
        <v>316</v>
      </c>
      <c r="AD86" s="14"/>
      <c r="AE86" s="14">
        <v>130</v>
      </c>
      <c r="AF86" s="14"/>
      <c r="AG86" s="14">
        <v>48</v>
      </c>
      <c r="AH86" s="14"/>
      <c r="AI86" s="14">
        <v>51</v>
      </c>
      <c r="AJ86" s="14"/>
      <c r="AK86" s="14">
        <v>18</v>
      </c>
      <c r="AL86" s="14"/>
      <c r="AM86" s="14">
        <v>32</v>
      </c>
      <c r="AN86" s="14"/>
      <c r="AO86" s="14">
        <v>227</v>
      </c>
      <c r="AP86" s="14"/>
      <c r="AQ86" s="14">
        <v>189</v>
      </c>
      <c r="AR86" s="14"/>
      <c r="AS86" s="34">
        <f t="shared" si="33"/>
        <v>416</v>
      </c>
      <c r="AT86" s="34">
        <f t="shared" si="33"/>
        <v>0</v>
      </c>
      <c r="AU86" s="34">
        <f t="shared" si="34"/>
        <v>416</v>
      </c>
      <c r="AV86" s="34">
        <f>AO86+'Feb26'!AV86</f>
        <v>1622</v>
      </c>
      <c r="AW86" s="34">
        <f>AP86+'Feb26'!AW86</f>
        <v>0</v>
      </c>
      <c r="AX86" s="34">
        <f>AQ86+'Feb26'!AX86</f>
        <v>1331</v>
      </c>
      <c r="AY86" s="34">
        <f>AR86+'Feb26'!AY86</f>
        <v>0</v>
      </c>
      <c r="AZ86" s="34">
        <f t="shared" si="35"/>
        <v>2953</v>
      </c>
      <c r="BA86" s="34">
        <f t="shared" si="35"/>
        <v>0</v>
      </c>
      <c r="BB86" s="34">
        <f t="shared" si="36"/>
        <v>2953</v>
      </c>
      <c r="BC86" s="14"/>
      <c r="BD86" s="14"/>
      <c r="BE86" s="34"/>
      <c r="BF86" s="34"/>
      <c r="BG86" s="14"/>
      <c r="BH86" s="14"/>
      <c r="BI86" s="14"/>
      <c r="BJ86" s="34"/>
      <c r="BK86" s="39"/>
      <c r="BL86" s="39"/>
      <c r="BM86" s="34">
        <f t="shared" si="29"/>
        <v>0</v>
      </c>
    </row>
    <row r="87" spans="1:801" s="1" customFormat="1" ht="17.100000000000001" customHeight="1">
      <c r="A87" s="16">
        <v>66</v>
      </c>
      <c r="B87" s="13" t="s">
        <v>134</v>
      </c>
      <c r="C87" s="13">
        <v>15000</v>
      </c>
      <c r="D87" s="13">
        <v>0</v>
      </c>
      <c r="E87" s="14">
        <v>1450</v>
      </c>
      <c r="F87" s="14"/>
      <c r="G87" s="14">
        <v>1247</v>
      </c>
      <c r="H87" s="15">
        <f t="shared" si="32"/>
        <v>86</v>
      </c>
      <c r="I87" s="14"/>
      <c r="J87" s="15"/>
      <c r="K87" s="34">
        <f>G87+'Feb26'!K87</f>
        <v>10046</v>
      </c>
      <c r="L87" s="15">
        <f t="shared" si="31"/>
        <v>66.973333333333329</v>
      </c>
      <c r="M87" s="34">
        <f>I87+'Jan26'!M87</f>
        <v>0</v>
      </c>
      <c r="N87" s="15"/>
      <c r="O87" s="14">
        <v>9</v>
      </c>
      <c r="P87" s="14"/>
      <c r="Q87" s="34">
        <f>O87+'Feb26'!Q87</f>
        <v>130</v>
      </c>
      <c r="R87" s="34">
        <f>P87+'Feb26'!R87</f>
        <v>0</v>
      </c>
      <c r="S87" s="14">
        <v>1616</v>
      </c>
      <c r="T87" s="14"/>
      <c r="U87" s="14">
        <v>670</v>
      </c>
      <c r="V87" s="14"/>
      <c r="W87" s="14">
        <v>451</v>
      </c>
      <c r="X87" s="14"/>
      <c r="Y87" s="15">
        <f t="shared" si="24"/>
        <v>67.31343283582089</v>
      </c>
      <c r="Z87" s="15"/>
      <c r="AA87" s="14">
        <v>1162</v>
      </c>
      <c r="AB87" s="14"/>
      <c r="AC87" s="14">
        <v>622</v>
      </c>
      <c r="AD87" s="14"/>
      <c r="AE87" s="14">
        <v>258</v>
      </c>
      <c r="AF87" s="14"/>
      <c r="AG87" s="14">
        <v>70</v>
      </c>
      <c r="AH87" s="14"/>
      <c r="AI87" s="14">
        <v>80</v>
      </c>
      <c r="AJ87" s="14"/>
      <c r="AK87" s="14">
        <v>39</v>
      </c>
      <c r="AL87" s="14"/>
      <c r="AM87" s="14">
        <v>23</v>
      </c>
      <c r="AN87" s="14"/>
      <c r="AO87" s="14">
        <v>372</v>
      </c>
      <c r="AP87" s="14"/>
      <c r="AQ87" s="14">
        <v>273</v>
      </c>
      <c r="AR87" s="14"/>
      <c r="AS87" s="34">
        <f t="shared" si="33"/>
        <v>645</v>
      </c>
      <c r="AT87" s="34">
        <f t="shared" si="33"/>
        <v>0</v>
      </c>
      <c r="AU87" s="34">
        <f t="shared" si="34"/>
        <v>645</v>
      </c>
      <c r="AV87" s="34">
        <f>AO87+'Feb26'!AV87</f>
        <v>2570</v>
      </c>
      <c r="AW87" s="34">
        <f>AP87+'Feb26'!AW87</f>
        <v>0</v>
      </c>
      <c r="AX87" s="34">
        <f>AQ87+'Feb26'!AX87</f>
        <v>1937</v>
      </c>
      <c r="AY87" s="34">
        <f>AR87+'Feb26'!AY87</f>
        <v>0</v>
      </c>
      <c r="AZ87" s="34">
        <f t="shared" si="35"/>
        <v>4507</v>
      </c>
      <c r="BA87" s="34">
        <f t="shared" si="35"/>
        <v>0</v>
      </c>
      <c r="BB87" s="34">
        <f t="shared" si="36"/>
        <v>4507</v>
      </c>
      <c r="BC87" s="14"/>
      <c r="BD87" s="14"/>
      <c r="BE87" s="34"/>
      <c r="BF87" s="34"/>
      <c r="BG87" s="14"/>
      <c r="BH87" s="14"/>
      <c r="BI87" s="14"/>
      <c r="BJ87" s="34"/>
      <c r="BK87" s="39"/>
      <c r="BL87" s="39"/>
      <c r="BM87" s="34">
        <f t="shared" si="29"/>
        <v>0</v>
      </c>
    </row>
    <row r="88" spans="1:801" s="138" customFormat="1" ht="17.100000000000001" customHeight="1">
      <c r="A88" s="18"/>
      <c r="B88" s="19" t="s">
        <v>74</v>
      </c>
      <c r="C88" s="19">
        <f>SUM(C86:C87)</f>
        <v>29500</v>
      </c>
      <c r="D88" s="19">
        <f t="shared" ref="D88:BM88" si="45">SUM(D86:D87)</f>
        <v>0</v>
      </c>
      <c r="E88" s="19">
        <f t="shared" si="45"/>
        <v>2890</v>
      </c>
      <c r="F88" s="19">
        <f t="shared" si="45"/>
        <v>0</v>
      </c>
      <c r="G88" s="19">
        <f t="shared" si="45"/>
        <v>2225</v>
      </c>
      <c r="H88" s="21">
        <f t="shared" si="32"/>
        <v>76.989619377162626</v>
      </c>
      <c r="I88" s="35">
        <f t="shared" si="45"/>
        <v>0</v>
      </c>
      <c r="J88" s="35">
        <f t="shared" si="45"/>
        <v>0</v>
      </c>
      <c r="K88" s="35">
        <f t="shared" si="45"/>
        <v>17157</v>
      </c>
      <c r="L88" s="21">
        <f t="shared" si="31"/>
        <v>58.159322033898306</v>
      </c>
      <c r="M88" s="35">
        <f t="shared" si="45"/>
        <v>0</v>
      </c>
      <c r="N88" s="35">
        <f t="shared" si="45"/>
        <v>0</v>
      </c>
      <c r="O88" s="35">
        <f t="shared" si="45"/>
        <v>49</v>
      </c>
      <c r="P88" s="35">
        <f t="shared" si="45"/>
        <v>0</v>
      </c>
      <c r="Q88" s="34">
        <f>O88+'Feb26'!Q88</f>
        <v>399</v>
      </c>
      <c r="R88" s="34">
        <f>P88+'Feb26'!R88</f>
        <v>0</v>
      </c>
      <c r="S88" s="35">
        <f t="shared" si="45"/>
        <v>2625</v>
      </c>
      <c r="T88" s="35">
        <f t="shared" si="45"/>
        <v>0</v>
      </c>
      <c r="U88" s="35">
        <f t="shared" si="45"/>
        <v>1079</v>
      </c>
      <c r="V88" s="35">
        <f t="shared" si="45"/>
        <v>0</v>
      </c>
      <c r="W88" s="35">
        <f t="shared" si="45"/>
        <v>745</v>
      </c>
      <c r="X88" s="35">
        <f t="shared" si="45"/>
        <v>0</v>
      </c>
      <c r="Y88" s="21">
        <f t="shared" si="24"/>
        <v>69.045412418906395</v>
      </c>
      <c r="Z88" s="35">
        <f t="shared" si="45"/>
        <v>0</v>
      </c>
      <c r="AA88" s="35">
        <f t="shared" si="45"/>
        <v>1752</v>
      </c>
      <c r="AB88" s="35">
        <f t="shared" si="45"/>
        <v>0</v>
      </c>
      <c r="AC88" s="35">
        <f t="shared" si="45"/>
        <v>938</v>
      </c>
      <c r="AD88" s="35">
        <f t="shared" si="45"/>
        <v>0</v>
      </c>
      <c r="AE88" s="35">
        <f t="shared" si="45"/>
        <v>388</v>
      </c>
      <c r="AF88" s="35">
        <f t="shared" si="45"/>
        <v>0</v>
      </c>
      <c r="AG88" s="35">
        <f t="shared" si="45"/>
        <v>118</v>
      </c>
      <c r="AH88" s="35">
        <f t="shared" si="45"/>
        <v>0</v>
      </c>
      <c r="AI88" s="35">
        <f t="shared" si="45"/>
        <v>131</v>
      </c>
      <c r="AJ88" s="35">
        <f t="shared" si="45"/>
        <v>0</v>
      </c>
      <c r="AK88" s="35">
        <f t="shared" si="45"/>
        <v>57</v>
      </c>
      <c r="AL88" s="35">
        <f t="shared" si="45"/>
        <v>0</v>
      </c>
      <c r="AM88" s="35">
        <f t="shared" si="45"/>
        <v>55</v>
      </c>
      <c r="AN88" s="35">
        <f t="shared" si="45"/>
        <v>0</v>
      </c>
      <c r="AO88" s="35">
        <f t="shared" si="45"/>
        <v>599</v>
      </c>
      <c r="AP88" s="35">
        <f t="shared" si="45"/>
        <v>0</v>
      </c>
      <c r="AQ88" s="35">
        <f t="shared" si="45"/>
        <v>462</v>
      </c>
      <c r="AR88" s="35">
        <f t="shared" si="45"/>
        <v>0</v>
      </c>
      <c r="AS88" s="35">
        <f t="shared" si="45"/>
        <v>1061</v>
      </c>
      <c r="AT88" s="35">
        <f t="shared" si="45"/>
        <v>0</v>
      </c>
      <c r="AU88" s="35">
        <f t="shared" si="45"/>
        <v>1061</v>
      </c>
      <c r="AV88" s="35">
        <f t="shared" si="45"/>
        <v>4192</v>
      </c>
      <c r="AW88" s="35">
        <f t="shared" si="45"/>
        <v>0</v>
      </c>
      <c r="AX88" s="35">
        <f t="shared" si="45"/>
        <v>3268</v>
      </c>
      <c r="AY88" s="35">
        <f t="shared" si="45"/>
        <v>0</v>
      </c>
      <c r="AZ88" s="35">
        <f t="shared" si="45"/>
        <v>7460</v>
      </c>
      <c r="BA88" s="35">
        <f t="shared" si="45"/>
        <v>0</v>
      </c>
      <c r="BB88" s="35">
        <f t="shared" si="45"/>
        <v>7460</v>
      </c>
      <c r="BC88" s="35">
        <f t="shared" si="45"/>
        <v>0</v>
      </c>
      <c r="BD88" s="35">
        <f t="shared" si="45"/>
        <v>0</v>
      </c>
      <c r="BE88" s="35">
        <f t="shared" si="45"/>
        <v>0</v>
      </c>
      <c r="BF88" s="35">
        <f t="shared" si="45"/>
        <v>0</v>
      </c>
      <c r="BG88" s="35">
        <f t="shared" si="45"/>
        <v>0</v>
      </c>
      <c r="BH88" s="35">
        <f t="shared" si="45"/>
        <v>0</v>
      </c>
      <c r="BI88" s="35">
        <f t="shared" si="45"/>
        <v>0</v>
      </c>
      <c r="BJ88" s="35">
        <f t="shared" si="45"/>
        <v>0</v>
      </c>
      <c r="BK88" s="35">
        <f t="shared" si="45"/>
        <v>0</v>
      </c>
      <c r="BL88" s="35">
        <f t="shared" si="45"/>
        <v>0</v>
      </c>
      <c r="BM88" s="35">
        <f t="shared" si="45"/>
        <v>0</v>
      </c>
    </row>
    <row r="89" spans="1:801" s="138" customFormat="1">
      <c r="A89" s="44"/>
      <c r="B89" s="45" t="s">
        <v>135</v>
      </c>
      <c r="C89" s="46">
        <f>C9+C12+C13+C19+C23+C26+C29+C33+C37+C38+C39+C40+C45+C51+C54+C57+C63+C67+C71+C76+C80+C85+C88</f>
        <v>3619500</v>
      </c>
      <c r="D89" s="47">
        <f>D9+D12+D13+D19+D23+D26+D29+D33+D37+D38+D39+D40+D45+D51+D54+D57+D63+D67+D71+D76+D80+D85+D88</f>
        <v>380500</v>
      </c>
      <c r="E89" s="69">
        <f>E9+E12+E13+E19+E23+E26+E29+E33+E37+E38+E39+E40+E45+E51+E54+E57+E63+E67+E71+E76+E80+E85+E88</f>
        <v>303231</v>
      </c>
      <c r="F89" s="69">
        <f>F9+F12+F13+F19+F23+F26+F29+F33+F37+F38+F39+F40+F45+F51+F54+F57+F63+F67+F71+F76+F80+F85+F88</f>
        <v>31184</v>
      </c>
      <c r="G89" s="69">
        <f>G9+G12+G13+G19+G23+G26+G29+G33+G37+G38+G39+G40+G45+G51+G54+G57+G63+G67+G71+G76+G80+G85+G88</f>
        <v>127801</v>
      </c>
      <c r="H89" s="49">
        <f t="shared" si="32"/>
        <v>42.146416428399469</v>
      </c>
      <c r="I89" s="59">
        <f>I9+I12+I13+I19+I23+I26+I29+I33+I37+I38+I39+I40+I45+I51+I54+I57+I63+I67+I71+I76+I80+I85+I88</f>
        <v>11035</v>
      </c>
      <c r="J89" s="49">
        <f t="shared" ref="J89" si="46">I89*100/F89</f>
        <v>35.386736788096457</v>
      </c>
      <c r="K89" s="58">
        <f>K9+K12+K13+K19+K23+K26+K29+K33+K37+K38+K39+K40+K45+K51+K54+K57+K63+K67+K71+K76+K80+K85+K88</f>
        <v>1924449</v>
      </c>
      <c r="L89" s="49">
        <f t="shared" si="31"/>
        <v>53.16891835888935</v>
      </c>
      <c r="M89" s="59">
        <f>M9+M12+M13+M19+M23+M26+M29+M33+M37+M38+M39+M40+M45+M51+M54+M57+M63+M67+M71+M76+M80+M85+M88</f>
        <v>216657</v>
      </c>
      <c r="N89" s="60">
        <f t="shared" ref="N89" si="47">M89*100/D89</f>
        <v>56.940078843626807</v>
      </c>
      <c r="O89" s="69">
        <f>O9+O12+O13+O19+O23+O26+O29+O33+O37+O38+O39+O40+O45+O51+O54+O57+O63+O67+O71+O76+O80+O85+O88</f>
        <v>3854</v>
      </c>
      <c r="P89" s="69">
        <f t="shared" ref="P89:X89" si="48">P9+P12+P13+P19+P23+P26+P29+P33+P37+P38+P39+P40+P45+P51+P54+P57+P63+P67+P71+P76+P80+P85+P88</f>
        <v>334</v>
      </c>
      <c r="Q89" s="69">
        <f t="shared" si="48"/>
        <v>45828</v>
      </c>
      <c r="R89" s="69">
        <f t="shared" si="48"/>
        <v>6720</v>
      </c>
      <c r="S89" s="69">
        <f t="shared" si="48"/>
        <v>227060</v>
      </c>
      <c r="T89" s="69">
        <f t="shared" si="48"/>
        <v>21553</v>
      </c>
      <c r="U89" s="69">
        <f t="shared" si="48"/>
        <v>58080</v>
      </c>
      <c r="V89" s="69">
        <f t="shared" si="48"/>
        <v>6305</v>
      </c>
      <c r="W89" s="69">
        <f t="shared" si="48"/>
        <v>31925</v>
      </c>
      <c r="X89" s="69">
        <f t="shared" si="48"/>
        <v>3325</v>
      </c>
      <c r="Y89" s="49">
        <f t="shared" si="24"/>
        <v>54.967286501377409</v>
      </c>
      <c r="Z89" s="49">
        <f t="shared" si="24"/>
        <v>52.735923869944486</v>
      </c>
      <c r="AA89" s="69">
        <f t="shared" ref="AA89:AU89" si="49">AA9+AA12+AA13+AA19+AA23+AA26+AA29+AA33+AA37+AA38+AA39+AA40+AA45+AA51+AA54+AA57+AA63+AA67+AA71+AA76+AA80+AA85+AA88</f>
        <v>213972</v>
      </c>
      <c r="AB89" s="69">
        <f t="shared" si="49"/>
        <v>20435</v>
      </c>
      <c r="AC89" s="69">
        <f t="shared" si="49"/>
        <v>99476</v>
      </c>
      <c r="AD89" s="69">
        <f t="shared" si="49"/>
        <v>8404</v>
      </c>
      <c r="AE89" s="69">
        <f t="shared" si="49"/>
        <v>84576</v>
      </c>
      <c r="AF89" s="69">
        <f t="shared" si="49"/>
        <v>7574</v>
      </c>
      <c r="AG89" s="69">
        <f t="shared" si="49"/>
        <v>3426</v>
      </c>
      <c r="AH89" s="69">
        <f t="shared" si="49"/>
        <v>369</v>
      </c>
      <c r="AI89" s="69">
        <f t="shared" si="49"/>
        <v>14324</v>
      </c>
      <c r="AJ89" s="69">
        <f t="shared" si="49"/>
        <v>1366</v>
      </c>
      <c r="AK89" s="69">
        <f t="shared" si="49"/>
        <v>3020</v>
      </c>
      <c r="AL89" s="69">
        <f t="shared" si="49"/>
        <v>288</v>
      </c>
      <c r="AM89" s="69">
        <f t="shared" si="49"/>
        <v>7704</v>
      </c>
      <c r="AN89" s="69">
        <f t="shared" si="49"/>
        <v>835</v>
      </c>
      <c r="AO89" s="69">
        <f t="shared" si="49"/>
        <v>50026</v>
      </c>
      <c r="AP89" s="69">
        <f t="shared" si="49"/>
        <v>4661</v>
      </c>
      <c r="AQ89" s="69">
        <f t="shared" si="49"/>
        <v>41280</v>
      </c>
      <c r="AR89" s="69">
        <f t="shared" si="49"/>
        <v>3802</v>
      </c>
      <c r="AS89" s="69">
        <f t="shared" si="49"/>
        <v>91306</v>
      </c>
      <c r="AT89" s="69">
        <f t="shared" si="49"/>
        <v>8463</v>
      </c>
      <c r="AU89" s="69">
        <f t="shared" si="49"/>
        <v>99769</v>
      </c>
      <c r="AV89" s="72">
        <f t="shared" ref="AV89:BD89" si="50">AV9+AV12+AV13+AV19+AV23+AV26+AV29+AV33+AV37+AV38+AV39+AV40+AV45+AV51+AV54+AV57+AV63+AV67+AV71+AV76+AV80+AV85+AV88</f>
        <v>488211</v>
      </c>
      <c r="AW89" s="72">
        <f t="shared" si="50"/>
        <v>54706</v>
      </c>
      <c r="AX89" s="72">
        <f t="shared" si="50"/>
        <v>398608</v>
      </c>
      <c r="AY89" s="72">
        <f t="shared" si="50"/>
        <v>44667</v>
      </c>
      <c r="AZ89" s="72">
        <f t="shared" si="50"/>
        <v>886819</v>
      </c>
      <c r="BA89" s="72">
        <f t="shared" si="50"/>
        <v>99373</v>
      </c>
      <c r="BB89" s="73">
        <f t="shared" si="50"/>
        <v>986192</v>
      </c>
      <c r="BC89" s="69">
        <f t="shared" si="50"/>
        <v>235</v>
      </c>
      <c r="BD89" s="69">
        <f t="shared" si="50"/>
        <v>1175</v>
      </c>
      <c r="BE89" s="69">
        <f t="shared" ref="BE89:BJ89" si="51">BE9+BE12+BE13+BE19+BE23+BE26+BE29+BE33+BE37+BE38+BE39+BE40+BE45+BE51+BE54+BE57+BE63+BE67+BE71+BE76+BE80+BE85+BE88</f>
        <v>2104</v>
      </c>
      <c r="BF89" s="69">
        <f t="shared" si="51"/>
        <v>10520</v>
      </c>
      <c r="BG89" s="69">
        <f t="shared" si="51"/>
        <v>210</v>
      </c>
      <c r="BH89" s="69">
        <f t="shared" si="51"/>
        <v>25348</v>
      </c>
      <c r="BI89" s="69">
        <f t="shared" si="51"/>
        <v>261210</v>
      </c>
      <c r="BJ89" s="69">
        <f t="shared" si="51"/>
        <v>286558</v>
      </c>
      <c r="BK89" s="69">
        <f t="shared" ref="BK89:BM89" si="52">BK9+BK12+BK13+BK19+BK23+BK26+BK29+BK33+BK37+BK38+BK39+BK40+BK45+BK51+BK54+BK57+BK63+BK67+BK71+BK76+BK80+BK85+BK88</f>
        <v>270987</v>
      </c>
      <c r="BL89" s="69">
        <f t="shared" si="52"/>
        <v>2244500</v>
      </c>
      <c r="BM89" s="69">
        <f t="shared" si="52"/>
        <v>2515487</v>
      </c>
    </row>
    <row r="90" spans="1:801" s="1" customFormat="1" ht="17.25">
      <c r="A90" s="50"/>
      <c r="B90" s="51" t="s">
        <v>136</v>
      </c>
      <c r="C90" s="52">
        <f>C89+D89</f>
        <v>4000000</v>
      </c>
      <c r="D90" s="53"/>
      <c r="E90" s="52">
        <f>E89+F89</f>
        <v>334415</v>
      </c>
      <c r="F90" s="53"/>
      <c r="G90" s="52">
        <f>G89+I89</f>
        <v>138836</v>
      </c>
      <c r="H90" s="56">
        <f t="shared" si="32"/>
        <v>41.516080319363667</v>
      </c>
      <c r="I90" s="142"/>
      <c r="J90" s="62"/>
      <c r="K90" s="63">
        <f>K89+M89+Q89+R89</f>
        <v>2193654</v>
      </c>
      <c r="L90" s="64">
        <f t="shared" si="31"/>
        <v>54.841349999999998</v>
      </c>
      <c r="M90" s="65"/>
      <c r="N90" s="66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</row>
    <row r="91" spans="1:801" s="1" customForma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QR91" s="7"/>
      <c r="QS91" s="7"/>
      <c r="QT91" s="7"/>
      <c r="QU91" s="7"/>
      <c r="QV91" s="7"/>
      <c r="QW91" s="7"/>
      <c r="QX91" s="7"/>
      <c r="QY91" s="7"/>
      <c r="QZ91" s="7"/>
      <c r="RA91" s="7"/>
      <c r="RB91" s="7"/>
      <c r="RC91" s="7"/>
      <c r="RD91" s="7"/>
      <c r="RE91" s="7"/>
      <c r="RF91" s="7"/>
      <c r="RG91" s="7"/>
      <c r="RH91" s="7"/>
      <c r="RI91" s="7"/>
      <c r="RJ91" s="7"/>
      <c r="RK91" s="7"/>
      <c r="RL91" s="7"/>
      <c r="RM91" s="7"/>
      <c r="RN91" s="7"/>
      <c r="RO91" s="7"/>
      <c r="RP91" s="7"/>
      <c r="RQ91" s="7"/>
      <c r="RR91" s="7"/>
      <c r="RS91" s="7"/>
      <c r="RT91" s="7"/>
      <c r="RU91" s="7"/>
      <c r="RV91" s="7"/>
      <c r="RW91" s="7"/>
      <c r="RX91" s="7"/>
      <c r="RY91" s="7"/>
      <c r="RZ91" s="7"/>
      <c r="SA91" s="7"/>
      <c r="SB91" s="7"/>
      <c r="SC91" s="7"/>
      <c r="SD91" s="7"/>
      <c r="SE91" s="7"/>
      <c r="SF91" s="7"/>
      <c r="SG91" s="7"/>
      <c r="SH91" s="7"/>
      <c r="SI91" s="7"/>
      <c r="SJ91" s="7"/>
      <c r="SK91" s="7"/>
      <c r="SL91" s="7"/>
      <c r="SM91" s="7"/>
      <c r="SN91" s="7"/>
      <c r="SO91" s="7"/>
      <c r="SP91" s="7"/>
      <c r="SQ91" s="7"/>
      <c r="SR91" s="7"/>
      <c r="SS91" s="7"/>
      <c r="ST91" s="7"/>
      <c r="SU91" s="7"/>
      <c r="SV91" s="7"/>
      <c r="SW91" s="7"/>
      <c r="SX91" s="7"/>
      <c r="SY91" s="7"/>
      <c r="SZ91" s="7"/>
      <c r="TA91" s="7"/>
      <c r="TB91" s="7"/>
      <c r="TC91" s="7"/>
      <c r="TD91" s="7"/>
      <c r="TE91" s="7"/>
      <c r="TF91" s="7"/>
      <c r="TG91" s="7"/>
      <c r="TH91" s="7"/>
      <c r="TI91" s="7"/>
      <c r="TJ91" s="7"/>
      <c r="TK91" s="7"/>
      <c r="TL91" s="7"/>
      <c r="TM91" s="7"/>
      <c r="TN91" s="7"/>
      <c r="TO91" s="7"/>
      <c r="TP91" s="7"/>
      <c r="TQ91" s="7"/>
      <c r="TR91" s="7"/>
      <c r="TS91" s="7"/>
      <c r="TT91" s="7"/>
      <c r="TU91" s="7"/>
      <c r="TV91" s="7"/>
      <c r="TW91" s="7"/>
      <c r="TX91" s="7"/>
      <c r="TY91" s="7"/>
      <c r="TZ91" s="7"/>
      <c r="UA91" s="7"/>
      <c r="UB91" s="7"/>
      <c r="UC91" s="7"/>
      <c r="UD91" s="7"/>
      <c r="UE91" s="7"/>
      <c r="UF91" s="7"/>
      <c r="UG91" s="7"/>
      <c r="UH91" s="7"/>
      <c r="UI91" s="7"/>
      <c r="UJ91" s="7"/>
      <c r="UK91" s="7"/>
      <c r="UL91" s="7"/>
      <c r="UM91" s="7"/>
      <c r="UN91" s="7"/>
      <c r="UO91" s="7"/>
      <c r="UP91" s="7"/>
      <c r="UQ91" s="7"/>
      <c r="UR91" s="7"/>
      <c r="US91" s="7"/>
      <c r="UT91" s="7"/>
      <c r="UU91" s="7"/>
      <c r="UV91" s="7"/>
      <c r="UW91" s="7"/>
      <c r="UX91" s="7"/>
      <c r="UY91" s="7"/>
      <c r="UZ91" s="7"/>
      <c r="VA91" s="7"/>
      <c r="VB91" s="7"/>
      <c r="VC91" s="7"/>
      <c r="VD91" s="7"/>
      <c r="VE91" s="7"/>
      <c r="VF91" s="7"/>
      <c r="VG91" s="7"/>
      <c r="VH91" s="7"/>
      <c r="VI91" s="7"/>
      <c r="VJ91" s="7"/>
      <c r="VK91" s="7"/>
      <c r="VL91" s="7"/>
      <c r="VM91" s="7"/>
      <c r="VN91" s="7"/>
      <c r="VO91" s="7"/>
      <c r="VP91" s="7"/>
      <c r="VQ91" s="7"/>
      <c r="VR91" s="7"/>
      <c r="VS91" s="7"/>
      <c r="VT91" s="7"/>
      <c r="VU91" s="7"/>
      <c r="VV91" s="7"/>
      <c r="VW91" s="7"/>
      <c r="VX91" s="7"/>
      <c r="VY91" s="7"/>
      <c r="VZ91" s="7"/>
      <c r="WA91" s="7"/>
      <c r="WB91" s="7"/>
      <c r="WC91" s="7"/>
      <c r="WD91" s="7"/>
      <c r="WE91" s="7"/>
      <c r="WF91" s="7"/>
      <c r="WG91" s="7"/>
      <c r="WH91" s="7"/>
      <c r="WI91" s="7"/>
      <c r="WJ91" s="7"/>
      <c r="WK91" s="7"/>
      <c r="WL91" s="7"/>
      <c r="WM91" s="7"/>
      <c r="WN91" s="7"/>
      <c r="WO91" s="7"/>
      <c r="WP91" s="7"/>
      <c r="WQ91" s="7"/>
      <c r="WR91" s="7"/>
      <c r="WS91" s="7"/>
      <c r="WT91" s="7"/>
      <c r="WU91" s="7"/>
      <c r="WV91" s="7"/>
      <c r="WW91" s="7"/>
      <c r="WX91" s="7"/>
      <c r="WY91" s="7"/>
      <c r="WZ91" s="7"/>
      <c r="XA91" s="7"/>
      <c r="XB91" s="7"/>
      <c r="XC91" s="7"/>
      <c r="XD91" s="7"/>
      <c r="XE91" s="7"/>
      <c r="XF91" s="7"/>
      <c r="XG91" s="7"/>
      <c r="XH91" s="7"/>
      <c r="XI91" s="7"/>
      <c r="XJ91" s="7"/>
      <c r="XK91" s="7"/>
      <c r="XL91" s="7"/>
      <c r="XM91" s="7"/>
      <c r="XN91" s="7"/>
      <c r="XO91" s="7"/>
      <c r="XP91" s="7"/>
      <c r="XQ91" s="7"/>
      <c r="XR91" s="7"/>
      <c r="XS91" s="7"/>
      <c r="XT91" s="7"/>
      <c r="XU91" s="7"/>
      <c r="XV91" s="7"/>
      <c r="XW91" s="7"/>
      <c r="XX91" s="7"/>
      <c r="XY91" s="7"/>
      <c r="XZ91" s="7"/>
      <c r="YA91" s="7"/>
      <c r="YB91" s="7"/>
      <c r="YC91" s="7"/>
      <c r="YD91" s="7"/>
      <c r="YE91" s="7"/>
      <c r="YF91" s="7"/>
      <c r="YG91" s="7"/>
      <c r="YH91" s="7"/>
      <c r="YI91" s="7"/>
      <c r="YJ91" s="7"/>
      <c r="YK91" s="7"/>
      <c r="YL91" s="7"/>
      <c r="YM91" s="7"/>
      <c r="YN91" s="7"/>
      <c r="YO91" s="7"/>
      <c r="YP91" s="7"/>
      <c r="YQ91" s="7"/>
      <c r="YR91" s="7"/>
      <c r="YS91" s="7"/>
      <c r="YT91" s="7"/>
      <c r="YU91" s="7"/>
      <c r="YV91" s="7"/>
      <c r="YW91" s="7"/>
      <c r="YX91" s="7"/>
      <c r="YY91" s="7"/>
      <c r="YZ91" s="7"/>
      <c r="ZA91" s="7"/>
      <c r="ZB91" s="7"/>
      <c r="ZC91" s="7"/>
      <c r="ZD91" s="7"/>
      <c r="ZE91" s="7"/>
      <c r="ZF91" s="7"/>
      <c r="ZG91" s="7"/>
      <c r="ZH91" s="7"/>
      <c r="ZI91" s="7"/>
      <c r="ZJ91" s="7"/>
      <c r="ZK91" s="7"/>
      <c r="ZL91" s="7"/>
      <c r="ZM91" s="7"/>
      <c r="ZN91" s="7"/>
      <c r="ZO91" s="7"/>
      <c r="ZP91" s="7"/>
      <c r="ZQ91" s="7"/>
      <c r="ZR91" s="7"/>
      <c r="ZS91" s="7"/>
      <c r="ZT91" s="7"/>
      <c r="ZU91" s="7"/>
      <c r="ZV91" s="7"/>
      <c r="ZW91" s="7"/>
      <c r="ZX91" s="7"/>
      <c r="ZY91" s="7"/>
      <c r="ZZ91" s="7"/>
      <c r="AAA91" s="7"/>
      <c r="AAB91" s="7"/>
      <c r="AAC91" s="7"/>
      <c r="AAD91" s="7"/>
      <c r="AAE91" s="7"/>
      <c r="AAF91" s="7"/>
      <c r="AAG91" s="7"/>
      <c r="AAH91" s="7"/>
      <c r="AAI91" s="7"/>
      <c r="AAJ91" s="7"/>
      <c r="AAK91" s="7"/>
      <c r="AAL91" s="7"/>
      <c r="AAM91" s="7"/>
      <c r="AAN91" s="7"/>
      <c r="AAO91" s="7"/>
      <c r="AAP91" s="7"/>
      <c r="AAQ91" s="7"/>
      <c r="AAR91" s="7"/>
      <c r="AAS91" s="7"/>
      <c r="AAT91" s="7"/>
      <c r="AAU91" s="7"/>
      <c r="AAV91" s="7"/>
      <c r="AAW91" s="7"/>
      <c r="AAX91" s="7"/>
      <c r="AAY91" s="7"/>
      <c r="AAZ91" s="7"/>
      <c r="ABA91" s="7"/>
      <c r="ABB91" s="7"/>
      <c r="ABC91" s="7"/>
      <c r="ABD91" s="7"/>
      <c r="ABE91" s="7"/>
      <c r="ABF91" s="7"/>
      <c r="ABG91" s="7"/>
      <c r="ABH91" s="7"/>
      <c r="ABI91" s="7"/>
      <c r="ABJ91" s="7"/>
      <c r="ABK91" s="7"/>
      <c r="ABL91" s="7"/>
      <c r="ABM91" s="7"/>
      <c r="ABN91" s="7"/>
      <c r="ABO91" s="7"/>
      <c r="ABP91" s="7"/>
      <c r="ABQ91" s="7"/>
      <c r="ABR91" s="7"/>
      <c r="ABS91" s="7"/>
      <c r="ABT91" s="7"/>
      <c r="ABU91" s="7"/>
      <c r="ABV91" s="7"/>
      <c r="ABW91" s="7"/>
      <c r="ABX91" s="7"/>
      <c r="ABY91" s="7"/>
      <c r="ABZ91" s="7"/>
      <c r="ACA91" s="7"/>
      <c r="ACB91" s="7"/>
      <c r="ACC91" s="7"/>
      <c r="ACD91" s="7"/>
      <c r="ACE91" s="7"/>
      <c r="ACF91" s="7"/>
      <c r="ACG91" s="7"/>
      <c r="ACH91" s="7"/>
      <c r="ACI91" s="7"/>
      <c r="ACJ91" s="7"/>
      <c r="ACK91" s="7"/>
      <c r="ACL91" s="7"/>
      <c r="ACM91" s="7"/>
      <c r="ACN91" s="7"/>
      <c r="ACO91" s="7"/>
      <c r="ACP91" s="7"/>
      <c r="ACQ91" s="7"/>
      <c r="ACR91" s="7"/>
      <c r="ACS91" s="7"/>
      <c r="ACT91" s="7"/>
      <c r="ACU91" s="7"/>
      <c r="ACV91" s="7"/>
      <c r="ACW91" s="7"/>
      <c r="ACX91" s="7"/>
      <c r="ACY91" s="7"/>
      <c r="ACZ91" s="7"/>
      <c r="ADA91" s="7"/>
      <c r="ADB91" s="7"/>
      <c r="ADC91" s="7"/>
      <c r="ADD91" s="7"/>
      <c r="ADE91" s="7"/>
      <c r="ADF91" s="7"/>
      <c r="ADG91" s="7"/>
      <c r="ADH91" s="7"/>
      <c r="ADI91" s="7"/>
      <c r="ADJ91" s="7"/>
      <c r="ADK91" s="7"/>
      <c r="ADL91" s="7"/>
      <c r="ADM91" s="7"/>
      <c r="ADN91" s="7"/>
      <c r="ADO91" s="7"/>
      <c r="ADP91" s="7"/>
      <c r="ADQ91" s="7"/>
      <c r="ADR91" s="7"/>
      <c r="ADS91" s="7"/>
      <c r="ADT91" s="7"/>
      <c r="ADU91" s="7"/>
    </row>
    <row r="92" spans="1:801" s="1" customForma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6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68"/>
      <c r="QR92" s="7"/>
      <c r="QS92" s="7"/>
      <c r="QT92" s="7"/>
      <c r="QU92" s="7"/>
      <c r="QV92" s="7"/>
      <c r="QW92" s="7"/>
      <c r="QX92" s="7"/>
      <c r="QY92" s="7"/>
      <c r="QZ92" s="7"/>
      <c r="RA92" s="7"/>
      <c r="RB92" s="7"/>
      <c r="RC92" s="7"/>
      <c r="RD92" s="7"/>
      <c r="RE92" s="7"/>
      <c r="RF92" s="7"/>
      <c r="RG92" s="7"/>
      <c r="RH92" s="7"/>
      <c r="RI92" s="7"/>
      <c r="RJ92" s="7"/>
      <c r="RK92" s="7"/>
      <c r="RL92" s="7"/>
      <c r="RM92" s="7"/>
      <c r="RN92" s="7"/>
      <c r="RO92" s="7"/>
      <c r="RP92" s="7"/>
      <c r="RQ92" s="7"/>
      <c r="RR92" s="7"/>
      <c r="RS92" s="7"/>
      <c r="RT92" s="7"/>
      <c r="RU92" s="7"/>
      <c r="RV92" s="7"/>
      <c r="RW92" s="7"/>
      <c r="RX92" s="7"/>
      <c r="RY92" s="7"/>
      <c r="RZ92" s="7"/>
      <c r="SA92" s="7"/>
      <c r="SB92" s="7"/>
      <c r="SC92" s="7"/>
      <c r="SD92" s="7"/>
      <c r="SE92" s="7"/>
      <c r="SF92" s="7"/>
      <c r="SG92" s="7"/>
      <c r="SH92" s="7"/>
      <c r="SI92" s="7"/>
      <c r="SJ92" s="7"/>
      <c r="SK92" s="7"/>
      <c r="SL92" s="7"/>
      <c r="SM92" s="7"/>
      <c r="SN92" s="7"/>
      <c r="SO92" s="7"/>
      <c r="SP92" s="7"/>
      <c r="SQ92" s="7"/>
      <c r="SR92" s="7"/>
      <c r="SS92" s="7"/>
      <c r="ST92" s="7"/>
      <c r="SU92" s="7"/>
      <c r="SV92" s="7"/>
      <c r="SW92" s="7"/>
      <c r="SX92" s="7"/>
      <c r="SY92" s="7"/>
      <c r="SZ92" s="7"/>
      <c r="TA92" s="7"/>
      <c r="TB92" s="7"/>
      <c r="TC92" s="7"/>
      <c r="TD92" s="7"/>
      <c r="TE92" s="7"/>
      <c r="TF92" s="7"/>
      <c r="TG92" s="7"/>
      <c r="TH92" s="7"/>
      <c r="TI92" s="7"/>
      <c r="TJ92" s="7"/>
      <c r="TK92" s="7"/>
      <c r="TL92" s="7"/>
      <c r="TM92" s="7"/>
      <c r="TN92" s="7"/>
      <c r="TO92" s="7"/>
      <c r="TP92" s="7"/>
      <c r="TQ92" s="7"/>
      <c r="TR92" s="7"/>
      <c r="TS92" s="7"/>
      <c r="TT92" s="7"/>
      <c r="TU92" s="7"/>
      <c r="TV92" s="7"/>
      <c r="TW92" s="7"/>
      <c r="TX92" s="7"/>
      <c r="TY92" s="7"/>
      <c r="TZ92" s="7"/>
      <c r="UA92" s="7"/>
      <c r="UB92" s="7"/>
      <c r="UC92" s="7"/>
      <c r="UD92" s="7"/>
      <c r="UE92" s="7"/>
      <c r="UF92" s="7"/>
      <c r="UG92" s="7"/>
      <c r="UH92" s="7"/>
      <c r="UI92" s="7"/>
      <c r="UJ92" s="7"/>
      <c r="UK92" s="7"/>
      <c r="UL92" s="7"/>
      <c r="UM92" s="7"/>
      <c r="UN92" s="7"/>
      <c r="UO92" s="7"/>
      <c r="UP92" s="7"/>
      <c r="UQ92" s="7"/>
      <c r="UR92" s="7"/>
      <c r="US92" s="7"/>
      <c r="UT92" s="7"/>
      <c r="UU92" s="7"/>
      <c r="UV92" s="7"/>
      <c r="UW92" s="7"/>
      <c r="UX92" s="7"/>
      <c r="UY92" s="7"/>
      <c r="UZ92" s="7"/>
      <c r="VA92" s="7"/>
      <c r="VB92" s="7"/>
      <c r="VC92" s="7"/>
      <c r="VD92" s="7"/>
      <c r="VE92" s="7"/>
      <c r="VF92" s="7"/>
      <c r="VG92" s="7"/>
      <c r="VH92" s="7"/>
      <c r="VI92" s="7"/>
      <c r="VJ92" s="7"/>
      <c r="VK92" s="7"/>
      <c r="VL92" s="7"/>
      <c r="VM92" s="7"/>
      <c r="VN92" s="7"/>
      <c r="VO92" s="7"/>
      <c r="VP92" s="7"/>
      <c r="VQ92" s="7"/>
      <c r="VR92" s="7"/>
      <c r="VS92" s="7"/>
      <c r="VT92" s="7"/>
      <c r="VU92" s="7"/>
      <c r="VV92" s="7"/>
      <c r="VW92" s="7"/>
      <c r="VX92" s="7"/>
      <c r="VY92" s="7"/>
      <c r="VZ92" s="7"/>
      <c r="WA92" s="7"/>
      <c r="WB92" s="7"/>
      <c r="WC92" s="7"/>
      <c r="WD92" s="7"/>
      <c r="WE92" s="7"/>
      <c r="WF92" s="7"/>
      <c r="WG92" s="7"/>
      <c r="WH92" s="7"/>
      <c r="WI92" s="7"/>
      <c r="WJ92" s="7"/>
      <c r="WK92" s="7"/>
      <c r="WL92" s="7"/>
      <c r="WM92" s="7"/>
      <c r="WN92" s="7"/>
      <c r="WO92" s="7"/>
      <c r="WP92" s="7"/>
      <c r="WQ92" s="7"/>
      <c r="WR92" s="7"/>
      <c r="WS92" s="7"/>
      <c r="WT92" s="7"/>
      <c r="WU92" s="7"/>
      <c r="WV92" s="7"/>
      <c r="WW92" s="7"/>
      <c r="WX92" s="7"/>
      <c r="WY92" s="7"/>
      <c r="WZ92" s="7"/>
      <c r="XA92" s="7"/>
      <c r="XB92" s="7"/>
      <c r="XC92" s="7"/>
      <c r="XD92" s="7"/>
      <c r="XE92" s="7"/>
      <c r="XF92" s="7"/>
      <c r="XG92" s="7"/>
      <c r="XH92" s="7"/>
      <c r="XI92" s="7"/>
      <c r="XJ92" s="7"/>
      <c r="XK92" s="7"/>
      <c r="XL92" s="7"/>
      <c r="XM92" s="7"/>
      <c r="XN92" s="7"/>
      <c r="XO92" s="7"/>
      <c r="XP92" s="7"/>
      <c r="XQ92" s="7"/>
      <c r="XR92" s="7"/>
      <c r="XS92" s="7"/>
      <c r="XT92" s="7"/>
      <c r="XU92" s="7"/>
      <c r="XV92" s="7"/>
      <c r="XW92" s="7"/>
      <c r="XX92" s="7"/>
      <c r="XY92" s="7"/>
      <c r="XZ92" s="7"/>
      <c r="YA92" s="7"/>
      <c r="YB92" s="7"/>
      <c r="YC92" s="7"/>
      <c r="YD92" s="7"/>
      <c r="YE92" s="7"/>
      <c r="YF92" s="7"/>
      <c r="YG92" s="7"/>
      <c r="YH92" s="7"/>
      <c r="YI92" s="7"/>
      <c r="YJ92" s="7"/>
      <c r="YK92" s="7"/>
      <c r="YL92" s="7"/>
      <c r="YM92" s="7"/>
      <c r="YN92" s="7"/>
      <c r="YO92" s="7"/>
      <c r="YP92" s="7"/>
      <c r="YQ92" s="7"/>
      <c r="YR92" s="7"/>
      <c r="YS92" s="7"/>
      <c r="YT92" s="7"/>
      <c r="YU92" s="7"/>
      <c r="YV92" s="7"/>
      <c r="YW92" s="7"/>
      <c r="YX92" s="7"/>
      <c r="YY92" s="7"/>
      <c r="YZ92" s="7"/>
      <c r="ZA92" s="7"/>
      <c r="ZB92" s="7"/>
      <c r="ZC92" s="7"/>
      <c r="ZD92" s="7"/>
      <c r="ZE92" s="7"/>
      <c r="ZF92" s="7"/>
      <c r="ZG92" s="7"/>
      <c r="ZH92" s="7"/>
      <c r="ZI92" s="7"/>
      <c r="ZJ92" s="7"/>
      <c r="ZK92" s="7"/>
      <c r="ZL92" s="7"/>
      <c r="ZM92" s="7"/>
      <c r="ZN92" s="7"/>
      <c r="ZO92" s="7"/>
      <c r="ZP92" s="7"/>
      <c r="ZQ92" s="7"/>
      <c r="ZR92" s="7"/>
      <c r="ZS92" s="7"/>
      <c r="ZT92" s="7"/>
      <c r="ZU92" s="7"/>
      <c r="ZV92" s="7"/>
      <c r="ZW92" s="7"/>
      <c r="ZX92" s="7"/>
      <c r="ZY92" s="7"/>
      <c r="ZZ92" s="7"/>
      <c r="AAA92" s="7"/>
      <c r="AAB92" s="7"/>
      <c r="AAC92" s="7"/>
      <c r="AAD92" s="7"/>
      <c r="AAE92" s="7"/>
      <c r="AAF92" s="7"/>
      <c r="AAG92" s="7"/>
      <c r="AAH92" s="7"/>
      <c r="AAI92" s="7"/>
      <c r="AAJ92" s="7"/>
      <c r="AAK92" s="7"/>
      <c r="AAL92" s="7"/>
      <c r="AAM92" s="7"/>
      <c r="AAN92" s="7"/>
      <c r="AAO92" s="7"/>
      <c r="AAP92" s="7"/>
      <c r="AAQ92" s="7"/>
      <c r="AAR92" s="7"/>
      <c r="AAS92" s="7"/>
      <c r="AAT92" s="7"/>
      <c r="AAU92" s="7"/>
      <c r="AAV92" s="7"/>
      <c r="AAW92" s="7"/>
      <c r="AAX92" s="7"/>
      <c r="AAY92" s="7"/>
      <c r="AAZ92" s="7"/>
      <c r="ABA92" s="7"/>
      <c r="ABB92" s="7"/>
      <c r="ABC92" s="7"/>
      <c r="ABD92" s="7"/>
      <c r="ABE92" s="7"/>
      <c r="ABF92" s="7"/>
      <c r="ABG92" s="7"/>
      <c r="ABH92" s="7"/>
      <c r="ABI92" s="7"/>
      <c r="ABJ92" s="7"/>
      <c r="ABK92" s="7"/>
      <c r="ABL92" s="7"/>
      <c r="ABM92" s="7"/>
      <c r="ABN92" s="7"/>
      <c r="ABO92" s="7"/>
      <c r="ABP92" s="7"/>
      <c r="ABQ92" s="7"/>
      <c r="ABR92" s="7"/>
      <c r="ABS92" s="7"/>
      <c r="ABT92" s="7"/>
      <c r="ABU92" s="7"/>
      <c r="ABV92" s="7"/>
      <c r="ABW92" s="7"/>
      <c r="ABX92" s="7"/>
      <c r="ABY92" s="7"/>
      <c r="ABZ92" s="7"/>
      <c r="ACA92" s="7"/>
      <c r="ACB92" s="7"/>
      <c r="ACC92" s="7"/>
      <c r="ACD92" s="7"/>
      <c r="ACE92" s="7"/>
      <c r="ACF92" s="7"/>
      <c r="ACG92" s="7"/>
      <c r="ACH92" s="7"/>
      <c r="ACI92" s="7"/>
      <c r="ACJ92" s="7"/>
      <c r="ACK92" s="7"/>
      <c r="ACL92" s="7"/>
      <c r="ACM92" s="7"/>
      <c r="ACN92" s="7"/>
      <c r="ACO92" s="7"/>
      <c r="ACP92" s="7"/>
      <c r="ACQ92" s="7"/>
      <c r="ACR92" s="7"/>
      <c r="ACS92" s="7"/>
      <c r="ACT92" s="7"/>
      <c r="ACU92" s="7"/>
      <c r="ACV92" s="7"/>
      <c r="ACW92" s="7"/>
      <c r="ACX92" s="7"/>
      <c r="ACY92" s="7"/>
      <c r="ACZ92" s="7"/>
      <c r="ADA92" s="7"/>
      <c r="ADB92" s="7"/>
      <c r="ADC92" s="7"/>
      <c r="ADD92" s="7"/>
      <c r="ADE92" s="7"/>
      <c r="ADF92" s="7"/>
      <c r="ADG92" s="7"/>
      <c r="ADH92" s="7"/>
      <c r="ADI92" s="7"/>
      <c r="ADJ92" s="7"/>
      <c r="ADK92" s="7"/>
      <c r="ADL92" s="7"/>
      <c r="ADM92" s="7"/>
      <c r="ADN92" s="7"/>
      <c r="ADO92" s="7"/>
      <c r="ADP92" s="7"/>
      <c r="ADQ92" s="7"/>
      <c r="ADR92" s="7"/>
      <c r="ADS92" s="7"/>
      <c r="ADT92" s="7"/>
      <c r="ADU92" s="7"/>
    </row>
    <row r="93" spans="1:801" s="1" customForma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68" t="s">
        <v>270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68" t="s">
        <v>270</v>
      </c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68" t="s">
        <v>270</v>
      </c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68" t="s">
        <v>270</v>
      </c>
      <c r="BA93" s="7"/>
      <c r="BB93" s="7"/>
      <c r="BC93" s="7"/>
      <c r="BD93" s="7"/>
      <c r="BE93" s="7"/>
      <c r="BF93" s="7"/>
      <c r="BG93" s="7"/>
      <c r="BH93" s="7"/>
      <c r="BI93" s="7"/>
      <c r="BJ93" s="68" t="s">
        <v>270</v>
      </c>
      <c r="QR93" s="7"/>
      <c r="QS93" s="7"/>
      <c r="QT93" s="7"/>
      <c r="QU93" s="7"/>
      <c r="QV93" s="7"/>
      <c r="QW93" s="7"/>
      <c r="QX93" s="7"/>
      <c r="QY93" s="7"/>
      <c r="QZ93" s="7"/>
      <c r="RA93" s="7"/>
      <c r="RB93" s="7"/>
      <c r="RC93" s="7"/>
      <c r="RD93" s="7"/>
      <c r="RE93" s="7"/>
      <c r="RF93" s="7"/>
      <c r="RG93" s="7"/>
      <c r="RH93" s="7"/>
      <c r="RI93" s="7"/>
      <c r="RJ93" s="7"/>
      <c r="RK93" s="7"/>
      <c r="RL93" s="7"/>
      <c r="RM93" s="7"/>
      <c r="RN93" s="7"/>
      <c r="RO93" s="7"/>
      <c r="RP93" s="7"/>
      <c r="RQ93" s="7"/>
      <c r="RR93" s="7"/>
      <c r="RS93" s="7"/>
      <c r="RT93" s="7"/>
      <c r="RU93" s="7"/>
      <c r="RV93" s="7"/>
      <c r="RW93" s="7"/>
      <c r="RX93" s="7"/>
      <c r="RY93" s="7"/>
      <c r="RZ93" s="7"/>
      <c r="SA93" s="7"/>
      <c r="SB93" s="7"/>
      <c r="SC93" s="7"/>
      <c r="SD93" s="7"/>
      <c r="SE93" s="7"/>
      <c r="SF93" s="7"/>
      <c r="SG93" s="7"/>
      <c r="SH93" s="7"/>
      <c r="SI93" s="7"/>
      <c r="SJ93" s="7"/>
      <c r="SK93" s="7"/>
      <c r="SL93" s="7"/>
      <c r="SM93" s="7"/>
      <c r="SN93" s="7"/>
      <c r="SO93" s="7"/>
      <c r="SP93" s="7"/>
      <c r="SQ93" s="7"/>
      <c r="SR93" s="7"/>
      <c r="SS93" s="7"/>
      <c r="ST93" s="7"/>
      <c r="SU93" s="7"/>
      <c r="SV93" s="7"/>
      <c r="SW93" s="7"/>
      <c r="SX93" s="7"/>
      <c r="SY93" s="7"/>
      <c r="SZ93" s="7"/>
      <c r="TA93" s="7"/>
      <c r="TB93" s="7"/>
      <c r="TC93" s="7"/>
      <c r="TD93" s="7"/>
      <c r="TE93" s="7"/>
      <c r="TF93" s="7"/>
      <c r="TG93" s="7"/>
      <c r="TH93" s="7"/>
      <c r="TI93" s="7"/>
      <c r="TJ93" s="7"/>
      <c r="TK93" s="7"/>
      <c r="TL93" s="7"/>
      <c r="TM93" s="7"/>
      <c r="TN93" s="7"/>
      <c r="TO93" s="7"/>
      <c r="TP93" s="7"/>
      <c r="TQ93" s="7"/>
      <c r="TR93" s="7"/>
      <c r="TS93" s="7"/>
      <c r="TT93" s="7"/>
      <c r="TU93" s="7"/>
      <c r="TV93" s="7"/>
      <c r="TW93" s="7"/>
      <c r="TX93" s="7"/>
      <c r="TY93" s="7"/>
      <c r="TZ93" s="7"/>
      <c r="UA93" s="7"/>
      <c r="UB93" s="7"/>
      <c r="UC93" s="7"/>
      <c r="UD93" s="7"/>
      <c r="UE93" s="7"/>
      <c r="UF93" s="7"/>
      <c r="UG93" s="7"/>
      <c r="UH93" s="7"/>
      <c r="UI93" s="7"/>
      <c r="UJ93" s="7"/>
      <c r="UK93" s="7"/>
      <c r="UL93" s="7"/>
      <c r="UM93" s="7"/>
      <c r="UN93" s="7"/>
      <c r="UO93" s="7"/>
      <c r="UP93" s="7"/>
      <c r="UQ93" s="7"/>
      <c r="UR93" s="7"/>
      <c r="US93" s="7"/>
      <c r="UT93" s="7"/>
      <c r="UU93" s="7"/>
      <c r="UV93" s="7"/>
      <c r="UW93" s="7"/>
      <c r="UX93" s="7"/>
      <c r="UY93" s="7"/>
      <c r="UZ93" s="7"/>
      <c r="VA93" s="7"/>
      <c r="VB93" s="7"/>
      <c r="VC93" s="7"/>
      <c r="VD93" s="7"/>
      <c r="VE93" s="7"/>
      <c r="VF93" s="7"/>
      <c r="VG93" s="7"/>
      <c r="VH93" s="7"/>
      <c r="VI93" s="7"/>
      <c r="VJ93" s="7"/>
      <c r="VK93" s="7"/>
      <c r="VL93" s="7"/>
      <c r="VM93" s="7"/>
      <c r="VN93" s="7"/>
      <c r="VO93" s="7"/>
      <c r="VP93" s="7"/>
      <c r="VQ93" s="7"/>
      <c r="VR93" s="7"/>
      <c r="VS93" s="7"/>
      <c r="VT93" s="7"/>
      <c r="VU93" s="7"/>
      <c r="VV93" s="7"/>
      <c r="VW93" s="7"/>
      <c r="VX93" s="7"/>
      <c r="VY93" s="7"/>
      <c r="VZ93" s="7"/>
      <c r="WA93" s="7"/>
      <c r="WB93" s="7"/>
      <c r="WC93" s="7"/>
      <c r="WD93" s="7"/>
      <c r="WE93" s="7"/>
      <c r="WF93" s="7"/>
      <c r="WG93" s="7"/>
      <c r="WH93" s="7"/>
      <c r="WI93" s="7"/>
      <c r="WJ93" s="7"/>
      <c r="WK93" s="7"/>
      <c r="WL93" s="7"/>
      <c r="WM93" s="7"/>
      <c r="WN93" s="7"/>
      <c r="WO93" s="7"/>
      <c r="WP93" s="7"/>
      <c r="WQ93" s="7"/>
      <c r="WR93" s="7"/>
      <c r="WS93" s="7"/>
      <c r="WT93" s="7"/>
      <c r="WU93" s="7"/>
      <c r="WV93" s="7"/>
      <c r="WW93" s="7"/>
      <c r="WX93" s="7"/>
      <c r="WY93" s="7"/>
      <c r="WZ93" s="7"/>
      <c r="XA93" s="7"/>
      <c r="XB93" s="7"/>
      <c r="XC93" s="7"/>
      <c r="XD93" s="7"/>
      <c r="XE93" s="7"/>
      <c r="XF93" s="7"/>
      <c r="XG93" s="7"/>
      <c r="XH93" s="7"/>
      <c r="XI93" s="7"/>
      <c r="XJ93" s="7"/>
      <c r="XK93" s="7"/>
      <c r="XL93" s="7"/>
      <c r="XM93" s="7"/>
      <c r="XN93" s="7"/>
      <c r="XO93" s="7"/>
      <c r="XP93" s="7"/>
      <c r="XQ93" s="7"/>
      <c r="XR93" s="7"/>
      <c r="XS93" s="7"/>
      <c r="XT93" s="7"/>
      <c r="XU93" s="7"/>
      <c r="XV93" s="7"/>
      <c r="XW93" s="7"/>
      <c r="XX93" s="7"/>
      <c r="XY93" s="7"/>
      <c r="XZ93" s="7"/>
      <c r="YA93" s="7"/>
      <c r="YB93" s="7"/>
      <c r="YC93" s="7"/>
      <c r="YD93" s="7"/>
      <c r="YE93" s="7"/>
      <c r="YF93" s="7"/>
      <c r="YG93" s="7"/>
      <c r="YH93" s="7"/>
      <c r="YI93" s="7"/>
      <c r="YJ93" s="7"/>
      <c r="YK93" s="7"/>
      <c r="YL93" s="7"/>
      <c r="YM93" s="7"/>
      <c r="YN93" s="7"/>
      <c r="YO93" s="7"/>
      <c r="YP93" s="7"/>
      <c r="YQ93" s="7"/>
      <c r="YR93" s="7"/>
      <c r="YS93" s="7"/>
      <c r="YT93" s="7"/>
      <c r="YU93" s="7"/>
      <c r="YV93" s="7"/>
      <c r="YW93" s="7"/>
      <c r="YX93" s="7"/>
      <c r="YY93" s="7"/>
      <c r="YZ93" s="7"/>
      <c r="ZA93" s="7"/>
      <c r="ZB93" s="7"/>
      <c r="ZC93" s="7"/>
      <c r="ZD93" s="7"/>
      <c r="ZE93" s="7"/>
      <c r="ZF93" s="7"/>
      <c r="ZG93" s="7"/>
      <c r="ZH93" s="7"/>
      <c r="ZI93" s="7"/>
      <c r="ZJ93" s="7"/>
      <c r="ZK93" s="7"/>
      <c r="ZL93" s="7"/>
      <c r="ZM93" s="7"/>
      <c r="ZN93" s="7"/>
      <c r="ZO93" s="7"/>
      <c r="ZP93" s="7"/>
      <c r="ZQ93" s="7"/>
      <c r="ZR93" s="7"/>
      <c r="ZS93" s="7"/>
      <c r="ZT93" s="7"/>
      <c r="ZU93" s="7"/>
      <c r="ZV93" s="7"/>
      <c r="ZW93" s="7"/>
      <c r="ZX93" s="7"/>
      <c r="ZY93" s="7"/>
      <c r="ZZ93" s="7"/>
      <c r="AAA93" s="7"/>
      <c r="AAB93" s="7"/>
      <c r="AAC93" s="7"/>
      <c r="AAD93" s="7"/>
      <c r="AAE93" s="7"/>
      <c r="AAF93" s="7"/>
      <c r="AAG93" s="7"/>
      <c r="AAH93" s="7"/>
      <c r="AAI93" s="7"/>
      <c r="AAJ93" s="7"/>
      <c r="AAK93" s="7"/>
      <c r="AAL93" s="7"/>
      <c r="AAM93" s="7"/>
      <c r="AAN93" s="7"/>
      <c r="AAO93" s="7"/>
      <c r="AAP93" s="7"/>
      <c r="AAQ93" s="7"/>
      <c r="AAR93" s="7"/>
      <c r="AAS93" s="7"/>
      <c r="AAT93" s="7"/>
      <c r="AAU93" s="7"/>
      <c r="AAV93" s="7"/>
      <c r="AAW93" s="7"/>
      <c r="AAX93" s="7"/>
      <c r="AAY93" s="7"/>
      <c r="AAZ93" s="7"/>
      <c r="ABA93" s="7"/>
      <c r="ABB93" s="7"/>
      <c r="ABC93" s="7"/>
      <c r="ABD93" s="7"/>
      <c r="ABE93" s="7"/>
      <c r="ABF93" s="7"/>
      <c r="ABG93" s="7"/>
      <c r="ABH93" s="7"/>
      <c r="ABI93" s="7"/>
      <c r="ABJ93" s="7"/>
      <c r="ABK93" s="7"/>
      <c r="ABL93" s="7"/>
      <c r="ABM93" s="7"/>
      <c r="ABN93" s="7"/>
      <c r="ABO93" s="7"/>
      <c r="ABP93" s="7"/>
      <c r="ABQ93" s="7"/>
      <c r="ABR93" s="7"/>
      <c r="ABS93" s="7"/>
      <c r="ABT93" s="7"/>
      <c r="ABU93" s="7"/>
      <c r="ABV93" s="7"/>
      <c r="ABW93" s="7"/>
      <c r="ABX93" s="7"/>
      <c r="ABY93" s="7"/>
      <c r="ABZ93" s="7"/>
      <c r="ACA93" s="7"/>
      <c r="ACB93" s="7"/>
      <c r="ACC93" s="7"/>
      <c r="ACD93" s="7"/>
      <c r="ACE93" s="7"/>
      <c r="ACF93" s="7"/>
      <c r="ACG93" s="7"/>
      <c r="ACH93" s="7"/>
      <c r="ACI93" s="7"/>
      <c r="ACJ93" s="7"/>
      <c r="ACK93" s="7"/>
      <c r="ACL93" s="7"/>
      <c r="ACM93" s="7"/>
      <c r="ACN93" s="7"/>
      <c r="ACO93" s="7"/>
      <c r="ACP93" s="7"/>
      <c r="ACQ93" s="7"/>
      <c r="ACR93" s="7"/>
      <c r="ACS93" s="7"/>
      <c r="ACT93" s="7"/>
      <c r="ACU93" s="7"/>
      <c r="ACV93" s="7"/>
      <c r="ACW93" s="7"/>
      <c r="ACX93" s="7"/>
      <c r="ACY93" s="7"/>
      <c r="ACZ93" s="7"/>
      <c r="ADA93" s="7"/>
      <c r="ADB93" s="7"/>
      <c r="ADC93" s="7"/>
      <c r="ADD93" s="7"/>
      <c r="ADE93" s="7"/>
      <c r="ADF93" s="7"/>
      <c r="ADG93" s="7"/>
      <c r="ADH93" s="7"/>
      <c r="ADI93" s="7"/>
      <c r="ADJ93" s="7"/>
      <c r="ADK93" s="7"/>
      <c r="ADL93" s="7"/>
      <c r="ADM93" s="7"/>
      <c r="ADN93" s="7"/>
      <c r="ADO93" s="7"/>
      <c r="ADP93" s="7"/>
      <c r="ADQ93" s="7"/>
      <c r="ADR93" s="7"/>
      <c r="ADS93" s="7"/>
      <c r="ADT93" s="7"/>
      <c r="ADU93" s="7"/>
    </row>
    <row r="94" spans="1:801" s="1" customForma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67" t="s">
        <v>257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67" t="s">
        <v>257</v>
      </c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67" t="s">
        <v>257</v>
      </c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67" t="s">
        <v>257</v>
      </c>
      <c r="BA94" s="7"/>
      <c r="BB94" s="7"/>
      <c r="BC94" s="7"/>
      <c r="BD94" s="7"/>
      <c r="BE94" s="7"/>
      <c r="BF94" s="7"/>
      <c r="BG94" s="7"/>
      <c r="BH94" s="7"/>
      <c r="BI94" s="7"/>
      <c r="BJ94" s="67" t="s">
        <v>257</v>
      </c>
      <c r="QR94" s="7"/>
      <c r="QS94" s="7"/>
      <c r="QT94" s="7"/>
      <c r="QU94" s="7"/>
      <c r="QV94" s="7"/>
      <c r="QW94" s="7"/>
      <c r="QX94" s="7"/>
      <c r="QY94" s="7"/>
      <c r="QZ94" s="7"/>
      <c r="RA94" s="7"/>
      <c r="RB94" s="7"/>
      <c r="RC94" s="7"/>
      <c r="RD94" s="7"/>
      <c r="RE94" s="7"/>
      <c r="RF94" s="7"/>
      <c r="RG94" s="7"/>
      <c r="RH94" s="7"/>
      <c r="RI94" s="7"/>
      <c r="RJ94" s="7"/>
      <c r="RK94" s="7"/>
      <c r="RL94" s="7"/>
      <c r="RM94" s="7"/>
      <c r="RN94" s="7"/>
      <c r="RO94" s="7"/>
      <c r="RP94" s="7"/>
      <c r="RQ94" s="7"/>
      <c r="RR94" s="7"/>
      <c r="RS94" s="7"/>
      <c r="RT94" s="7"/>
      <c r="RU94" s="7"/>
      <c r="RV94" s="7"/>
      <c r="RW94" s="7"/>
      <c r="RX94" s="7"/>
      <c r="RY94" s="7"/>
      <c r="RZ94" s="7"/>
      <c r="SA94" s="7"/>
      <c r="SB94" s="7"/>
      <c r="SC94" s="7"/>
      <c r="SD94" s="7"/>
      <c r="SE94" s="7"/>
      <c r="SF94" s="7"/>
      <c r="SG94" s="7"/>
      <c r="SH94" s="7"/>
      <c r="SI94" s="7"/>
      <c r="SJ94" s="7"/>
      <c r="SK94" s="7"/>
      <c r="SL94" s="7"/>
      <c r="SM94" s="7"/>
      <c r="SN94" s="7"/>
      <c r="SO94" s="7"/>
      <c r="SP94" s="7"/>
      <c r="SQ94" s="7"/>
      <c r="SR94" s="7"/>
      <c r="SS94" s="7"/>
      <c r="ST94" s="7"/>
      <c r="SU94" s="7"/>
      <c r="SV94" s="7"/>
      <c r="SW94" s="7"/>
      <c r="SX94" s="7"/>
      <c r="SY94" s="7"/>
      <c r="SZ94" s="7"/>
      <c r="TA94" s="7"/>
      <c r="TB94" s="7"/>
      <c r="TC94" s="7"/>
      <c r="TD94" s="7"/>
      <c r="TE94" s="7"/>
      <c r="TF94" s="7"/>
      <c r="TG94" s="7"/>
      <c r="TH94" s="7"/>
      <c r="TI94" s="7"/>
      <c r="TJ94" s="7"/>
      <c r="TK94" s="7"/>
      <c r="TL94" s="7"/>
      <c r="TM94" s="7"/>
      <c r="TN94" s="7"/>
      <c r="TO94" s="7"/>
      <c r="TP94" s="7"/>
      <c r="TQ94" s="7"/>
      <c r="TR94" s="7"/>
      <c r="TS94" s="7"/>
      <c r="TT94" s="7"/>
      <c r="TU94" s="7"/>
      <c r="TV94" s="7"/>
      <c r="TW94" s="7"/>
      <c r="TX94" s="7"/>
      <c r="TY94" s="7"/>
      <c r="TZ94" s="7"/>
      <c r="UA94" s="7"/>
      <c r="UB94" s="7"/>
      <c r="UC94" s="7"/>
      <c r="UD94" s="7"/>
      <c r="UE94" s="7"/>
      <c r="UF94" s="7"/>
      <c r="UG94" s="7"/>
      <c r="UH94" s="7"/>
      <c r="UI94" s="7"/>
      <c r="UJ94" s="7"/>
      <c r="UK94" s="7"/>
      <c r="UL94" s="7"/>
      <c r="UM94" s="7"/>
      <c r="UN94" s="7"/>
      <c r="UO94" s="7"/>
      <c r="UP94" s="7"/>
      <c r="UQ94" s="7"/>
      <c r="UR94" s="7"/>
      <c r="US94" s="7"/>
      <c r="UT94" s="7"/>
      <c r="UU94" s="7"/>
      <c r="UV94" s="7"/>
      <c r="UW94" s="7"/>
      <c r="UX94" s="7"/>
      <c r="UY94" s="7"/>
      <c r="UZ94" s="7"/>
      <c r="VA94" s="7"/>
      <c r="VB94" s="7"/>
      <c r="VC94" s="7"/>
      <c r="VD94" s="7"/>
      <c r="VE94" s="7"/>
      <c r="VF94" s="7"/>
      <c r="VG94" s="7"/>
      <c r="VH94" s="7"/>
      <c r="VI94" s="7"/>
      <c r="VJ94" s="7"/>
      <c r="VK94" s="7"/>
      <c r="VL94" s="7"/>
      <c r="VM94" s="7"/>
      <c r="VN94" s="7"/>
      <c r="VO94" s="7"/>
      <c r="VP94" s="7"/>
      <c r="VQ94" s="7"/>
      <c r="VR94" s="7"/>
      <c r="VS94" s="7"/>
      <c r="VT94" s="7"/>
      <c r="VU94" s="7"/>
      <c r="VV94" s="7"/>
      <c r="VW94" s="7"/>
      <c r="VX94" s="7"/>
      <c r="VY94" s="7"/>
      <c r="VZ94" s="7"/>
      <c r="WA94" s="7"/>
      <c r="WB94" s="7"/>
      <c r="WC94" s="7"/>
      <c r="WD94" s="7"/>
      <c r="WE94" s="7"/>
      <c r="WF94" s="7"/>
      <c r="WG94" s="7"/>
      <c r="WH94" s="7"/>
      <c r="WI94" s="7"/>
      <c r="WJ94" s="7"/>
      <c r="WK94" s="7"/>
      <c r="WL94" s="7"/>
      <c r="WM94" s="7"/>
      <c r="WN94" s="7"/>
      <c r="WO94" s="7"/>
      <c r="WP94" s="7"/>
      <c r="WQ94" s="7"/>
      <c r="WR94" s="7"/>
      <c r="WS94" s="7"/>
      <c r="WT94" s="7"/>
      <c r="WU94" s="7"/>
      <c r="WV94" s="7"/>
      <c r="WW94" s="7"/>
      <c r="WX94" s="7"/>
      <c r="WY94" s="7"/>
      <c r="WZ94" s="7"/>
      <c r="XA94" s="7"/>
      <c r="XB94" s="7"/>
      <c r="XC94" s="7"/>
      <c r="XD94" s="7"/>
      <c r="XE94" s="7"/>
      <c r="XF94" s="7"/>
      <c r="XG94" s="7"/>
      <c r="XH94" s="7"/>
      <c r="XI94" s="7"/>
      <c r="XJ94" s="7"/>
      <c r="XK94" s="7"/>
      <c r="XL94" s="7"/>
      <c r="XM94" s="7"/>
      <c r="XN94" s="7"/>
      <c r="XO94" s="7"/>
      <c r="XP94" s="7"/>
      <c r="XQ94" s="7"/>
      <c r="XR94" s="7"/>
      <c r="XS94" s="7"/>
      <c r="XT94" s="7"/>
      <c r="XU94" s="7"/>
      <c r="XV94" s="7"/>
      <c r="XW94" s="7"/>
      <c r="XX94" s="7"/>
      <c r="XY94" s="7"/>
      <c r="XZ94" s="7"/>
      <c r="YA94" s="7"/>
      <c r="YB94" s="7"/>
      <c r="YC94" s="7"/>
      <c r="YD94" s="7"/>
      <c r="YE94" s="7"/>
      <c r="YF94" s="7"/>
      <c r="YG94" s="7"/>
      <c r="YH94" s="7"/>
      <c r="YI94" s="7"/>
      <c r="YJ94" s="7"/>
      <c r="YK94" s="7"/>
      <c r="YL94" s="7"/>
      <c r="YM94" s="7"/>
      <c r="YN94" s="7"/>
      <c r="YO94" s="7"/>
      <c r="YP94" s="7"/>
      <c r="YQ94" s="7"/>
      <c r="YR94" s="7"/>
      <c r="YS94" s="7"/>
      <c r="YT94" s="7"/>
      <c r="YU94" s="7"/>
      <c r="YV94" s="7"/>
      <c r="YW94" s="7"/>
      <c r="YX94" s="7"/>
      <c r="YY94" s="7"/>
      <c r="YZ94" s="7"/>
      <c r="ZA94" s="7"/>
      <c r="ZB94" s="7"/>
      <c r="ZC94" s="7"/>
      <c r="ZD94" s="7"/>
      <c r="ZE94" s="7"/>
      <c r="ZF94" s="7"/>
      <c r="ZG94" s="7"/>
      <c r="ZH94" s="7"/>
      <c r="ZI94" s="7"/>
      <c r="ZJ94" s="7"/>
      <c r="ZK94" s="7"/>
      <c r="ZL94" s="7"/>
      <c r="ZM94" s="7"/>
      <c r="ZN94" s="7"/>
      <c r="ZO94" s="7"/>
      <c r="ZP94" s="7"/>
      <c r="ZQ94" s="7"/>
      <c r="ZR94" s="7"/>
      <c r="ZS94" s="7"/>
      <c r="ZT94" s="7"/>
      <c r="ZU94" s="7"/>
      <c r="ZV94" s="7"/>
      <c r="ZW94" s="7"/>
      <c r="ZX94" s="7"/>
      <c r="ZY94" s="7"/>
      <c r="ZZ94" s="7"/>
      <c r="AAA94" s="7"/>
      <c r="AAB94" s="7"/>
      <c r="AAC94" s="7"/>
      <c r="AAD94" s="7"/>
      <c r="AAE94" s="7"/>
      <c r="AAF94" s="7"/>
      <c r="AAG94" s="7"/>
      <c r="AAH94" s="7"/>
      <c r="AAI94" s="7"/>
      <c r="AAJ94" s="7"/>
      <c r="AAK94" s="7"/>
      <c r="AAL94" s="7"/>
      <c r="AAM94" s="7"/>
      <c r="AAN94" s="7"/>
      <c r="AAO94" s="7"/>
      <c r="AAP94" s="7"/>
      <c r="AAQ94" s="7"/>
      <c r="AAR94" s="7"/>
      <c r="AAS94" s="7"/>
      <c r="AAT94" s="7"/>
      <c r="AAU94" s="7"/>
      <c r="AAV94" s="7"/>
      <c r="AAW94" s="7"/>
      <c r="AAX94" s="7"/>
      <c r="AAY94" s="7"/>
      <c r="AAZ94" s="7"/>
      <c r="ABA94" s="7"/>
      <c r="ABB94" s="7"/>
      <c r="ABC94" s="7"/>
      <c r="ABD94" s="7"/>
      <c r="ABE94" s="7"/>
      <c r="ABF94" s="7"/>
      <c r="ABG94" s="7"/>
      <c r="ABH94" s="7"/>
      <c r="ABI94" s="7"/>
      <c r="ABJ94" s="7"/>
      <c r="ABK94" s="7"/>
      <c r="ABL94" s="7"/>
      <c r="ABM94" s="7"/>
      <c r="ABN94" s="7"/>
      <c r="ABO94" s="7"/>
      <c r="ABP94" s="7"/>
      <c r="ABQ94" s="7"/>
      <c r="ABR94" s="7"/>
      <c r="ABS94" s="7"/>
      <c r="ABT94" s="7"/>
      <c r="ABU94" s="7"/>
      <c r="ABV94" s="7"/>
      <c r="ABW94" s="7"/>
      <c r="ABX94" s="7"/>
      <c r="ABY94" s="7"/>
      <c r="ABZ94" s="7"/>
      <c r="ACA94" s="7"/>
      <c r="ACB94" s="7"/>
      <c r="ACC94" s="7"/>
      <c r="ACD94" s="7"/>
      <c r="ACE94" s="7"/>
      <c r="ACF94" s="7"/>
      <c r="ACG94" s="7"/>
      <c r="ACH94" s="7"/>
      <c r="ACI94" s="7"/>
      <c r="ACJ94" s="7"/>
      <c r="ACK94" s="7"/>
      <c r="ACL94" s="7"/>
      <c r="ACM94" s="7"/>
      <c r="ACN94" s="7"/>
      <c r="ACO94" s="7"/>
      <c r="ACP94" s="7"/>
      <c r="ACQ94" s="7"/>
      <c r="ACR94" s="7"/>
      <c r="ACS94" s="7"/>
      <c r="ACT94" s="7"/>
      <c r="ACU94" s="7"/>
      <c r="ACV94" s="7"/>
      <c r="ACW94" s="7"/>
      <c r="ACX94" s="7"/>
      <c r="ACY94" s="7"/>
      <c r="ACZ94" s="7"/>
      <c r="ADA94" s="7"/>
      <c r="ADB94" s="7"/>
      <c r="ADC94" s="7"/>
      <c r="ADD94" s="7"/>
      <c r="ADE94" s="7"/>
      <c r="ADF94" s="7"/>
      <c r="ADG94" s="7"/>
      <c r="ADH94" s="7"/>
      <c r="ADI94" s="7"/>
      <c r="ADJ94" s="7"/>
      <c r="ADK94" s="7"/>
      <c r="ADL94" s="7"/>
      <c r="ADM94" s="7"/>
      <c r="ADN94" s="7"/>
      <c r="ADO94" s="7"/>
      <c r="ADP94" s="7"/>
      <c r="ADQ94" s="7"/>
      <c r="ADR94" s="7"/>
      <c r="ADS94" s="7"/>
      <c r="ADT94" s="7"/>
      <c r="ADU94" s="7"/>
    </row>
  </sheetData>
  <mergeCells count="23"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  <mergeCell ref="BE1:BF1"/>
    <mergeCell ref="BG1:BJ1"/>
    <mergeCell ref="Q1:R1"/>
    <mergeCell ref="S1:Z1"/>
    <mergeCell ref="BC1:BC2"/>
    <mergeCell ref="BD1:BD2"/>
    <mergeCell ref="AV1:BB1"/>
    <mergeCell ref="AA1:AN1"/>
    <mergeCell ref="AO1:AU1"/>
  </mergeCells>
  <pageMargins left="0.7" right="0.7" top="0.9" bottom="0.5" header="0.05" footer="0.05"/>
  <pageSetup scale="8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6"/>
  <sheetViews>
    <sheetView zoomScale="140" zoomScaleNormal="140" workbookViewId="0">
      <selection activeCell="E10" sqref="E10"/>
    </sheetView>
  </sheetViews>
  <sheetFormatPr defaultColWidth="8.85546875" defaultRowHeight="17.25"/>
  <cols>
    <col min="1" max="1" width="24.42578125" style="223" customWidth="1"/>
    <col min="2" max="2" width="15" style="223" customWidth="1"/>
    <col min="3" max="3" width="13.5703125" style="223" customWidth="1"/>
    <col min="4" max="4" width="16.5703125" style="223" customWidth="1"/>
    <col min="5" max="5" width="20" style="223" customWidth="1"/>
    <col min="6" max="6" width="16" style="223" customWidth="1"/>
    <col min="7" max="8" width="14.42578125" style="223" customWidth="1"/>
    <col min="9" max="9" width="13" style="223" customWidth="1"/>
    <col min="10" max="10" width="14.5703125" style="223" customWidth="1"/>
    <col min="11" max="11" width="15.42578125" style="223" customWidth="1"/>
    <col min="12" max="16384" width="8.85546875" style="223"/>
  </cols>
  <sheetData>
    <row r="1" spans="1:11" ht="19.5">
      <c r="A1" s="460" t="s">
        <v>137</v>
      </c>
      <c r="B1" s="460"/>
      <c r="C1" s="460"/>
      <c r="D1" s="460"/>
      <c r="E1" s="460"/>
      <c r="F1" s="461" t="s">
        <v>138</v>
      </c>
      <c r="G1" s="461"/>
      <c r="H1" s="461"/>
      <c r="I1" s="461"/>
      <c r="J1" s="462" t="s">
        <v>139</v>
      </c>
      <c r="K1" s="462" t="s">
        <v>140</v>
      </c>
    </row>
    <row r="2" spans="1:11" ht="19.5">
      <c r="A2" s="460" t="s">
        <v>141</v>
      </c>
      <c r="B2" s="460"/>
      <c r="C2" s="460"/>
      <c r="D2" s="460"/>
      <c r="E2" s="460"/>
      <c r="F2" s="461" t="s">
        <v>142</v>
      </c>
      <c r="G2" s="461"/>
      <c r="H2" s="461"/>
      <c r="I2" s="461"/>
      <c r="J2" s="461"/>
      <c r="K2" s="461"/>
    </row>
    <row r="3" spans="1:11">
      <c r="A3" s="461"/>
      <c r="B3" s="461"/>
      <c r="C3" s="461"/>
      <c r="D3" s="461"/>
      <c r="E3" s="461"/>
      <c r="F3" s="461"/>
      <c r="G3" s="461" t="s">
        <v>143</v>
      </c>
      <c r="H3" s="461"/>
      <c r="I3" s="461"/>
      <c r="J3" s="461"/>
      <c r="K3" s="461"/>
    </row>
    <row r="4" spans="1:11">
      <c r="A4" s="461" t="s">
        <v>144</v>
      </c>
      <c r="B4" s="461" t="s">
        <v>145</v>
      </c>
      <c r="C4" s="461"/>
      <c r="D4" s="461"/>
      <c r="E4" s="461"/>
      <c r="F4" s="461"/>
      <c r="G4" s="461" t="s">
        <v>146</v>
      </c>
      <c r="H4" s="461"/>
      <c r="I4" s="461"/>
      <c r="J4" s="461"/>
      <c r="K4" s="461"/>
    </row>
    <row r="5" spans="1:11">
      <c r="A5" s="461" t="s">
        <v>147</v>
      </c>
      <c r="B5" s="461" t="s">
        <v>302</v>
      </c>
      <c r="C5" s="461"/>
      <c r="D5" s="461"/>
      <c r="E5" s="461"/>
      <c r="F5" s="461" t="s">
        <v>149</v>
      </c>
      <c r="G5" s="461"/>
      <c r="H5" s="461"/>
      <c r="I5" s="461"/>
      <c r="J5" s="461"/>
      <c r="K5" s="461"/>
    </row>
    <row r="6" spans="1:11">
      <c r="A6" s="461" t="s">
        <v>150</v>
      </c>
      <c r="B6" s="463">
        <v>45869</v>
      </c>
      <c r="C6" s="461"/>
      <c r="D6" s="461"/>
      <c r="E6" s="461"/>
      <c r="F6" s="461"/>
      <c r="G6" s="461" t="s">
        <v>151</v>
      </c>
      <c r="H6" s="461"/>
      <c r="I6" s="461"/>
      <c r="J6" s="461"/>
      <c r="K6" s="461"/>
    </row>
    <row r="7" spans="1:11" ht="23.1" customHeight="1">
      <c r="A7" s="461"/>
      <c r="B7" s="461"/>
      <c r="C7" s="461"/>
      <c r="D7" s="461"/>
      <c r="E7" s="461"/>
      <c r="F7" s="462" t="s">
        <v>152</v>
      </c>
      <c r="G7" s="462" t="s">
        <v>153</v>
      </c>
      <c r="H7" s="462" t="s">
        <v>154</v>
      </c>
      <c r="I7" s="462" t="s">
        <v>155</v>
      </c>
      <c r="J7" s="462" t="s">
        <v>156</v>
      </c>
      <c r="K7" s="461"/>
    </row>
    <row r="8" spans="1:11">
      <c r="A8" s="464" t="s">
        <v>157</v>
      </c>
      <c r="B8" s="461"/>
      <c r="C8" s="461"/>
      <c r="D8" s="461"/>
      <c r="E8" s="461"/>
      <c r="F8" s="465" t="s">
        <v>158</v>
      </c>
      <c r="G8" s="465" t="s">
        <v>158</v>
      </c>
      <c r="H8" s="465" t="s">
        <v>158</v>
      </c>
      <c r="I8" s="465" t="s">
        <v>158</v>
      </c>
      <c r="J8" s="465" t="s">
        <v>158</v>
      </c>
      <c r="K8" s="461"/>
    </row>
    <row r="9" spans="1:11">
      <c r="A9" s="466" t="s">
        <v>159</v>
      </c>
      <c r="B9" s="466" t="s">
        <v>160</v>
      </c>
      <c r="C9" s="466"/>
      <c r="D9" s="466"/>
      <c r="E9" s="467" t="s">
        <v>161</v>
      </c>
      <c r="F9" s="461" t="s">
        <v>162</v>
      </c>
      <c r="G9" s="461"/>
      <c r="H9" s="461"/>
      <c r="I9" s="461"/>
      <c r="J9" s="461"/>
      <c r="K9" s="461"/>
    </row>
    <row r="10" spans="1:11" ht="23.1" customHeight="1">
      <c r="A10" s="466"/>
      <c r="B10" s="468" t="s">
        <v>163</v>
      </c>
      <c r="C10" s="468" t="s">
        <v>164</v>
      </c>
      <c r="D10" s="469" t="s">
        <v>165</v>
      </c>
      <c r="E10" s="468"/>
      <c r="F10" s="470" t="s">
        <v>166</v>
      </c>
      <c r="G10" s="471" t="s">
        <v>167</v>
      </c>
      <c r="H10" s="472"/>
      <c r="I10" s="473" t="s">
        <v>303</v>
      </c>
      <c r="J10" s="470" t="s">
        <v>169</v>
      </c>
      <c r="K10" s="470" t="s">
        <v>165</v>
      </c>
    </row>
    <row r="11" spans="1:11">
      <c r="A11" s="474">
        <v>1</v>
      </c>
      <c r="B11" s="474">
        <v>2</v>
      </c>
      <c r="C11" s="474">
        <v>3</v>
      </c>
      <c r="D11" s="474">
        <v>4</v>
      </c>
      <c r="E11" s="474">
        <v>5</v>
      </c>
      <c r="F11" s="475"/>
      <c r="G11" s="476" t="s">
        <v>170</v>
      </c>
      <c r="H11" s="477" t="s">
        <v>168</v>
      </c>
      <c r="I11" s="478"/>
      <c r="J11" s="475"/>
      <c r="K11" s="479"/>
    </row>
    <row r="12" spans="1:11">
      <c r="A12" s="480" t="s">
        <v>171</v>
      </c>
      <c r="B12" s="481" t="s">
        <v>172</v>
      </c>
      <c r="C12" s="480"/>
      <c r="D12" s="480"/>
      <c r="E12" s="480"/>
      <c r="F12" s="482" t="s">
        <v>173</v>
      </c>
      <c r="G12" s="483"/>
      <c r="H12" s="484"/>
      <c r="I12" s="483"/>
      <c r="J12" s="484"/>
      <c r="K12" s="483"/>
    </row>
    <row r="13" spans="1:11" ht="18.600000000000001" customHeight="1">
      <c r="A13" s="480" t="s">
        <v>174</v>
      </c>
      <c r="B13" s="481" t="s">
        <v>172</v>
      </c>
      <c r="C13" s="480"/>
      <c r="D13" s="480"/>
      <c r="E13" s="480"/>
      <c r="F13" s="485" t="s">
        <v>175</v>
      </c>
      <c r="G13" s="486">
        <f>July25!D89</f>
        <v>336500</v>
      </c>
      <c r="H13" s="486">
        <f>July25!F89</f>
        <v>22129</v>
      </c>
      <c r="I13" s="486">
        <f>July25!I89+July25!P89</f>
        <v>24157</v>
      </c>
      <c r="J13" s="487">
        <f>I13</f>
        <v>24157</v>
      </c>
      <c r="K13" s="488" t="s">
        <v>176</v>
      </c>
    </row>
    <row r="14" spans="1:11">
      <c r="A14" s="480" t="s">
        <v>177</v>
      </c>
      <c r="B14" s="481" t="s">
        <v>172</v>
      </c>
      <c r="C14" s="480"/>
      <c r="D14" s="480"/>
      <c r="E14" s="480"/>
      <c r="F14" s="489" t="s">
        <v>178</v>
      </c>
      <c r="G14" s="436">
        <f>July25!C89</f>
        <v>3513500</v>
      </c>
      <c r="H14" s="486">
        <f>July25!E89</f>
        <v>364801</v>
      </c>
      <c r="I14" s="486">
        <f>July25!G89+July25!O89</f>
        <v>243483</v>
      </c>
      <c r="J14" s="487">
        <f>I14</f>
        <v>243483</v>
      </c>
      <c r="K14" s="490" t="s">
        <v>176</v>
      </c>
    </row>
    <row r="15" spans="1:11">
      <c r="A15" s="480" t="s">
        <v>179</v>
      </c>
      <c r="B15" s="481" t="s">
        <v>172</v>
      </c>
      <c r="C15" s="480"/>
      <c r="D15" s="480"/>
      <c r="E15" s="491"/>
      <c r="F15" s="492" t="s">
        <v>180</v>
      </c>
      <c r="G15" s="493">
        <f>SUM(G13:G14)</f>
        <v>3850000</v>
      </c>
      <c r="H15" s="494">
        <f>SUM(H13:H14)</f>
        <v>386930</v>
      </c>
      <c r="I15" s="494">
        <f>SUM(I13:I14)</f>
        <v>267640</v>
      </c>
      <c r="J15" s="494">
        <f>SUM(J13:J14)</f>
        <v>267640</v>
      </c>
      <c r="K15" s="495" t="s">
        <v>176</v>
      </c>
    </row>
    <row r="16" spans="1:11">
      <c r="A16" s="480" t="s">
        <v>181</v>
      </c>
      <c r="B16" s="481" t="s">
        <v>172</v>
      </c>
      <c r="C16" s="480"/>
      <c r="D16" s="420"/>
      <c r="E16" s="491"/>
      <c r="F16" s="461" t="s">
        <v>182</v>
      </c>
      <c r="G16" s="476"/>
      <c r="H16" s="461"/>
      <c r="I16" s="496"/>
      <c r="J16" s="461"/>
      <c r="K16" s="496"/>
    </row>
    <row r="17" spans="1:11">
      <c r="A17" s="480" t="s">
        <v>183</v>
      </c>
      <c r="B17" s="468" t="s">
        <v>184</v>
      </c>
      <c r="C17" s="468" t="s">
        <v>263</v>
      </c>
      <c r="D17" s="468" t="s">
        <v>176</v>
      </c>
      <c r="E17" s="491"/>
      <c r="F17" s="497" t="s">
        <v>185</v>
      </c>
      <c r="G17" s="486">
        <v>430000</v>
      </c>
      <c r="H17" s="498">
        <v>35916</v>
      </c>
      <c r="I17" s="486">
        <f>July25!BH89</f>
        <v>33817</v>
      </c>
      <c r="J17" s="487">
        <f>I17</f>
        <v>33817</v>
      </c>
      <c r="K17" s="496"/>
    </row>
    <row r="18" spans="1:11">
      <c r="A18" s="499" t="s">
        <v>301</v>
      </c>
      <c r="B18" s="461"/>
      <c r="C18" s="461"/>
      <c r="D18" s="461"/>
      <c r="E18" s="461"/>
      <c r="F18" s="497" t="s">
        <v>187</v>
      </c>
      <c r="G18" s="486">
        <v>3770000</v>
      </c>
      <c r="H18" s="498">
        <v>314167</v>
      </c>
      <c r="I18" s="486">
        <f>July25!BI89</f>
        <v>226535</v>
      </c>
      <c r="J18" s="487">
        <f>I18</f>
        <v>226535</v>
      </c>
      <c r="K18" s="500"/>
    </row>
    <row r="19" spans="1:11">
      <c r="A19" s="461"/>
      <c r="B19" s="461"/>
      <c r="C19" s="461"/>
      <c r="D19" s="461"/>
      <c r="E19" s="461"/>
      <c r="F19" s="501" t="s">
        <v>180</v>
      </c>
      <c r="G19" s="494">
        <f>SUM(G17:G18)</f>
        <v>4200000</v>
      </c>
      <c r="H19" s="502">
        <f>SUM(H17:H18)</f>
        <v>350083</v>
      </c>
      <c r="I19" s="494">
        <f>SUM(I17:I18)</f>
        <v>260352</v>
      </c>
      <c r="J19" s="494">
        <f>SUM(J17:J18)</f>
        <v>260352</v>
      </c>
      <c r="K19" s="480"/>
    </row>
    <row r="20" spans="1:11">
      <c r="A20" s="464" t="s">
        <v>188</v>
      </c>
      <c r="B20" s="461"/>
      <c r="C20" s="461"/>
      <c r="D20" s="461"/>
      <c r="E20" s="461"/>
      <c r="F20" s="461" t="s">
        <v>189</v>
      </c>
      <c r="G20" s="476"/>
      <c r="H20" s="503"/>
      <c r="I20" s="476"/>
      <c r="J20" s="461"/>
      <c r="K20" s="476"/>
    </row>
    <row r="21" spans="1:11">
      <c r="A21" s="461" t="s">
        <v>190</v>
      </c>
      <c r="B21" s="461"/>
      <c r="C21" s="461" t="s">
        <v>191</v>
      </c>
      <c r="D21" s="461"/>
      <c r="E21" s="461"/>
      <c r="F21" s="497" t="s">
        <v>185</v>
      </c>
      <c r="G21" s="486">
        <v>134600</v>
      </c>
      <c r="H21" s="498">
        <v>11087</v>
      </c>
      <c r="I21" s="486">
        <f>July25!AT89</f>
        <v>9848</v>
      </c>
      <c r="J21" s="487">
        <f>I21</f>
        <v>9848</v>
      </c>
      <c r="K21" s="488" t="s">
        <v>176</v>
      </c>
    </row>
    <row r="22" spans="1:11">
      <c r="A22" s="461" t="s">
        <v>192</v>
      </c>
      <c r="B22" s="461"/>
      <c r="C22" s="461" t="s">
        <v>191</v>
      </c>
      <c r="D22" s="461"/>
      <c r="E22" s="461"/>
      <c r="F22" s="497" t="s">
        <v>187</v>
      </c>
      <c r="G22" s="436">
        <v>1405400</v>
      </c>
      <c r="H22" s="498">
        <v>115716</v>
      </c>
      <c r="I22" s="436">
        <f>July25!AS89</f>
        <v>115152</v>
      </c>
      <c r="J22" s="487">
        <f>I22</f>
        <v>115152</v>
      </c>
      <c r="K22" s="490" t="s">
        <v>176</v>
      </c>
    </row>
    <row r="23" spans="1:11">
      <c r="A23" s="464" t="s">
        <v>193</v>
      </c>
      <c r="B23" s="461"/>
      <c r="C23" s="461" t="s">
        <v>191</v>
      </c>
      <c r="D23" s="461" t="s">
        <v>158</v>
      </c>
      <c r="E23" s="461"/>
      <c r="F23" s="501" t="s">
        <v>180</v>
      </c>
      <c r="G23" s="494">
        <f>SUM(G21:G22)</f>
        <v>1540000</v>
      </c>
      <c r="H23" s="502">
        <f>SUM(H21:H22)</f>
        <v>126803</v>
      </c>
      <c r="I23" s="494">
        <f>SUM(I21:I22)</f>
        <v>125000</v>
      </c>
      <c r="J23" s="494">
        <f>SUM(J21:J22)</f>
        <v>125000</v>
      </c>
      <c r="K23" s="495" t="s">
        <v>176</v>
      </c>
    </row>
    <row r="24" spans="1:11">
      <c r="A24" s="497" t="s">
        <v>194</v>
      </c>
      <c r="B24" s="461"/>
      <c r="C24" s="461" t="s">
        <v>191</v>
      </c>
      <c r="D24" s="461" t="s">
        <v>158</v>
      </c>
      <c r="E24" s="461"/>
      <c r="F24" s="480" t="s">
        <v>195</v>
      </c>
      <c r="G24" s="420">
        <v>3000</v>
      </c>
      <c r="H24" s="504">
        <v>217</v>
      </c>
      <c r="I24" s="486">
        <f>July25!BC89</f>
        <v>236</v>
      </c>
      <c r="J24" s="420">
        <f>I24</f>
        <v>236</v>
      </c>
      <c r="K24" s="495" t="s">
        <v>176</v>
      </c>
    </row>
    <row r="25" spans="1:11">
      <c r="A25" s="505" t="s">
        <v>196</v>
      </c>
      <c r="B25" s="506"/>
      <c r="C25" s="506" t="s">
        <v>197</v>
      </c>
      <c r="D25" s="468" t="s">
        <v>198</v>
      </c>
      <c r="E25" s="468" t="s">
        <v>180</v>
      </c>
      <c r="F25" s="507" t="s">
        <v>199</v>
      </c>
      <c r="G25" s="494">
        <v>55</v>
      </c>
      <c r="H25" s="468">
        <v>0</v>
      </c>
      <c r="I25" s="468">
        <v>0</v>
      </c>
      <c r="J25" s="468">
        <v>0</v>
      </c>
      <c r="K25" s="480"/>
    </row>
    <row r="26" spans="1:11">
      <c r="A26" s="508" t="s">
        <v>200</v>
      </c>
      <c r="B26" s="509"/>
      <c r="C26" s="510"/>
      <c r="D26" s="480"/>
      <c r="E26" s="480"/>
      <c r="F26" s="461" t="s">
        <v>201</v>
      </c>
      <c r="G26" s="461"/>
      <c r="H26" s="461"/>
      <c r="I26" s="461"/>
      <c r="J26" s="461"/>
      <c r="K26" s="461"/>
    </row>
    <row r="27" spans="1:11" ht="23.1" customHeight="1">
      <c r="A27" s="508" t="s">
        <v>202</v>
      </c>
      <c r="B27" s="509"/>
      <c r="C27" s="510"/>
      <c r="D27" s="480"/>
      <c r="E27" s="480"/>
      <c r="F27" s="511" t="s">
        <v>166</v>
      </c>
      <c r="G27" s="471" t="s">
        <v>167</v>
      </c>
      <c r="H27" s="472"/>
      <c r="I27" s="511" t="s">
        <v>203</v>
      </c>
      <c r="J27" s="512" t="s">
        <v>204</v>
      </c>
      <c r="K27" s="511" t="s">
        <v>165</v>
      </c>
    </row>
    <row r="28" spans="1:11">
      <c r="A28" s="508" t="s">
        <v>205</v>
      </c>
      <c r="B28" s="509"/>
      <c r="C28" s="510"/>
      <c r="D28" s="480"/>
      <c r="E28" s="480"/>
      <c r="F28" s="513"/>
      <c r="G28" s="514" t="s">
        <v>170</v>
      </c>
      <c r="H28" s="514" t="s">
        <v>168</v>
      </c>
      <c r="I28" s="513"/>
      <c r="J28" s="515"/>
      <c r="K28" s="513"/>
    </row>
    <row r="29" spans="1:11">
      <c r="A29" s="516" t="s">
        <v>206</v>
      </c>
      <c r="B29" s="517"/>
      <c r="C29" s="518"/>
      <c r="D29" s="476"/>
      <c r="E29" s="476"/>
      <c r="F29" s="519" t="s">
        <v>207</v>
      </c>
      <c r="G29" s="483"/>
      <c r="H29" s="520"/>
      <c r="I29" s="483"/>
      <c r="J29" s="520"/>
      <c r="K29" s="483"/>
    </row>
    <row r="30" spans="1:11" ht="18.600000000000001" customHeight="1">
      <c r="A30" s="482" t="s">
        <v>208</v>
      </c>
      <c r="B30" s="521"/>
      <c r="C30" s="476"/>
      <c r="D30" s="521"/>
      <c r="E30" s="476"/>
      <c r="F30" s="497" t="s">
        <v>209</v>
      </c>
      <c r="G30" s="496"/>
      <c r="H30" s="461"/>
      <c r="I30" s="486">
        <f>I13*50</f>
        <v>1207850</v>
      </c>
      <c r="J30" s="487">
        <f>I30</f>
        <v>1207850</v>
      </c>
      <c r="K30" s="496"/>
    </row>
    <row r="31" spans="1:11">
      <c r="A31" s="485" t="s">
        <v>210</v>
      </c>
      <c r="B31" s="461"/>
      <c r="C31" s="496"/>
      <c r="D31" s="461"/>
      <c r="E31" s="496"/>
      <c r="F31" s="497" t="s">
        <v>211</v>
      </c>
      <c r="G31" s="500"/>
      <c r="H31" s="461"/>
      <c r="I31" s="486">
        <f>I14*75</f>
        <v>18261225</v>
      </c>
      <c r="J31" s="487">
        <f>I31</f>
        <v>18261225</v>
      </c>
      <c r="K31" s="500"/>
    </row>
    <row r="32" spans="1:11">
      <c r="A32" s="485" t="s">
        <v>212</v>
      </c>
      <c r="B32" s="461"/>
      <c r="C32" s="496"/>
      <c r="D32" s="461"/>
      <c r="E32" s="496"/>
      <c r="F32" s="501" t="s">
        <v>180</v>
      </c>
      <c r="G32" s="480"/>
      <c r="H32" s="480"/>
      <c r="I32" s="494">
        <f>SUM(I30:I31)</f>
        <v>19469075</v>
      </c>
      <c r="J32" s="494">
        <f>SUM(J30:J31)</f>
        <v>19469075</v>
      </c>
      <c r="K32" s="495" t="s">
        <v>176</v>
      </c>
    </row>
    <row r="33" spans="1:11">
      <c r="A33" s="482" t="s">
        <v>213</v>
      </c>
      <c r="B33" s="521"/>
      <c r="C33" s="476"/>
      <c r="D33" s="521"/>
      <c r="E33" s="476"/>
      <c r="F33" s="522" t="s">
        <v>214</v>
      </c>
      <c r="G33" s="480"/>
      <c r="H33" s="480"/>
      <c r="I33" s="486">
        <f>July25!BF89*5</f>
        <v>5900</v>
      </c>
      <c r="J33" s="420">
        <f>I33</f>
        <v>5900</v>
      </c>
      <c r="K33" s="480"/>
    </row>
    <row r="34" spans="1:11">
      <c r="A34" s="485" t="s">
        <v>210</v>
      </c>
      <c r="B34" s="461"/>
      <c r="C34" s="496"/>
      <c r="D34" s="461"/>
      <c r="E34" s="496"/>
      <c r="F34" s="522" t="s">
        <v>215</v>
      </c>
      <c r="G34" s="480"/>
      <c r="H34" s="480"/>
      <c r="I34" s="480"/>
      <c r="J34" s="480"/>
      <c r="K34" s="480"/>
    </row>
    <row r="35" spans="1:11">
      <c r="A35" s="489" t="s">
        <v>212</v>
      </c>
      <c r="B35" s="523"/>
      <c r="C35" s="500"/>
      <c r="D35" s="523"/>
      <c r="E35" s="500"/>
      <c r="F35" s="461" t="s">
        <v>216</v>
      </c>
      <c r="G35" s="461"/>
      <c r="H35" s="461"/>
      <c r="I35" s="461"/>
      <c r="J35" s="461"/>
      <c r="K35" s="461"/>
    </row>
    <row r="36" spans="1:11">
      <c r="A36" s="461"/>
      <c r="B36" s="461"/>
      <c r="C36" s="461"/>
      <c r="D36" s="461"/>
      <c r="E36" s="461"/>
      <c r="F36" s="524" t="s">
        <v>217</v>
      </c>
      <c r="G36" s="524"/>
      <c r="H36" s="524" t="s">
        <v>218</v>
      </c>
      <c r="I36" s="524"/>
      <c r="J36" s="524" t="s">
        <v>219</v>
      </c>
      <c r="K36" s="524" t="s">
        <v>220</v>
      </c>
    </row>
  </sheetData>
  <sheetProtection algorithmName="SHA-512" hashValue="Q+J8Td135nLnWgOXOuHv4ItMHJIJOMIN0p1+FPjrr9QfX5YGfjdriVSwfIs4U+SsgGfguB4U5Gh3mENepgTvnw==" saltValue="LZpPulyhh+ZsKrQrTyY+Gg==" spinCount="100000" sheet="1" objects="1" scenarios="1"/>
  <mergeCells count="14">
    <mergeCell ref="A1:E1"/>
    <mergeCell ref="A2:E2"/>
    <mergeCell ref="B9:D9"/>
    <mergeCell ref="G10:H10"/>
    <mergeCell ref="G27:H27"/>
    <mergeCell ref="A9:A10"/>
    <mergeCell ref="F10:F11"/>
    <mergeCell ref="F27:F28"/>
    <mergeCell ref="I10:I11"/>
    <mergeCell ref="I27:I28"/>
    <mergeCell ref="J10:J11"/>
    <mergeCell ref="J27:J28"/>
    <mergeCell ref="K10:K11"/>
    <mergeCell ref="K27:K28"/>
  </mergeCells>
  <pageMargins left="0.7" right="0.7" top="0.5" bottom="0.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39"/>
  <sheetViews>
    <sheetView topLeftCell="C18" workbookViewId="0">
      <selection activeCell="J32" sqref="J32"/>
    </sheetView>
  </sheetViews>
  <sheetFormatPr defaultColWidth="8.85546875" defaultRowHeight="21"/>
  <cols>
    <col min="1" max="1" width="24.42578125" style="74" customWidth="1"/>
    <col min="2" max="2" width="15" style="74" customWidth="1"/>
    <col min="3" max="3" width="13.5703125" style="74" customWidth="1"/>
    <col min="4" max="4" width="16.5703125" style="74" customWidth="1"/>
    <col min="5" max="5" width="20" style="74" customWidth="1"/>
    <col min="6" max="6" width="16" style="74" customWidth="1"/>
    <col min="7" max="8" width="14.42578125" style="74" customWidth="1"/>
    <col min="9" max="9" width="13" style="74" customWidth="1"/>
    <col min="10" max="10" width="14.5703125" style="74" customWidth="1"/>
    <col min="11" max="11" width="15.42578125" style="74" customWidth="1"/>
    <col min="12" max="16384" width="8.85546875" style="74"/>
  </cols>
  <sheetData>
    <row r="1" spans="1:11" ht="21.75">
      <c r="A1" s="387" t="s">
        <v>137</v>
      </c>
      <c r="B1" s="387"/>
      <c r="C1" s="387"/>
      <c r="D1" s="387"/>
      <c r="E1" s="387"/>
      <c r="F1" s="75" t="s">
        <v>138</v>
      </c>
      <c r="G1" s="76"/>
      <c r="H1" s="76"/>
      <c r="I1" s="76"/>
      <c r="J1" s="78" t="s">
        <v>139</v>
      </c>
      <c r="K1" s="78" t="s">
        <v>140</v>
      </c>
    </row>
    <row r="2" spans="1:11">
      <c r="A2" s="388" t="s">
        <v>141</v>
      </c>
      <c r="B2" s="388"/>
      <c r="C2" s="388"/>
      <c r="D2" s="388"/>
      <c r="E2" s="388"/>
      <c r="F2" s="76" t="s">
        <v>142</v>
      </c>
      <c r="G2" s="76"/>
      <c r="H2" s="76"/>
      <c r="I2" s="76"/>
      <c r="J2" s="76"/>
      <c r="K2" s="76"/>
    </row>
    <row r="3" spans="1:11" ht="19.350000000000001" customHeight="1">
      <c r="A3" s="76"/>
      <c r="B3" s="76"/>
      <c r="C3" s="76"/>
      <c r="D3" s="76"/>
      <c r="E3" s="76"/>
      <c r="F3" s="76"/>
      <c r="G3" s="76" t="s">
        <v>143</v>
      </c>
      <c r="H3" s="76"/>
      <c r="I3" s="76"/>
      <c r="J3" s="76"/>
      <c r="K3" s="76"/>
    </row>
    <row r="4" spans="1:11" ht="19.350000000000001" customHeight="1">
      <c r="A4" s="76" t="s">
        <v>144</v>
      </c>
      <c r="B4" s="76" t="s">
        <v>145</v>
      </c>
      <c r="C4" s="76"/>
      <c r="D4" s="76"/>
      <c r="E4" s="76"/>
      <c r="F4" s="76"/>
      <c r="G4" s="76" t="s">
        <v>146</v>
      </c>
      <c r="H4" s="76"/>
      <c r="I4" s="76"/>
      <c r="J4" s="76"/>
      <c r="K4" s="76"/>
    </row>
    <row r="5" spans="1:11" ht="19.350000000000001" customHeight="1">
      <c r="A5" s="76" t="s">
        <v>147</v>
      </c>
      <c r="B5" s="76" t="s">
        <v>285</v>
      </c>
      <c r="C5" s="76"/>
      <c r="D5" s="76"/>
      <c r="E5" s="76"/>
      <c r="F5" s="76" t="s">
        <v>149</v>
      </c>
      <c r="G5" s="76"/>
      <c r="H5" s="76"/>
      <c r="I5" s="76"/>
      <c r="J5" s="76"/>
      <c r="K5" s="76"/>
    </row>
    <row r="6" spans="1:11" ht="19.350000000000001" customHeight="1">
      <c r="A6" s="76" t="s">
        <v>150</v>
      </c>
      <c r="B6" s="176">
        <v>45743</v>
      </c>
      <c r="C6" s="76"/>
      <c r="D6" s="76"/>
      <c r="E6" s="76"/>
      <c r="F6" s="76"/>
      <c r="G6" s="76" t="s">
        <v>151</v>
      </c>
      <c r="H6" s="76"/>
      <c r="I6" s="76"/>
      <c r="J6" s="76"/>
      <c r="K6" s="76"/>
    </row>
    <row r="7" spans="1:11" ht="19.350000000000001" customHeight="1">
      <c r="A7" s="76"/>
      <c r="B7" s="76"/>
      <c r="C7" s="76"/>
      <c r="D7" s="76"/>
      <c r="E7" s="76"/>
      <c r="F7" s="78" t="s">
        <v>152</v>
      </c>
      <c r="G7" s="78" t="s">
        <v>153</v>
      </c>
      <c r="H7" s="78" t="s">
        <v>154</v>
      </c>
      <c r="I7" s="78" t="s">
        <v>155</v>
      </c>
      <c r="J7" s="78" t="s">
        <v>156</v>
      </c>
      <c r="K7" s="76"/>
    </row>
    <row r="8" spans="1:11" ht="19.350000000000001" customHeight="1">
      <c r="A8" s="75" t="s">
        <v>157</v>
      </c>
      <c r="B8" s="76"/>
      <c r="C8" s="76"/>
      <c r="D8" s="76"/>
      <c r="E8" s="76"/>
      <c r="F8" s="79" t="s">
        <v>158</v>
      </c>
      <c r="G8" s="79" t="s">
        <v>158</v>
      </c>
      <c r="H8" s="79" t="s">
        <v>158</v>
      </c>
      <c r="I8" s="79" t="s">
        <v>158</v>
      </c>
      <c r="J8" s="79" t="s">
        <v>158</v>
      </c>
      <c r="K8" s="76"/>
    </row>
    <row r="9" spans="1:11" ht="19.350000000000001" customHeight="1">
      <c r="A9" s="382" t="s">
        <v>159</v>
      </c>
      <c r="B9" s="382" t="s">
        <v>160</v>
      </c>
      <c r="C9" s="382"/>
      <c r="D9" s="382"/>
      <c r="E9" s="383" t="s">
        <v>161</v>
      </c>
      <c r="F9" s="75" t="s">
        <v>259</v>
      </c>
      <c r="G9" s="76"/>
      <c r="H9" s="76"/>
      <c r="I9" s="76"/>
      <c r="J9" s="76" t="s">
        <v>225</v>
      </c>
      <c r="K9" s="76"/>
    </row>
    <row r="10" spans="1:11" ht="19.350000000000001" customHeight="1">
      <c r="A10" s="382"/>
      <c r="B10" s="80" t="s">
        <v>163</v>
      </c>
      <c r="C10" s="80" t="s">
        <v>164</v>
      </c>
      <c r="D10" s="81" t="s">
        <v>165</v>
      </c>
      <c r="E10" s="384"/>
      <c r="F10" s="385" t="s">
        <v>166</v>
      </c>
      <c r="G10" s="389" t="s">
        <v>167</v>
      </c>
      <c r="H10" s="390"/>
      <c r="I10" s="391" t="s">
        <v>226</v>
      </c>
      <c r="J10" s="392"/>
      <c r="K10" s="375" t="s">
        <v>165</v>
      </c>
    </row>
    <row r="11" spans="1:11" ht="19.350000000000001" customHeight="1">
      <c r="A11" s="84">
        <v>1</v>
      </c>
      <c r="B11" s="84">
        <v>2</v>
      </c>
      <c r="C11" s="84">
        <v>3</v>
      </c>
      <c r="D11" s="84">
        <v>4</v>
      </c>
      <c r="E11" s="84">
        <v>5</v>
      </c>
      <c r="F11" s="386"/>
      <c r="G11" s="85" t="s">
        <v>170</v>
      </c>
      <c r="H11" s="86" t="s">
        <v>168</v>
      </c>
      <c r="I11" s="128" t="s">
        <v>168</v>
      </c>
      <c r="J11" s="129" t="s">
        <v>169</v>
      </c>
      <c r="K11" s="376"/>
    </row>
    <row r="12" spans="1:11" ht="19.350000000000001" customHeight="1">
      <c r="A12" s="87" t="s">
        <v>171</v>
      </c>
      <c r="B12" s="88" t="s">
        <v>172</v>
      </c>
      <c r="C12" s="87"/>
      <c r="D12" s="87"/>
      <c r="E12" s="87"/>
      <c r="F12" s="89" t="s">
        <v>260</v>
      </c>
      <c r="G12" s="90"/>
      <c r="H12" s="91"/>
      <c r="I12" s="90"/>
      <c r="J12" s="91"/>
      <c r="K12" s="90"/>
    </row>
    <row r="13" spans="1:11" ht="19.350000000000001" customHeight="1">
      <c r="A13" s="87" t="s">
        <v>227</v>
      </c>
      <c r="B13" s="88" t="s">
        <v>172</v>
      </c>
      <c r="C13" s="87"/>
      <c r="D13" s="87"/>
      <c r="E13" s="87"/>
      <c r="F13" s="92" t="s">
        <v>175</v>
      </c>
      <c r="G13" s="93">
        <f>'Oct25'!D89</f>
        <v>380500</v>
      </c>
      <c r="H13" s="93">
        <f>'Mar26'!F89</f>
        <v>31184</v>
      </c>
      <c r="I13" s="93">
        <f>'Mar26'!I89+'Mar26'!P89</f>
        <v>11369</v>
      </c>
      <c r="J13" s="131">
        <f>'Summary Feb26'!J13+I13</f>
        <v>225326</v>
      </c>
      <c r="K13" s="130" t="s">
        <v>176</v>
      </c>
    </row>
    <row r="14" spans="1:11" ht="19.350000000000001" customHeight="1">
      <c r="A14" s="87" t="s">
        <v>228</v>
      </c>
      <c r="B14" s="88" t="s">
        <v>172</v>
      </c>
      <c r="C14" s="87"/>
      <c r="D14" s="87"/>
      <c r="E14" s="87"/>
      <c r="F14" s="94" t="s">
        <v>178</v>
      </c>
      <c r="G14" s="93">
        <f>'Oct25'!C89</f>
        <v>3619500</v>
      </c>
      <c r="H14" s="93">
        <f>'Mar26'!E90</f>
        <v>334415</v>
      </c>
      <c r="I14" s="93">
        <f>'Mar26'!G89+'Mar26'!O89</f>
        <v>131655</v>
      </c>
      <c r="J14" s="131">
        <f>'Summary Feb26'!J14+I14</f>
        <v>1958717</v>
      </c>
      <c r="K14" s="132" t="s">
        <v>176</v>
      </c>
    </row>
    <row r="15" spans="1:11" ht="19.350000000000001" customHeight="1">
      <c r="A15" s="87" t="s">
        <v>229</v>
      </c>
      <c r="B15" s="88" t="s">
        <v>172</v>
      </c>
      <c r="C15" s="87"/>
      <c r="D15" s="87"/>
      <c r="E15" s="87"/>
      <c r="F15" s="95" t="s">
        <v>180</v>
      </c>
      <c r="G15" s="96">
        <f>SUM(G13:G14)</f>
        <v>4000000</v>
      </c>
      <c r="H15" s="96">
        <f>SUM(H13:H14)</f>
        <v>365599</v>
      </c>
      <c r="I15" s="96">
        <f>SUM(I13:I14)</f>
        <v>143024</v>
      </c>
      <c r="J15" s="96">
        <f>SUM(J13:J14)</f>
        <v>2184043</v>
      </c>
      <c r="K15" s="133" t="s">
        <v>176</v>
      </c>
    </row>
    <row r="16" spans="1:11" ht="19.350000000000001" customHeight="1">
      <c r="A16" s="87" t="s">
        <v>230</v>
      </c>
      <c r="B16" s="88" t="s">
        <v>172</v>
      </c>
      <c r="C16" s="87"/>
      <c r="D16" s="97"/>
      <c r="E16" s="87"/>
      <c r="F16" s="98" t="s">
        <v>261</v>
      </c>
      <c r="G16" s="85"/>
      <c r="H16" s="76"/>
      <c r="I16" s="122"/>
      <c r="J16" s="76"/>
      <c r="K16" s="122"/>
    </row>
    <row r="17" spans="1:11" ht="19.350000000000001" customHeight="1">
      <c r="A17" s="87" t="s">
        <v>183</v>
      </c>
      <c r="B17" s="80" t="s">
        <v>286</v>
      </c>
      <c r="C17" s="80" t="s">
        <v>287</v>
      </c>
      <c r="D17" s="80" t="s">
        <v>288</v>
      </c>
      <c r="E17" s="87"/>
      <c r="F17" s="92" t="s">
        <v>185</v>
      </c>
      <c r="G17" s="99">
        <v>430000</v>
      </c>
      <c r="H17" s="100">
        <v>35700</v>
      </c>
      <c r="I17" s="93">
        <f>'Mar26'!BH89</f>
        <v>25348</v>
      </c>
      <c r="J17" s="131">
        <f>'Summary Feb26'!J17+I17</f>
        <v>270987</v>
      </c>
      <c r="K17" s="122"/>
    </row>
    <row r="18" spans="1:11" ht="19.350000000000001" customHeight="1">
      <c r="A18" s="76" t="s">
        <v>264</v>
      </c>
      <c r="B18" s="76"/>
      <c r="C18" s="76"/>
      <c r="D18" s="76"/>
      <c r="E18" s="76"/>
      <c r="F18" s="92" t="s">
        <v>187</v>
      </c>
      <c r="G18" s="99">
        <v>3750000</v>
      </c>
      <c r="H18" s="100">
        <v>312500</v>
      </c>
      <c r="I18" s="93">
        <f>'Mar26'!BI89</f>
        <v>261210</v>
      </c>
      <c r="J18" s="131">
        <f>'Summary Feb26'!J18+I18</f>
        <v>2244500</v>
      </c>
      <c r="K18" s="126"/>
    </row>
    <row r="19" spans="1:11" ht="19.350000000000001" customHeight="1">
      <c r="A19" s="76"/>
      <c r="B19" s="76"/>
      <c r="C19" s="76"/>
      <c r="D19" s="76"/>
      <c r="E19" s="76"/>
      <c r="F19" s="95" t="s">
        <v>180</v>
      </c>
      <c r="G19" s="96">
        <f>SUM(G17:G18)</f>
        <v>4180000</v>
      </c>
      <c r="H19" s="101">
        <f>SUM(H17:H18)</f>
        <v>348200</v>
      </c>
      <c r="I19" s="96">
        <f>SUM(I17:I18)</f>
        <v>286558</v>
      </c>
      <c r="J19" s="96">
        <f>SUM(J17:J18)</f>
        <v>2515487</v>
      </c>
      <c r="K19" s="87"/>
    </row>
    <row r="20" spans="1:11" ht="19.350000000000001" customHeight="1">
      <c r="A20" s="75" t="s">
        <v>188</v>
      </c>
      <c r="B20" s="76"/>
      <c r="C20" s="76"/>
      <c r="D20" s="76"/>
      <c r="E20" s="76"/>
      <c r="F20" s="98" t="s">
        <v>265</v>
      </c>
      <c r="G20" s="85"/>
      <c r="H20" s="7"/>
      <c r="I20" s="85"/>
      <c r="J20" s="76"/>
      <c r="K20" s="85"/>
    </row>
    <row r="21" spans="1:11" ht="19.350000000000001" customHeight="1">
      <c r="A21" s="76" t="s">
        <v>190</v>
      </c>
      <c r="B21" s="76"/>
      <c r="C21" s="76" t="s">
        <v>225</v>
      </c>
      <c r="D21" s="76"/>
      <c r="E21" s="76"/>
      <c r="F21" s="92" t="s">
        <v>185</v>
      </c>
      <c r="G21" s="99">
        <v>145775</v>
      </c>
      <c r="H21" s="102">
        <v>12887</v>
      </c>
      <c r="I21" s="99">
        <f>'Mar26'!AT89</f>
        <v>8463</v>
      </c>
      <c r="J21" s="131">
        <f>'Summary Feb26'!J21+I21</f>
        <v>99373</v>
      </c>
      <c r="K21" s="130" t="s">
        <v>176</v>
      </c>
    </row>
    <row r="22" spans="1:11" ht="19.350000000000001" customHeight="1">
      <c r="A22" s="76" t="s">
        <v>192</v>
      </c>
      <c r="B22" s="76"/>
      <c r="C22" s="76" t="s">
        <v>225</v>
      </c>
      <c r="D22" s="76"/>
      <c r="E22" s="76"/>
      <c r="F22" s="92" t="s">
        <v>187</v>
      </c>
      <c r="G22" s="103">
        <v>1454225</v>
      </c>
      <c r="H22" s="102">
        <v>127688</v>
      </c>
      <c r="I22" s="103">
        <f>'Mar26'!AS89</f>
        <v>91306</v>
      </c>
      <c r="J22" s="131">
        <f>'Summary Feb26'!J22+I22</f>
        <v>886819</v>
      </c>
      <c r="K22" s="132" t="s">
        <v>176</v>
      </c>
    </row>
    <row r="23" spans="1:11" ht="19.350000000000001" customHeight="1">
      <c r="A23" s="75" t="s">
        <v>193</v>
      </c>
      <c r="B23" s="76"/>
      <c r="C23" s="76" t="s">
        <v>225</v>
      </c>
      <c r="D23" s="76" t="s">
        <v>158</v>
      </c>
      <c r="E23" s="76"/>
      <c r="F23" s="95" t="s">
        <v>180</v>
      </c>
      <c r="G23" s="96">
        <f>SUM(G21:G22)</f>
        <v>1600000</v>
      </c>
      <c r="H23" s="101">
        <f>SUM(H21:H22)</f>
        <v>140575</v>
      </c>
      <c r="I23" s="96">
        <f>SUM(I21:I22)</f>
        <v>99769</v>
      </c>
      <c r="J23" s="96">
        <f>SUM(J21:J22)</f>
        <v>986192</v>
      </c>
      <c r="K23" s="133" t="s">
        <v>176</v>
      </c>
    </row>
    <row r="24" spans="1:11" ht="19.350000000000001" customHeight="1">
      <c r="A24" s="104" t="s">
        <v>194</v>
      </c>
      <c r="B24" s="76"/>
      <c r="C24" s="76" t="s">
        <v>225</v>
      </c>
      <c r="D24" s="76" t="s">
        <v>158</v>
      </c>
      <c r="E24" s="76"/>
      <c r="F24" s="105" t="s">
        <v>266</v>
      </c>
      <c r="G24" s="106">
        <v>3000</v>
      </c>
      <c r="H24" s="107">
        <v>300</v>
      </c>
      <c r="I24" s="99">
        <f>'Mar26'!BC89</f>
        <v>235</v>
      </c>
      <c r="J24" s="131">
        <f>'Summary Feb26'!J24+I24</f>
        <v>2104</v>
      </c>
      <c r="K24" s="133" t="s">
        <v>176</v>
      </c>
    </row>
    <row r="25" spans="1:11" ht="19.350000000000001" customHeight="1">
      <c r="A25" s="82" t="s">
        <v>196</v>
      </c>
      <c r="B25" s="83"/>
      <c r="C25" s="83" t="s">
        <v>197</v>
      </c>
      <c r="D25" s="108" t="s">
        <v>198</v>
      </c>
      <c r="E25" s="108" t="s">
        <v>180</v>
      </c>
      <c r="F25" s="109" t="s">
        <v>267</v>
      </c>
      <c r="G25" s="96">
        <v>55</v>
      </c>
      <c r="H25" s="110">
        <v>0</v>
      </c>
      <c r="I25" s="96"/>
      <c r="J25" s="134">
        <f>'Summary Feb26'!J25+I25</f>
        <v>28</v>
      </c>
      <c r="K25" s="87"/>
    </row>
    <row r="26" spans="1:11" ht="19.350000000000001" customHeight="1">
      <c r="A26" s="111" t="s">
        <v>200</v>
      </c>
      <c r="B26" s="112"/>
      <c r="C26" s="113"/>
      <c r="D26" s="87"/>
      <c r="E26" s="87"/>
      <c r="F26" s="114" t="s">
        <v>268</v>
      </c>
      <c r="G26" s="76"/>
      <c r="H26" s="76"/>
      <c r="I26" s="76"/>
      <c r="J26" s="76"/>
      <c r="K26" s="76"/>
    </row>
    <row r="27" spans="1:11" ht="19.350000000000001" customHeight="1">
      <c r="A27" s="111" t="s">
        <v>202</v>
      </c>
      <c r="B27" s="112"/>
      <c r="C27" s="113"/>
      <c r="D27" s="87"/>
      <c r="E27" s="87"/>
      <c r="F27" s="383" t="s">
        <v>166</v>
      </c>
      <c r="G27" s="379" t="s">
        <v>167</v>
      </c>
      <c r="H27" s="380"/>
      <c r="I27" s="381" t="s">
        <v>233</v>
      </c>
      <c r="J27" s="381"/>
      <c r="K27" s="377" t="s">
        <v>234</v>
      </c>
    </row>
    <row r="28" spans="1:11" ht="19.350000000000001" customHeight="1">
      <c r="A28" s="111" t="s">
        <v>205</v>
      </c>
      <c r="B28" s="112"/>
      <c r="C28" s="113"/>
      <c r="D28" s="87"/>
      <c r="E28" s="87"/>
      <c r="F28" s="384"/>
      <c r="G28" s="88" t="s">
        <v>170</v>
      </c>
      <c r="H28" s="88" t="s">
        <v>168</v>
      </c>
      <c r="I28" s="135" t="s">
        <v>168</v>
      </c>
      <c r="J28" s="133" t="s">
        <v>169</v>
      </c>
      <c r="K28" s="378"/>
    </row>
    <row r="29" spans="1:11" ht="19.350000000000001" customHeight="1">
      <c r="A29" s="115" t="s">
        <v>206</v>
      </c>
      <c r="B29" s="116"/>
      <c r="C29" s="117"/>
      <c r="D29" s="85"/>
      <c r="E29" s="85"/>
      <c r="F29" s="118" t="s">
        <v>207</v>
      </c>
      <c r="G29" s="90"/>
      <c r="H29" s="119"/>
      <c r="I29" s="136"/>
      <c r="J29" s="119"/>
      <c r="K29" s="90"/>
    </row>
    <row r="30" spans="1:11" ht="19.350000000000001" customHeight="1">
      <c r="A30" s="120" t="s">
        <v>208</v>
      </c>
      <c r="B30" s="121"/>
      <c r="C30" s="85"/>
      <c r="D30" s="121"/>
      <c r="E30" s="85"/>
      <c r="F30" s="118" t="s">
        <v>209</v>
      </c>
      <c r="G30" s="99">
        <f>G13*50</f>
        <v>19025000</v>
      </c>
      <c r="H30" s="99">
        <f>H13*50</f>
        <v>1559200</v>
      </c>
      <c r="I30" s="99">
        <f>I13*50</f>
        <v>568450</v>
      </c>
      <c r="J30" s="131">
        <f>'Summary Feb26'!J30+I30</f>
        <v>11266300</v>
      </c>
      <c r="K30" s="122"/>
    </row>
    <row r="31" spans="1:11" ht="19.350000000000001" customHeight="1">
      <c r="A31" s="118" t="s">
        <v>210</v>
      </c>
      <c r="B31" s="76"/>
      <c r="C31" s="122"/>
      <c r="D31" s="76"/>
      <c r="E31" s="122"/>
      <c r="F31" s="118" t="s">
        <v>211</v>
      </c>
      <c r="G31" s="99">
        <f>G14*75</f>
        <v>271462500</v>
      </c>
      <c r="H31" s="99">
        <f>H14*75</f>
        <v>25081125</v>
      </c>
      <c r="I31" s="99">
        <f>I14*75</f>
        <v>9874125</v>
      </c>
      <c r="J31" s="131">
        <f>'Summary Feb26'!J31+I31</f>
        <v>146903775</v>
      </c>
      <c r="K31" s="126"/>
    </row>
    <row r="32" spans="1:11" ht="19.350000000000001" customHeight="1">
      <c r="A32" s="118" t="s">
        <v>212</v>
      </c>
      <c r="B32" s="76"/>
      <c r="C32" s="122"/>
      <c r="D32" s="76"/>
      <c r="E32" s="122"/>
      <c r="F32" s="95" t="s">
        <v>180</v>
      </c>
      <c r="G32" s="96">
        <f>SUM(G30:G31)</f>
        <v>290487500</v>
      </c>
      <c r="H32" s="96">
        <f>SUM(H30:H31)</f>
        <v>26640325</v>
      </c>
      <c r="I32" s="96">
        <f>SUM(I30:I31)</f>
        <v>10442575</v>
      </c>
      <c r="J32" s="96">
        <f>SUM(J30:J31)</f>
        <v>158170075</v>
      </c>
      <c r="K32" s="137">
        <f>J32*100/G32</f>
        <v>54.449873058221094</v>
      </c>
    </row>
    <row r="33" spans="1:11" ht="19.350000000000001" customHeight="1">
      <c r="A33" s="120" t="s">
        <v>213</v>
      </c>
      <c r="B33" s="121"/>
      <c r="C33" s="85"/>
      <c r="D33" s="121"/>
      <c r="E33" s="85"/>
      <c r="F33" s="123" t="s">
        <v>214</v>
      </c>
      <c r="G33" s="87"/>
      <c r="H33" s="87"/>
      <c r="I33" s="99">
        <f>'Feb26'!BF89</f>
        <v>9345</v>
      </c>
      <c r="J33" s="131">
        <f>'Summary Jan26'!J33+I33</f>
        <v>43160</v>
      </c>
      <c r="K33" s="87"/>
    </row>
    <row r="34" spans="1:11" ht="19.350000000000001" customHeight="1">
      <c r="A34" s="118" t="s">
        <v>210</v>
      </c>
      <c r="B34" s="76"/>
      <c r="C34" s="122"/>
      <c r="D34" s="76"/>
      <c r="E34" s="122"/>
      <c r="F34" s="123" t="s">
        <v>215</v>
      </c>
      <c r="G34" s="87"/>
      <c r="H34" s="87"/>
      <c r="I34" s="87"/>
      <c r="J34" s="87"/>
      <c r="K34" s="87"/>
    </row>
    <row r="35" spans="1:11" ht="19.350000000000001" customHeight="1">
      <c r="A35" s="124" t="s">
        <v>212</v>
      </c>
      <c r="B35" s="125"/>
      <c r="C35" s="126"/>
      <c r="D35" s="125"/>
      <c r="E35" s="126"/>
      <c r="F35" s="75" t="s">
        <v>269</v>
      </c>
      <c r="G35" s="76"/>
      <c r="H35" s="76"/>
      <c r="I35" s="76"/>
      <c r="J35" s="76"/>
      <c r="K35" s="76"/>
    </row>
    <row r="36" spans="1:11" ht="30" customHeight="1">
      <c r="A36" s="76"/>
      <c r="B36" s="76"/>
      <c r="C36" s="76"/>
      <c r="D36" s="76"/>
      <c r="E36" s="76"/>
      <c r="F36" s="127" t="s">
        <v>217</v>
      </c>
      <c r="G36" s="127"/>
      <c r="H36" s="127" t="s">
        <v>218</v>
      </c>
      <c r="I36" s="127"/>
      <c r="J36" s="127" t="s">
        <v>219</v>
      </c>
      <c r="K36" s="127" t="s">
        <v>220</v>
      </c>
    </row>
    <row r="37" spans="1:11" ht="19.350000000000001" customHeight="1"/>
    <row r="38" spans="1:11" ht="19.350000000000001" customHeight="1"/>
    <row r="39" spans="1:11" ht="19.350000000000001" customHeight="1"/>
  </sheetData>
  <sheetProtection algorithmName="SHA-512" hashValue="09y1gfS02PWeqkBuztpAIBxOzfnVPMePOugZyKCODjXwIlopMdVDODYbYgbnSrQfop2P7BvfwqxUweGHAJOF/g==" saltValue="OJaLTAR3tLivjWSz1uauxw==" spinCount="100000" sheet="1" selectLockedCells="1" selectUnlockedCells="1"/>
  <mergeCells count="13">
    <mergeCell ref="A1:E1"/>
    <mergeCell ref="A2:E2"/>
    <mergeCell ref="B9:D9"/>
    <mergeCell ref="G10:H10"/>
    <mergeCell ref="I10:J10"/>
    <mergeCell ref="K10:K11"/>
    <mergeCell ref="K27:K28"/>
    <mergeCell ref="G27:H27"/>
    <mergeCell ref="I27:J27"/>
    <mergeCell ref="A9:A10"/>
    <mergeCell ref="E9:E10"/>
    <mergeCell ref="F10:F11"/>
    <mergeCell ref="F27:F28"/>
  </mergeCells>
  <pageMargins left="0.7" right="0.7" top="0.5" bottom="0.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ZH90"/>
  <sheetViews>
    <sheetView zoomScale="110" zoomScaleNormal="110" workbookViewId="0">
      <pane xSplit="2" ySplit="4" topLeftCell="AD82" activePane="bottomRight" state="frozen"/>
      <selection pane="topRight"/>
      <selection pane="bottomLeft"/>
      <selection pane="bottomRight" activeCell="AE83" sqref="AE83"/>
    </sheetView>
  </sheetViews>
  <sheetFormatPr defaultColWidth="8.85546875" defaultRowHeight="15"/>
  <cols>
    <col min="1" max="1" width="5.42578125" style="150" customWidth="1"/>
    <col min="2" max="2" width="20.42578125" style="151" customWidth="1"/>
    <col min="3" max="3" width="10.85546875" style="150" customWidth="1"/>
    <col min="4" max="4" width="9.5703125" style="150" customWidth="1"/>
    <col min="5" max="6" width="9" style="150" customWidth="1"/>
    <col min="7" max="7" width="9.42578125" style="150" customWidth="1"/>
    <col min="8" max="8" width="11.42578125" style="150" customWidth="1"/>
    <col min="9" max="9" width="9" style="150" customWidth="1"/>
    <col min="10" max="10" width="9.85546875" style="150" customWidth="1"/>
    <col min="11" max="14" width="9.42578125" style="150" customWidth="1"/>
    <col min="15" max="15" width="9" style="150" customWidth="1"/>
    <col min="16" max="16" width="9.140625" style="150" customWidth="1"/>
    <col min="17" max="17" width="10.140625" style="150" customWidth="1"/>
    <col min="18" max="19" width="9.5703125" style="150" customWidth="1"/>
    <col min="20" max="20" width="9" style="150" customWidth="1"/>
    <col min="21" max="21" width="10.140625" style="150" customWidth="1"/>
    <col min="22" max="22" width="9.85546875" style="150" customWidth="1"/>
    <col min="23" max="23" width="10.5703125" style="150" customWidth="1"/>
    <col min="24" max="24" width="9.85546875" style="150" customWidth="1"/>
    <col min="25" max="27" width="9.42578125" style="150" customWidth="1"/>
    <col min="28" max="28" width="9" style="150" customWidth="1"/>
    <col min="29" max="29" width="9.42578125" style="150" customWidth="1"/>
    <col min="30" max="30" width="8.85546875" style="150" customWidth="1"/>
    <col min="31" max="31" width="9.42578125" style="150" customWidth="1"/>
    <col min="32" max="32" width="9" style="150" customWidth="1"/>
    <col min="33" max="33" width="7.140625" style="150" customWidth="1"/>
    <col min="34" max="34" width="6.42578125" style="150" customWidth="1"/>
    <col min="35" max="35" width="9" style="150" customWidth="1"/>
    <col min="36" max="36" width="6.5703125" style="150" customWidth="1"/>
    <col min="37" max="37" width="7.42578125" style="150" customWidth="1"/>
    <col min="38" max="431" width="8.85546875" style="143"/>
    <col min="432" max="773" width="8.85546875" style="150"/>
    <col min="774" max="2712" width="8.85546875" style="143"/>
    <col min="2713" max="16384" width="8.85546875" style="150"/>
  </cols>
  <sheetData>
    <row r="1" spans="1:37" ht="17.25">
      <c r="A1" s="7"/>
      <c r="B1" s="8"/>
      <c r="C1" s="397" t="s">
        <v>289</v>
      </c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 t="str">
        <f>C1</f>
        <v>পরিচালক, কৃত্রিম প্রজনন দপ্তর, প্রাণিসম্পদ অধিদপ্তরের ৩য় ত্রৈমাসিক (জানুয়ারী-মার্চ ২০২৫) প্রতিবেদন</v>
      </c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8" t="str">
        <f>Q1</f>
        <v>পরিচালক, কৃত্রিম প্রজনন দপ্তর, প্রাণিসম্পদ অধিদপ্তরের ৩য় ত্রৈমাসিক (জানুয়ারী-মার্চ ২০২৫) প্রতিবেদন</v>
      </c>
      <c r="AF1" s="398"/>
      <c r="AG1" s="398"/>
      <c r="AH1" s="398"/>
      <c r="AI1" s="398"/>
      <c r="AJ1" s="398"/>
      <c r="AK1" s="398"/>
    </row>
    <row r="2" spans="1:37" s="143" customFormat="1" ht="19.350000000000001" customHeight="1">
      <c r="A2" s="393" t="s">
        <v>0</v>
      </c>
      <c r="B2" s="395" t="s">
        <v>1</v>
      </c>
      <c r="C2" s="399" t="s">
        <v>244</v>
      </c>
      <c r="D2" s="400"/>
      <c r="E2" s="400"/>
      <c r="F2" s="400"/>
      <c r="G2" s="400"/>
      <c r="H2" s="400"/>
      <c r="I2" s="401"/>
      <c r="J2" s="399" t="s">
        <v>245</v>
      </c>
      <c r="K2" s="400"/>
      <c r="L2" s="400"/>
      <c r="M2" s="400"/>
      <c r="N2" s="400"/>
      <c r="O2" s="400"/>
      <c r="P2" s="401"/>
      <c r="Q2" s="399" t="s">
        <v>277</v>
      </c>
      <c r="R2" s="400"/>
      <c r="S2" s="400"/>
      <c r="T2" s="400"/>
      <c r="U2" s="400"/>
      <c r="V2" s="400"/>
      <c r="W2" s="401"/>
      <c r="X2" s="399" t="s">
        <v>247</v>
      </c>
      <c r="Y2" s="400"/>
      <c r="Z2" s="400"/>
      <c r="AA2" s="400"/>
      <c r="AB2" s="400"/>
      <c r="AC2" s="400"/>
      <c r="AD2" s="401"/>
      <c r="AE2" s="399" t="s">
        <v>248</v>
      </c>
      <c r="AF2" s="400"/>
      <c r="AG2" s="400"/>
      <c r="AH2" s="400"/>
      <c r="AI2" s="400"/>
      <c r="AJ2" s="400"/>
      <c r="AK2" s="401"/>
    </row>
    <row r="3" spans="1:37" s="143" customFormat="1" ht="67.349999999999994" customHeight="1">
      <c r="A3" s="394"/>
      <c r="B3" s="396"/>
      <c r="C3" s="152" t="s">
        <v>249</v>
      </c>
      <c r="D3" s="152" t="s">
        <v>290</v>
      </c>
      <c r="E3" s="152" t="s">
        <v>291</v>
      </c>
      <c r="F3" s="152" t="s">
        <v>292</v>
      </c>
      <c r="G3" s="152" t="s">
        <v>293</v>
      </c>
      <c r="H3" s="152" t="s">
        <v>294</v>
      </c>
      <c r="I3" s="164" t="s">
        <v>255</v>
      </c>
      <c r="J3" s="152" t="s">
        <v>249</v>
      </c>
      <c r="K3" s="152" t="s">
        <v>290</v>
      </c>
      <c r="L3" s="152" t="s">
        <v>291</v>
      </c>
      <c r="M3" s="152" t="s">
        <v>292</v>
      </c>
      <c r="N3" s="152" t="s">
        <v>293</v>
      </c>
      <c r="O3" s="152" t="s">
        <v>294</v>
      </c>
      <c r="P3" s="164" t="s">
        <v>255</v>
      </c>
      <c r="Q3" s="152" t="s">
        <v>249</v>
      </c>
      <c r="R3" s="152" t="s">
        <v>290</v>
      </c>
      <c r="S3" s="152" t="s">
        <v>291</v>
      </c>
      <c r="T3" s="152" t="s">
        <v>292</v>
      </c>
      <c r="U3" s="152" t="s">
        <v>293</v>
      </c>
      <c r="V3" s="152" t="s">
        <v>294</v>
      </c>
      <c r="W3" s="164" t="s">
        <v>255</v>
      </c>
      <c r="X3" s="152" t="s">
        <v>249</v>
      </c>
      <c r="Y3" s="152" t="s">
        <v>290</v>
      </c>
      <c r="Z3" s="152" t="s">
        <v>291</v>
      </c>
      <c r="AA3" s="152" t="s">
        <v>292</v>
      </c>
      <c r="AB3" s="152" t="s">
        <v>293</v>
      </c>
      <c r="AC3" s="152" t="s">
        <v>294</v>
      </c>
      <c r="AD3" s="164" t="s">
        <v>255</v>
      </c>
      <c r="AE3" s="152" t="s">
        <v>249</v>
      </c>
      <c r="AF3" s="152" t="s">
        <v>290</v>
      </c>
      <c r="AG3" s="152" t="s">
        <v>291</v>
      </c>
      <c r="AH3" s="152" t="s">
        <v>292</v>
      </c>
      <c r="AI3" s="152" t="s">
        <v>293</v>
      </c>
      <c r="AJ3" s="152" t="s">
        <v>294</v>
      </c>
      <c r="AK3" s="164" t="s">
        <v>255</v>
      </c>
    </row>
    <row r="4" spans="1:37" s="144" customFormat="1" ht="12">
      <c r="A4" s="10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11">
        <v>12</v>
      </c>
      <c r="M4" s="11">
        <v>13</v>
      </c>
      <c r="N4" s="11">
        <v>14</v>
      </c>
      <c r="O4" s="11">
        <v>15</v>
      </c>
      <c r="P4" s="11">
        <v>16</v>
      </c>
      <c r="Q4" s="11">
        <v>17</v>
      </c>
      <c r="R4" s="11">
        <v>18</v>
      </c>
      <c r="S4" s="11">
        <v>19</v>
      </c>
      <c r="T4" s="11">
        <v>20</v>
      </c>
      <c r="U4" s="11">
        <v>21</v>
      </c>
      <c r="V4" s="11">
        <v>22</v>
      </c>
      <c r="W4" s="11">
        <v>23</v>
      </c>
      <c r="X4" s="11">
        <v>24</v>
      </c>
      <c r="Y4" s="11">
        <v>25</v>
      </c>
      <c r="Z4" s="11">
        <v>26</v>
      </c>
      <c r="AA4" s="11">
        <v>27</v>
      </c>
      <c r="AB4" s="11">
        <v>28</v>
      </c>
      <c r="AC4" s="11">
        <v>29</v>
      </c>
      <c r="AD4" s="11">
        <v>30</v>
      </c>
      <c r="AE4" s="11">
        <v>31</v>
      </c>
      <c r="AF4" s="11">
        <v>32</v>
      </c>
      <c r="AG4" s="11">
        <v>33</v>
      </c>
      <c r="AH4" s="11">
        <v>34</v>
      </c>
      <c r="AI4" s="11">
        <v>35</v>
      </c>
      <c r="AJ4" s="11">
        <v>36</v>
      </c>
      <c r="AK4" s="11">
        <v>37</v>
      </c>
    </row>
    <row r="5" spans="1:37" s="145" customFormat="1" ht="17.100000000000001" customHeight="1">
      <c r="A5" s="153">
        <v>1</v>
      </c>
      <c r="B5" s="34" t="s">
        <v>66</v>
      </c>
      <c r="C5" s="34">
        <f>'Sep25'!C4+'Sep25'!D4</f>
        <v>65000</v>
      </c>
      <c r="D5" s="34">
        <f>C5/4</f>
        <v>16250</v>
      </c>
      <c r="E5" s="34">
        <f>'Jan26'!G4+'Jan26'!I4</f>
        <v>4743</v>
      </c>
      <c r="F5" s="34">
        <f>'Feb26'!G4+'Feb26'!I4</f>
        <v>4675</v>
      </c>
      <c r="G5" s="34">
        <f>'Mar26'!G4+'Mar26'!I4</f>
        <v>1730</v>
      </c>
      <c r="H5" s="34">
        <f>SUM(E5:G5)</f>
        <v>11148</v>
      </c>
      <c r="I5" s="15">
        <f>H5*100/D5</f>
        <v>68.603076923076927</v>
      </c>
      <c r="J5" s="34">
        <v>29250</v>
      </c>
      <c r="K5" s="34">
        <f>J5/4</f>
        <v>7312.5</v>
      </c>
      <c r="L5" s="34">
        <f>'Jan26'!AU4</f>
        <v>1801</v>
      </c>
      <c r="M5" s="34">
        <f>'Feb26'!AU4</f>
        <v>1550</v>
      </c>
      <c r="N5" s="34">
        <f>'Mar26'!AU4</f>
        <v>1472</v>
      </c>
      <c r="O5" s="34">
        <f>SUM(L5:N5)</f>
        <v>4823</v>
      </c>
      <c r="P5" s="15">
        <f>O5*100/K5</f>
        <v>65.955555555555549</v>
      </c>
      <c r="Q5" s="34"/>
      <c r="R5" s="34"/>
      <c r="S5" s="34"/>
      <c r="T5" s="34"/>
      <c r="U5" s="34"/>
      <c r="V5" s="34"/>
      <c r="W5" s="34"/>
      <c r="X5" s="34"/>
      <c r="Y5" s="15"/>
      <c r="Z5" s="15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</row>
    <row r="6" spans="1:37" s="145" customFormat="1" ht="17.100000000000001" customHeight="1">
      <c r="A6" s="153">
        <v>2</v>
      </c>
      <c r="B6" s="34" t="s">
        <v>67</v>
      </c>
      <c r="C6" s="34">
        <f>'Sep25'!C5+'Sep25'!D5</f>
        <v>76000</v>
      </c>
      <c r="D6" s="34">
        <f t="shared" ref="D6:D19" si="0">C6/4</f>
        <v>19000</v>
      </c>
      <c r="E6" s="34">
        <f>'Jan26'!G5+'Jan26'!I5</f>
        <v>5245</v>
      </c>
      <c r="F6" s="34">
        <f>'Feb26'!G5+'Feb26'!I5</f>
        <v>4820</v>
      </c>
      <c r="G6" s="34">
        <f>'Mar26'!G5+'Mar26'!I5</f>
        <v>3456</v>
      </c>
      <c r="H6" s="34">
        <f t="shared" ref="H6:H9" si="1">SUM(E6:G6)</f>
        <v>13521</v>
      </c>
      <c r="I6" s="15">
        <f t="shared" ref="I6:I69" si="2">H6*100/D6</f>
        <v>71.163157894736841</v>
      </c>
      <c r="J6" s="34">
        <v>34200</v>
      </c>
      <c r="K6" s="34">
        <f t="shared" ref="K6:K69" si="3">J6/4</f>
        <v>8550</v>
      </c>
      <c r="L6" s="34">
        <f>'Jan26'!AU5</f>
        <v>2136</v>
      </c>
      <c r="M6" s="34">
        <f>'Feb26'!AU5</f>
        <v>2199</v>
      </c>
      <c r="N6" s="34">
        <f>'Mar26'!AU5</f>
        <v>1507</v>
      </c>
      <c r="O6" s="34">
        <f t="shared" ref="O6:O9" si="4">SUM(L6:N6)</f>
        <v>5842</v>
      </c>
      <c r="P6" s="15">
        <f t="shared" ref="P6:P69" si="5">O6*100/K6</f>
        <v>68.327485380116954</v>
      </c>
      <c r="Q6" s="34"/>
      <c r="R6" s="34"/>
      <c r="S6" s="34"/>
      <c r="T6" s="34"/>
      <c r="U6" s="34"/>
      <c r="V6" s="34"/>
      <c r="W6" s="34"/>
      <c r="X6" s="34"/>
      <c r="Y6" s="15"/>
      <c r="Z6" s="15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</row>
    <row r="7" spans="1:37" s="145" customFormat="1" ht="17.100000000000001" customHeight="1">
      <c r="A7" s="153">
        <v>3</v>
      </c>
      <c r="B7" s="34" t="s">
        <v>68</v>
      </c>
      <c r="C7" s="34">
        <f>'Sep25'!C6+'Sep25'!D6</f>
        <v>63000</v>
      </c>
      <c r="D7" s="34">
        <f t="shared" si="0"/>
        <v>15750</v>
      </c>
      <c r="E7" s="34">
        <f>'Jan26'!G6+'Jan26'!I6</f>
        <v>3736</v>
      </c>
      <c r="F7" s="34">
        <f>'Feb26'!G6+'Feb26'!I6</f>
        <v>3789</v>
      </c>
      <c r="G7" s="34">
        <f>'Mar26'!G6+'Mar26'!I6</f>
        <v>2763</v>
      </c>
      <c r="H7" s="34">
        <f t="shared" si="1"/>
        <v>10288</v>
      </c>
      <c r="I7" s="15">
        <f t="shared" si="2"/>
        <v>65.320634920634916</v>
      </c>
      <c r="J7" s="34">
        <v>28350</v>
      </c>
      <c r="K7" s="34">
        <f t="shared" si="3"/>
        <v>7087.5</v>
      </c>
      <c r="L7" s="34">
        <f>'Jan26'!AU6</f>
        <v>1753</v>
      </c>
      <c r="M7" s="34">
        <f>'Feb26'!AU6</f>
        <v>1689</v>
      </c>
      <c r="N7" s="34">
        <f>'Mar26'!AU6</f>
        <v>1431</v>
      </c>
      <c r="O7" s="34">
        <f t="shared" si="4"/>
        <v>4873</v>
      </c>
      <c r="P7" s="15">
        <f t="shared" si="5"/>
        <v>68.754850088183417</v>
      </c>
      <c r="Q7" s="34"/>
      <c r="R7" s="34"/>
      <c r="S7" s="34"/>
      <c r="T7" s="34"/>
      <c r="U7" s="34"/>
      <c r="V7" s="34"/>
      <c r="W7" s="34"/>
      <c r="X7" s="34"/>
      <c r="Y7" s="15"/>
      <c r="Z7" s="15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</row>
    <row r="8" spans="1:37" s="145" customFormat="1" ht="17.100000000000001" customHeight="1">
      <c r="A8" s="153">
        <v>4</v>
      </c>
      <c r="B8" s="34" t="s">
        <v>69</v>
      </c>
      <c r="C8" s="34">
        <f>'Sep25'!C7+'Sep25'!D7</f>
        <v>67000</v>
      </c>
      <c r="D8" s="34">
        <f t="shared" si="0"/>
        <v>16750</v>
      </c>
      <c r="E8" s="34">
        <f>'Jan26'!G7+'Jan26'!I7</f>
        <v>4975</v>
      </c>
      <c r="F8" s="34">
        <f>'Feb26'!G7+'Feb26'!I7</f>
        <v>5125</v>
      </c>
      <c r="G8" s="34">
        <f>'Mar26'!G7+'Mar26'!I7</f>
        <v>1710</v>
      </c>
      <c r="H8" s="34">
        <f t="shared" si="1"/>
        <v>11810</v>
      </c>
      <c r="I8" s="15">
        <f t="shared" si="2"/>
        <v>70.507462686567166</v>
      </c>
      <c r="J8" s="34">
        <v>30150</v>
      </c>
      <c r="K8" s="34">
        <f t="shared" si="3"/>
        <v>7537.5</v>
      </c>
      <c r="L8" s="34">
        <f>'Jan26'!AU7</f>
        <v>2157</v>
      </c>
      <c r="M8" s="34">
        <f>'Feb26'!AU7</f>
        <v>2201</v>
      </c>
      <c r="N8" s="34">
        <f>'Mar26'!AU7</f>
        <v>1722</v>
      </c>
      <c r="O8" s="34">
        <f t="shared" si="4"/>
        <v>6080</v>
      </c>
      <c r="P8" s="15">
        <f t="shared" si="5"/>
        <v>80.663349917081263</v>
      </c>
      <c r="Q8" s="34"/>
      <c r="R8" s="34"/>
      <c r="S8" s="34"/>
      <c r="T8" s="34"/>
      <c r="U8" s="34"/>
      <c r="V8" s="34"/>
      <c r="W8" s="34"/>
      <c r="X8" s="34"/>
      <c r="Y8" s="15"/>
      <c r="Z8" s="15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</row>
    <row r="9" spans="1:37" s="145" customFormat="1" ht="17.100000000000001" customHeight="1">
      <c r="A9" s="154">
        <v>5</v>
      </c>
      <c r="B9" s="155" t="s">
        <v>70</v>
      </c>
      <c r="C9" s="34">
        <f>'Sep25'!C8+'Sep25'!D8</f>
        <v>60000</v>
      </c>
      <c r="D9" s="34">
        <f t="shared" si="0"/>
        <v>15000</v>
      </c>
      <c r="E9" s="34">
        <f>'Jan26'!G8+'Jan26'!I8</f>
        <v>4295</v>
      </c>
      <c r="F9" s="34">
        <f>'Feb26'!G8+'Feb26'!I8</f>
        <v>4201</v>
      </c>
      <c r="G9" s="34">
        <f>'Mar26'!G8+'Mar26'!I8</f>
        <v>1767</v>
      </c>
      <c r="H9" s="34">
        <f t="shared" si="1"/>
        <v>10263</v>
      </c>
      <c r="I9" s="15">
        <f t="shared" si="2"/>
        <v>68.42</v>
      </c>
      <c r="J9" s="34">
        <v>27000</v>
      </c>
      <c r="K9" s="34">
        <f t="shared" si="3"/>
        <v>6750</v>
      </c>
      <c r="L9" s="34">
        <f>'Jan26'!AU8</f>
        <v>1714</v>
      </c>
      <c r="M9" s="34">
        <f>'Feb26'!AU8</f>
        <v>1693</v>
      </c>
      <c r="N9" s="34">
        <f>'Mar26'!AU8</f>
        <v>1598</v>
      </c>
      <c r="O9" s="34">
        <f t="shared" si="4"/>
        <v>5005</v>
      </c>
      <c r="P9" s="15">
        <f t="shared" si="5"/>
        <v>74.148148148148152</v>
      </c>
      <c r="Q9" s="34"/>
      <c r="R9" s="34"/>
      <c r="S9" s="34"/>
      <c r="T9" s="34"/>
      <c r="U9" s="34"/>
      <c r="V9" s="34"/>
      <c r="W9" s="34"/>
      <c r="X9" s="34"/>
      <c r="Y9" s="15"/>
      <c r="Z9" s="15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</row>
    <row r="10" spans="1:37" s="146" customFormat="1" ht="17.100000000000001" customHeight="1">
      <c r="A10" s="156"/>
      <c r="B10" s="35" t="s">
        <v>71</v>
      </c>
      <c r="C10" s="35">
        <f>SUM(C5:C9)</f>
        <v>331000</v>
      </c>
      <c r="D10" s="35">
        <f t="shared" ref="D10:O10" si="6">SUM(D5:D9)</f>
        <v>82750</v>
      </c>
      <c r="E10" s="35">
        <f t="shared" si="6"/>
        <v>22994</v>
      </c>
      <c r="F10" s="35">
        <f t="shared" si="6"/>
        <v>22610</v>
      </c>
      <c r="G10" s="35">
        <f t="shared" si="6"/>
        <v>11426</v>
      </c>
      <c r="H10" s="35">
        <f t="shared" si="6"/>
        <v>57030</v>
      </c>
      <c r="I10" s="21">
        <f t="shared" si="2"/>
        <v>68.918429003021146</v>
      </c>
      <c r="J10" s="35">
        <f t="shared" si="6"/>
        <v>148950</v>
      </c>
      <c r="K10" s="35">
        <f t="shared" si="6"/>
        <v>37237.5</v>
      </c>
      <c r="L10" s="21">
        <f t="shared" ref="L10:L27" si="7">K10*100/C10</f>
        <v>11.25</v>
      </c>
      <c r="M10" s="35">
        <f t="shared" si="6"/>
        <v>9332</v>
      </c>
      <c r="N10" s="35">
        <f t="shared" si="6"/>
        <v>7730</v>
      </c>
      <c r="O10" s="35">
        <f t="shared" si="6"/>
        <v>26623</v>
      </c>
      <c r="P10" s="21">
        <f t="shared" si="5"/>
        <v>71.49513259483048</v>
      </c>
      <c r="Q10" s="21"/>
      <c r="R10" s="35"/>
      <c r="S10" s="35"/>
      <c r="T10" s="35"/>
      <c r="U10" s="35"/>
      <c r="V10" s="35"/>
      <c r="W10" s="35"/>
      <c r="X10" s="21"/>
      <c r="Y10" s="21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 s="145" customFormat="1" ht="17.100000000000001" customHeight="1">
      <c r="A11" s="157">
        <v>6</v>
      </c>
      <c r="B11" s="158" t="s">
        <v>72</v>
      </c>
      <c r="C11" s="34">
        <f>'Sep25'!C10+'Sep25'!D10</f>
        <v>73000</v>
      </c>
      <c r="D11" s="34">
        <f t="shared" ref="D11:D12" si="8">C11/4</f>
        <v>18250</v>
      </c>
      <c r="E11" s="34">
        <f>'Jan26'!G10+'Jan26'!I10</f>
        <v>5243</v>
      </c>
      <c r="F11" s="34">
        <f>'Feb26'!G10+'Feb26'!I10</f>
        <v>4928</v>
      </c>
      <c r="G11" s="34">
        <f>'Mar26'!G10+'Mar26'!I10</f>
        <v>4668</v>
      </c>
      <c r="H11" s="34">
        <f t="shared" ref="H11:H12" si="9">SUM(E11:G11)</f>
        <v>14839</v>
      </c>
      <c r="I11" s="15">
        <f t="shared" si="2"/>
        <v>81.30958904109589</v>
      </c>
      <c r="J11" s="34">
        <v>30950</v>
      </c>
      <c r="K11" s="34">
        <f t="shared" si="3"/>
        <v>7737.5</v>
      </c>
      <c r="L11" s="34">
        <f>'Jan26'!AU10</f>
        <v>2258</v>
      </c>
      <c r="M11" s="34">
        <f>'Feb26'!AU10</f>
        <v>2187</v>
      </c>
      <c r="N11" s="34">
        <f>'Mar26'!AU10</f>
        <v>2149</v>
      </c>
      <c r="O11" s="34">
        <f t="shared" ref="O11:O12" si="10">SUM(L11:N11)</f>
        <v>6594</v>
      </c>
      <c r="P11" s="15">
        <f t="shared" si="5"/>
        <v>85.221324717285938</v>
      </c>
      <c r="Q11" s="163">
        <v>3070000</v>
      </c>
      <c r="R11" s="34">
        <f t="shared" ref="R11" si="11">Q11/4</f>
        <v>767500</v>
      </c>
      <c r="S11" s="34">
        <f>'Jan26'!BJ10</f>
        <v>253730</v>
      </c>
      <c r="T11" s="34">
        <f>'Feb26'!BJ10</f>
        <v>230743</v>
      </c>
      <c r="U11" s="34">
        <f>'Mar26'!BJ10</f>
        <v>219742</v>
      </c>
      <c r="V11" s="34">
        <f t="shared" ref="V11" si="12">SUM(S11:U11)</f>
        <v>704215</v>
      </c>
      <c r="W11" s="15">
        <f t="shared" ref="W11" si="13">V11*100/R11</f>
        <v>91.754397394136802</v>
      </c>
      <c r="X11" s="34"/>
      <c r="Y11" s="15"/>
      <c r="Z11" s="15"/>
      <c r="AA11" s="34"/>
      <c r="AB11" s="34"/>
      <c r="AC11" s="34"/>
      <c r="AD11" s="34"/>
      <c r="AE11" s="34">
        <v>55</v>
      </c>
      <c r="AF11" s="34">
        <v>4</v>
      </c>
      <c r="AG11" s="34">
        <v>0</v>
      </c>
      <c r="AH11" s="34">
        <v>0</v>
      </c>
      <c r="AI11" s="34">
        <v>0</v>
      </c>
      <c r="AJ11" s="34">
        <f>SUM(AG11:AI11)</f>
        <v>0</v>
      </c>
      <c r="AK11" s="15">
        <f t="shared" ref="AK11" si="14">AJ11*100/AF11</f>
        <v>0</v>
      </c>
    </row>
    <row r="12" spans="1:37" s="145" customFormat="1" ht="17.100000000000001" customHeight="1">
      <c r="A12" s="154">
        <v>8</v>
      </c>
      <c r="B12" s="155" t="s">
        <v>73</v>
      </c>
      <c r="C12" s="34">
        <f>'Sep25'!C11+'Sep25'!D11</f>
        <v>105000</v>
      </c>
      <c r="D12" s="34">
        <f t="shared" si="8"/>
        <v>26250</v>
      </c>
      <c r="E12" s="34">
        <f>'Jan26'!G11+'Jan26'!I11</f>
        <v>7523</v>
      </c>
      <c r="F12" s="34">
        <f>'Feb26'!G11+'Feb26'!I11</f>
        <v>7494</v>
      </c>
      <c r="G12" s="34">
        <f>'Mar26'!G11+'Mar26'!I11</f>
        <v>5236</v>
      </c>
      <c r="H12" s="34">
        <f t="shared" si="9"/>
        <v>20253</v>
      </c>
      <c r="I12" s="15">
        <f t="shared" si="2"/>
        <v>77.15428571428572</v>
      </c>
      <c r="J12" s="34">
        <v>45400</v>
      </c>
      <c r="K12" s="34">
        <f t="shared" si="3"/>
        <v>11350</v>
      </c>
      <c r="L12" s="34">
        <f>'Jan26'!AU11</f>
        <v>3358</v>
      </c>
      <c r="M12" s="34">
        <f>'Feb26'!AU11</f>
        <v>3400</v>
      </c>
      <c r="N12" s="34">
        <f>'Mar26'!AU11</f>
        <v>2408</v>
      </c>
      <c r="O12" s="34">
        <f t="shared" si="10"/>
        <v>9166</v>
      </c>
      <c r="P12" s="15">
        <f t="shared" si="5"/>
        <v>80.757709251101318</v>
      </c>
      <c r="Q12" s="34"/>
      <c r="R12" s="34"/>
      <c r="S12" s="34"/>
      <c r="T12" s="34"/>
      <c r="U12" s="34"/>
      <c r="V12" s="34"/>
      <c r="W12" s="34"/>
      <c r="X12" s="34"/>
      <c r="Y12" s="15"/>
      <c r="Z12" s="15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1:37" s="146" customFormat="1" ht="17.100000000000001" customHeight="1">
      <c r="A13" s="156"/>
      <c r="B13" s="35" t="s">
        <v>74</v>
      </c>
      <c r="C13" s="35">
        <f>SUM(C11:C12)</f>
        <v>178000</v>
      </c>
      <c r="D13" s="35">
        <f t="shared" ref="D13:V13" si="15">SUM(D11:D12)</f>
        <v>44500</v>
      </c>
      <c r="E13" s="35">
        <f t="shared" si="15"/>
        <v>12766</v>
      </c>
      <c r="F13" s="35">
        <f t="shared" si="15"/>
        <v>12422</v>
      </c>
      <c r="G13" s="35">
        <f t="shared" si="15"/>
        <v>9904</v>
      </c>
      <c r="H13" s="159">
        <f t="shared" si="15"/>
        <v>35092</v>
      </c>
      <c r="I13" s="21">
        <f t="shared" si="2"/>
        <v>78.858426966292129</v>
      </c>
      <c r="J13" s="159">
        <f>SUM(J11:J12)</f>
        <v>76350</v>
      </c>
      <c r="K13" s="35">
        <f t="shared" si="15"/>
        <v>19087.5</v>
      </c>
      <c r="L13" s="35">
        <f t="shared" si="15"/>
        <v>5616</v>
      </c>
      <c r="M13" s="35">
        <f t="shared" si="15"/>
        <v>5587</v>
      </c>
      <c r="N13" s="35">
        <f t="shared" si="15"/>
        <v>4557</v>
      </c>
      <c r="O13" s="35">
        <f t="shared" si="15"/>
        <v>15760</v>
      </c>
      <c r="P13" s="21">
        <f t="shared" si="5"/>
        <v>82.567125081859857</v>
      </c>
      <c r="Q13" s="165">
        <f t="shared" si="15"/>
        <v>3070000</v>
      </c>
      <c r="R13" s="165">
        <f t="shared" si="15"/>
        <v>767500</v>
      </c>
      <c r="S13" s="165">
        <f t="shared" si="15"/>
        <v>253730</v>
      </c>
      <c r="T13" s="165">
        <f t="shared" si="15"/>
        <v>230743</v>
      </c>
      <c r="U13" s="165">
        <f t="shared" si="15"/>
        <v>219742</v>
      </c>
      <c r="V13" s="165">
        <f t="shared" si="15"/>
        <v>704215</v>
      </c>
      <c r="W13" s="21">
        <f t="shared" ref="W13" si="16">V13*100/R13</f>
        <v>91.754397394136802</v>
      </c>
      <c r="X13" s="21"/>
      <c r="Y13" s="21"/>
      <c r="Z13" s="21"/>
      <c r="AA13" s="35"/>
      <c r="AB13" s="35"/>
      <c r="AC13" s="35"/>
      <c r="AD13" s="35"/>
      <c r="AE13" s="165">
        <f t="shared" ref="AE13:AJ13" si="17">SUM(AE11:AE12)</f>
        <v>55</v>
      </c>
      <c r="AF13" s="165">
        <f t="shared" si="17"/>
        <v>4</v>
      </c>
      <c r="AG13" s="165">
        <f t="shared" si="17"/>
        <v>0</v>
      </c>
      <c r="AH13" s="165">
        <f t="shared" si="17"/>
        <v>0</v>
      </c>
      <c r="AI13" s="165">
        <f t="shared" si="17"/>
        <v>0</v>
      </c>
      <c r="AJ13" s="165">
        <f t="shared" si="17"/>
        <v>0</v>
      </c>
      <c r="AK13" s="167">
        <f t="shared" ref="AK13" si="18">AJ13*100/AF13</f>
        <v>0</v>
      </c>
    </row>
    <row r="14" spans="1:37" s="146" customFormat="1" ht="17.100000000000001" customHeight="1">
      <c r="A14" s="160">
        <v>9</v>
      </c>
      <c r="B14" s="161" t="s">
        <v>75</v>
      </c>
      <c r="C14" s="38">
        <f>'Sep25'!C13+'Sep25'!D13</f>
        <v>170000</v>
      </c>
      <c r="D14" s="38">
        <f t="shared" si="0"/>
        <v>42500</v>
      </c>
      <c r="E14" s="34">
        <f>'Jan26'!G13+'Jan26'!I13</f>
        <v>12282</v>
      </c>
      <c r="F14" s="34">
        <f>'Feb26'!G13+'Feb26'!I13</f>
        <v>12469</v>
      </c>
      <c r="G14" s="34">
        <f>'Mar26'!G13+'Mar26'!I13</f>
        <v>4827</v>
      </c>
      <c r="H14" s="38">
        <f t="shared" ref="H14:H19" si="19">SUM(E14:G14)</f>
        <v>29578</v>
      </c>
      <c r="I14" s="15">
        <f t="shared" si="2"/>
        <v>69.595294117647057</v>
      </c>
      <c r="J14" s="34">
        <v>59500</v>
      </c>
      <c r="K14" s="34">
        <f t="shared" si="3"/>
        <v>14875</v>
      </c>
      <c r="L14" s="34">
        <f>'Jan26'!AU13</f>
        <v>5170</v>
      </c>
      <c r="M14" s="34">
        <f>'Feb26'!AU13</f>
        <v>5149</v>
      </c>
      <c r="N14" s="34">
        <f>'Mar26'!AU13</f>
        <v>4955</v>
      </c>
      <c r="O14" s="34">
        <f t="shared" ref="O14:O19" si="20">SUM(L14:N14)</f>
        <v>15274</v>
      </c>
      <c r="P14" s="15">
        <f t="shared" si="5"/>
        <v>102.68235294117648</v>
      </c>
      <c r="Q14" s="34"/>
      <c r="R14" s="34"/>
      <c r="S14" s="38"/>
      <c r="T14" s="38"/>
      <c r="U14" s="38"/>
      <c r="V14" s="38"/>
      <c r="W14" s="38"/>
      <c r="X14" s="34"/>
      <c r="Y14" s="15"/>
      <c r="Z14" s="2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</row>
    <row r="15" spans="1:37" s="145" customFormat="1" ht="17.100000000000001" customHeight="1">
      <c r="A15" s="153">
        <v>10</v>
      </c>
      <c r="B15" s="34" t="s">
        <v>76</v>
      </c>
      <c r="C15" s="34">
        <f>'Sep25'!C14+'Sep25'!D14</f>
        <v>71000</v>
      </c>
      <c r="D15" s="34">
        <f t="shared" si="0"/>
        <v>17750</v>
      </c>
      <c r="E15" s="34">
        <f>'Jan26'!G14+'Jan26'!I14</f>
        <v>4184</v>
      </c>
      <c r="F15" s="34">
        <f>'Feb26'!G14+'Feb26'!I14</f>
        <v>4067</v>
      </c>
      <c r="G15" s="34">
        <f>'Mar26'!G14+'Mar26'!I14</f>
        <v>2415</v>
      </c>
      <c r="H15" s="34">
        <f t="shared" si="19"/>
        <v>10666</v>
      </c>
      <c r="I15" s="15">
        <f t="shared" si="2"/>
        <v>60.090140845070422</v>
      </c>
      <c r="J15" s="34">
        <v>28400</v>
      </c>
      <c r="K15" s="34">
        <f t="shared" si="3"/>
        <v>7100</v>
      </c>
      <c r="L15" s="34">
        <f>'Jan26'!AU14</f>
        <v>2194</v>
      </c>
      <c r="M15" s="34">
        <f>'Feb26'!AU14</f>
        <v>2151</v>
      </c>
      <c r="N15" s="34">
        <f>'Mar26'!AU14</f>
        <v>1307</v>
      </c>
      <c r="O15" s="34">
        <f t="shared" si="20"/>
        <v>5652</v>
      </c>
      <c r="P15" s="15">
        <f t="shared" si="5"/>
        <v>79.605633802816897</v>
      </c>
      <c r="Q15" s="34"/>
      <c r="R15" s="34"/>
      <c r="S15" s="34"/>
      <c r="T15" s="34"/>
      <c r="U15" s="34"/>
      <c r="V15" s="34"/>
      <c r="W15" s="34"/>
      <c r="X15" s="34">
        <v>400</v>
      </c>
      <c r="Y15" s="34">
        <f>X15/4</f>
        <v>100</v>
      </c>
      <c r="Z15" s="34">
        <f>'Jan26'!BE14</f>
        <v>180</v>
      </c>
      <c r="AA15" s="34">
        <f>'Feb26'!BC14</f>
        <v>30</v>
      </c>
      <c r="AB15" s="34">
        <f>'Mar26'!BC14</f>
        <v>30</v>
      </c>
      <c r="AC15" s="34">
        <f t="shared" ref="AC15" si="21">SUM(Z15:AB15)</f>
        <v>240</v>
      </c>
      <c r="AD15" s="15">
        <f t="shared" ref="AD15" si="22">AC15*100/Y15</f>
        <v>240</v>
      </c>
      <c r="AE15" s="34"/>
      <c r="AF15" s="34"/>
      <c r="AG15" s="34"/>
      <c r="AH15" s="34"/>
      <c r="AI15" s="34"/>
      <c r="AJ15" s="34"/>
      <c r="AK15" s="34"/>
    </row>
    <row r="16" spans="1:37" s="145" customFormat="1" ht="17.100000000000001" customHeight="1">
      <c r="A16" s="153">
        <v>11</v>
      </c>
      <c r="B16" s="34" t="s">
        <v>77</v>
      </c>
      <c r="C16" s="34">
        <f>'Sep25'!C15+'Sep25'!D15</f>
        <v>58000</v>
      </c>
      <c r="D16" s="34">
        <f t="shared" si="0"/>
        <v>14500</v>
      </c>
      <c r="E16" s="34">
        <f>'Jan26'!G15+'Jan26'!I15</f>
        <v>3277</v>
      </c>
      <c r="F16" s="34">
        <f>'Feb26'!G15+'Feb26'!I15</f>
        <v>3491</v>
      </c>
      <c r="G16" s="34">
        <f>'Mar26'!G15+'Mar26'!I15</f>
        <v>3298</v>
      </c>
      <c r="H16" s="34">
        <f t="shared" si="19"/>
        <v>10066</v>
      </c>
      <c r="I16" s="15">
        <f t="shared" si="2"/>
        <v>69.42068965517241</v>
      </c>
      <c r="J16" s="34">
        <v>23200</v>
      </c>
      <c r="K16" s="34">
        <f t="shared" si="3"/>
        <v>5800</v>
      </c>
      <c r="L16" s="34">
        <f>'Jan26'!AU15</f>
        <v>1685</v>
      </c>
      <c r="M16" s="34">
        <f>'Feb26'!AU15</f>
        <v>1703</v>
      </c>
      <c r="N16" s="34">
        <f>'Mar26'!AU15</f>
        <v>1724</v>
      </c>
      <c r="O16" s="34">
        <f t="shared" si="20"/>
        <v>5112</v>
      </c>
      <c r="P16" s="15">
        <f t="shared" si="5"/>
        <v>88.137931034482762</v>
      </c>
      <c r="Q16" s="34"/>
      <c r="R16" s="34"/>
      <c r="S16" s="34"/>
      <c r="T16" s="34"/>
      <c r="U16" s="34"/>
      <c r="V16" s="34"/>
      <c r="W16" s="34"/>
      <c r="X16" s="34"/>
      <c r="Y16" s="15"/>
      <c r="Z16" s="15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37" s="145" customFormat="1" ht="17.100000000000001" customHeight="1">
      <c r="A17" s="153">
        <v>12</v>
      </c>
      <c r="B17" s="34" t="s">
        <v>78</v>
      </c>
      <c r="C17" s="34">
        <f>'Sep25'!C16+'Sep25'!D16</f>
        <v>48000</v>
      </c>
      <c r="D17" s="34">
        <f t="shared" si="0"/>
        <v>12000</v>
      </c>
      <c r="E17" s="34">
        <f>'Jan26'!G16+'Jan26'!I16</f>
        <v>2564</v>
      </c>
      <c r="F17" s="34">
        <f>'Feb26'!G16+'Feb26'!I16</f>
        <v>2517</v>
      </c>
      <c r="G17" s="34">
        <f>'Mar26'!G16+'Mar26'!I16</f>
        <v>1716</v>
      </c>
      <c r="H17" s="34">
        <f t="shared" si="19"/>
        <v>6797</v>
      </c>
      <c r="I17" s="15">
        <f t="shared" si="2"/>
        <v>56.641666666666666</v>
      </c>
      <c r="J17" s="34">
        <v>19200</v>
      </c>
      <c r="K17" s="34">
        <f t="shared" si="3"/>
        <v>4800</v>
      </c>
      <c r="L17" s="34">
        <f>'Jan26'!AU16</f>
        <v>1266</v>
      </c>
      <c r="M17" s="34">
        <f>'Feb26'!AU16</f>
        <v>1346</v>
      </c>
      <c r="N17" s="34">
        <f>'Mar26'!AU16</f>
        <v>1062</v>
      </c>
      <c r="O17" s="34">
        <f t="shared" si="20"/>
        <v>3674</v>
      </c>
      <c r="P17" s="15">
        <f t="shared" si="5"/>
        <v>76.541666666666671</v>
      </c>
      <c r="Q17" s="34"/>
      <c r="R17" s="34"/>
      <c r="S17" s="34"/>
      <c r="T17" s="34"/>
      <c r="U17" s="34"/>
      <c r="V17" s="34"/>
      <c r="W17" s="34"/>
      <c r="X17" s="34"/>
      <c r="Y17" s="15"/>
      <c r="Z17" s="15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37" s="145" customFormat="1" ht="17.100000000000001" customHeight="1">
      <c r="A18" s="153">
        <v>13</v>
      </c>
      <c r="B18" s="34" t="s">
        <v>79</v>
      </c>
      <c r="C18" s="34">
        <f>'Sep25'!C17+'Sep25'!D17</f>
        <v>50000</v>
      </c>
      <c r="D18" s="34">
        <f t="shared" si="0"/>
        <v>12500</v>
      </c>
      <c r="E18" s="34">
        <f>'Jan26'!G17+'Jan26'!I17</f>
        <v>3110</v>
      </c>
      <c r="F18" s="34">
        <f>'Feb26'!G17+'Feb26'!I17</f>
        <v>3121</v>
      </c>
      <c r="G18" s="34">
        <f>'Mar26'!G17+'Mar26'!I17</f>
        <v>2930</v>
      </c>
      <c r="H18" s="34">
        <f t="shared" si="19"/>
        <v>9161</v>
      </c>
      <c r="I18" s="15">
        <f t="shared" si="2"/>
        <v>73.287999999999997</v>
      </c>
      <c r="J18" s="34">
        <v>20000</v>
      </c>
      <c r="K18" s="34">
        <f t="shared" si="3"/>
        <v>5000</v>
      </c>
      <c r="L18" s="34">
        <f>'Jan26'!AU17</f>
        <v>1326</v>
      </c>
      <c r="M18" s="34">
        <f>'Feb26'!AU17</f>
        <v>1373</v>
      </c>
      <c r="N18" s="34">
        <f>'Mar26'!AU17</f>
        <v>1539</v>
      </c>
      <c r="O18" s="34">
        <f t="shared" si="20"/>
        <v>4238</v>
      </c>
      <c r="P18" s="15">
        <f t="shared" si="5"/>
        <v>84.76</v>
      </c>
      <c r="Q18" s="34"/>
      <c r="R18" s="34"/>
      <c r="S18" s="34"/>
      <c r="T18" s="34"/>
      <c r="U18" s="34"/>
      <c r="V18" s="34"/>
      <c r="W18" s="34"/>
      <c r="X18" s="34"/>
      <c r="Y18" s="15"/>
      <c r="Z18" s="15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</row>
    <row r="19" spans="1:37" s="145" customFormat="1" ht="17.100000000000001" customHeight="1">
      <c r="A19" s="154">
        <v>14</v>
      </c>
      <c r="B19" s="155" t="s">
        <v>80</v>
      </c>
      <c r="C19" s="34">
        <f>'Sep25'!C18+'Sep25'!D18</f>
        <v>56000</v>
      </c>
      <c r="D19" s="34">
        <f t="shared" si="0"/>
        <v>14000</v>
      </c>
      <c r="E19" s="34">
        <f>'Jan26'!G18+'Jan26'!I18</f>
        <v>4597</v>
      </c>
      <c r="F19" s="34">
        <f>'Feb26'!G18+'Feb26'!I18</f>
        <v>3338</v>
      </c>
      <c r="G19" s="34">
        <f>'Mar26'!G18+'Mar26'!I18</f>
        <v>3209</v>
      </c>
      <c r="H19" s="34">
        <f t="shared" si="19"/>
        <v>11144</v>
      </c>
      <c r="I19" s="15">
        <f t="shared" si="2"/>
        <v>79.599999999999994</v>
      </c>
      <c r="J19" s="34">
        <v>22400</v>
      </c>
      <c r="K19" s="34">
        <f t="shared" si="3"/>
        <v>5600</v>
      </c>
      <c r="L19" s="34">
        <f>'Jan26'!AU18</f>
        <v>1472</v>
      </c>
      <c r="M19" s="34">
        <f>'Feb26'!AU18</f>
        <v>1405</v>
      </c>
      <c r="N19" s="34">
        <f>'Mar26'!AU18</f>
        <v>1286</v>
      </c>
      <c r="O19" s="34">
        <f t="shared" si="20"/>
        <v>4163</v>
      </c>
      <c r="P19" s="15">
        <f t="shared" si="5"/>
        <v>74.339285714285708</v>
      </c>
      <c r="Q19" s="34"/>
      <c r="R19" s="34"/>
      <c r="S19" s="34"/>
      <c r="T19" s="34"/>
      <c r="U19" s="34"/>
      <c r="V19" s="34"/>
      <c r="W19" s="34"/>
      <c r="X19" s="34"/>
      <c r="Y19" s="15"/>
      <c r="Z19" s="15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</row>
    <row r="20" spans="1:37" s="146" customFormat="1" ht="17.100000000000001" customHeight="1">
      <c r="A20" s="156"/>
      <c r="B20" s="35" t="s">
        <v>74</v>
      </c>
      <c r="C20" s="35">
        <f>SUM(C15:C19)</f>
        <v>283000</v>
      </c>
      <c r="D20" s="35">
        <f t="shared" ref="D20:AC20" si="23">SUM(D15:D19)</f>
        <v>70750</v>
      </c>
      <c r="E20" s="35">
        <f t="shared" si="23"/>
        <v>17732</v>
      </c>
      <c r="F20" s="35">
        <f t="shared" si="23"/>
        <v>16534</v>
      </c>
      <c r="G20" s="35">
        <f t="shared" si="23"/>
        <v>13568</v>
      </c>
      <c r="H20" s="159">
        <f t="shared" si="23"/>
        <v>47834</v>
      </c>
      <c r="I20" s="21">
        <f t="shared" si="2"/>
        <v>67.609893992932868</v>
      </c>
      <c r="J20" s="159">
        <f>SUM(J15:J19)</f>
        <v>113200</v>
      </c>
      <c r="K20" s="35">
        <f t="shared" si="23"/>
        <v>28300</v>
      </c>
      <c r="L20" s="21">
        <f t="shared" si="7"/>
        <v>10</v>
      </c>
      <c r="M20" s="35">
        <f t="shared" si="23"/>
        <v>7978</v>
      </c>
      <c r="N20" s="35">
        <f t="shared" si="23"/>
        <v>6918</v>
      </c>
      <c r="O20" s="35">
        <f t="shared" si="23"/>
        <v>22839</v>
      </c>
      <c r="P20" s="21">
        <f t="shared" si="5"/>
        <v>80.703180212014132</v>
      </c>
      <c r="Q20" s="35"/>
      <c r="R20" s="35"/>
      <c r="S20" s="35"/>
      <c r="T20" s="35"/>
      <c r="U20" s="35"/>
      <c r="V20" s="35"/>
      <c r="W20" s="35"/>
      <c r="X20" s="35">
        <f t="shared" si="23"/>
        <v>400</v>
      </c>
      <c r="Y20" s="35">
        <f t="shared" si="23"/>
        <v>100</v>
      </c>
      <c r="Z20" s="35">
        <f t="shared" si="23"/>
        <v>180</v>
      </c>
      <c r="AA20" s="35">
        <f t="shared" si="23"/>
        <v>30</v>
      </c>
      <c r="AB20" s="35">
        <f t="shared" si="23"/>
        <v>30</v>
      </c>
      <c r="AC20" s="35">
        <f t="shared" si="23"/>
        <v>240</v>
      </c>
      <c r="AD20" s="21">
        <f t="shared" ref="AD20" si="24">AC20*100/Y20</f>
        <v>240</v>
      </c>
      <c r="AE20" s="35"/>
      <c r="AF20" s="35"/>
      <c r="AG20" s="35"/>
      <c r="AH20" s="35"/>
      <c r="AI20" s="35"/>
      <c r="AJ20" s="35"/>
      <c r="AK20" s="35"/>
    </row>
    <row r="21" spans="1:37" s="147" customFormat="1" ht="17.100000000000001" customHeight="1">
      <c r="A21" s="157">
        <v>15</v>
      </c>
      <c r="B21" s="23" t="s">
        <v>81</v>
      </c>
      <c r="C21" s="34">
        <f>'Sep25'!C20+'Sep25'!D20</f>
        <v>120000</v>
      </c>
      <c r="D21" s="34">
        <f t="shared" ref="D21:D23" si="25">C21/4</f>
        <v>30000</v>
      </c>
      <c r="E21" s="34">
        <f>'Jan26'!G20+'Jan26'!I20</f>
        <v>9160</v>
      </c>
      <c r="F21" s="34">
        <f>'Feb26'!G20+'Feb26'!I20</f>
        <v>8458</v>
      </c>
      <c r="G21" s="34">
        <f>'Mar26'!G20+'Mar26'!I20</f>
        <v>3501</v>
      </c>
      <c r="H21" s="34">
        <f t="shared" ref="H21:H23" si="26">SUM(E21:G21)</f>
        <v>21119</v>
      </c>
      <c r="I21" s="15">
        <f t="shared" si="2"/>
        <v>70.396666666666661</v>
      </c>
      <c r="J21" s="34">
        <v>48000</v>
      </c>
      <c r="K21" s="34">
        <f t="shared" si="3"/>
        <v>12000</v>
      </c>
      <c r="L21" s="34">
        <f>'Jan26'!AU20</f>
        <v>4067</v>
      </c>
      <c r="M21" s="34">
        <f>'Feb26'!AU20</f>
        <v>4407</v>
      </c>
      <c r="N21" s="34">
        <f>'Mar26'!AU20</f>
        <v>2853</v>
      </c>
      <c r="O21" s="34">
        <f t="shared" ref="O21:O23" si="27">SUM(L21:N21)</f>
        <v>11327</v>
      </c>
      <c r="P21" s="15">
        <f t="shared" si="5"/>
        <v>94.391666666666666</v>
      </c>
      <c r="Q21" s="34"/>
      <c r="R21" s="34"/>
      <c r="S21" s="34"/>
      <c r="T21" s="34"/>
      <c r="U21" s="34"/>
      <c r="V21" s="34"/>
      <c r="W21" s="34"/>
      <c r="X21" s="34"/>
      <c r="Y21" s="15"/>
      <c r="Z21" s="15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</row>
    <row r="22" spans="1:37" s="147" customFormat="1" ht="17.100000000000001" customHeight="1">
      <c r="A22" s="153">
        <v>16</v>
      </c>
      <c r="B22" s="34" t="s">
        <v>82</v>
      </c>
      <c r="C22" s="34">
        <f>'Sep25'!C21+'Sep25'!D21</f>
        <v>76000</v>
      </c>
      <c r="D22" s="34">
        <f t="shared" si="25"/>
        <v>19000</v>
      </c>
      <c r="E22" s="34">
        <f>'Jan26'!G21+'Jan26'!I21</f>
        <v>5391</v>
      </c>
      <c r="F22" s="34">
        <f>'Feb26'!G21+'Feb26'!I21</f>
        <v>4208</v>
      </c>
      <c r="G22" s="34">
        <f>'Mar26'!G21+'Mar26'!I21</f>
        <v>1706</v>
      </c>
      <c r="H22" s="34">
        <f t="shared" si="26"/>
        <v>11305</v>
      </c>
      <c r="I22" s="15">
        <f t="shared" si="2"/>
        <v>59.5</v>
      </c>
      <c r="J22" s="34">
        <v>30400</v>
      </c>
      <c r="K22" s="34">
        <f t="shared" si="3"/>
        <v>7600</v>
      </c>
      <c r="L22" s="34">
        <f>'Jan26'!AU21</f>
        <v>2610</v>
      </c>
      <c r="M22" s="34">
        <f>'Feb26'!AU21</f>
        <v>2626</v>
      </c>
      <c r="N22" s="34">
        <f>'Mar26'!AU21</f>
        <v>1808</v>
      </c>
      <c r="O22" s="34">
        <f t="shared" si="27"/>
        <v>7044</v>
      </c>
      <c r="P22" s="15">
        <f t="shared" si="5"/>
        <v>92.684210526315795</v>
      </c>
      <c r="Q22" s="34"/>
      <c r="R22" s="34"/>
      <c r="S22" s="34"/>
      <c r="T22" s="34"/>
      <c r="U22" s="34"/>
      <c r="V22" s="34"/>
      <c r="W22" s="34"/>
      <c r="X22" s="34"/>
      <c r="Y22" s="15"/>
      <c r="Z22" s="15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</row>
    <row r="23" spans="1:37" s="147" customFormat="1" ht="17.100000000000001" customHeight="1">
      <c r="A23" s="154">
        <v>17</v>
      </c>
      <c r="B23" s="155" t="s">
        <v>83</v>
      </c>
      <c r="C23" s="34">
        <f>'Sep25'!C22+'Sep25'!D22</f>
        <v>98000</v>
      </c>
      <c r="D23" s="34">
        <f t="shared" si="25"/>
        <v>24500</v>
      </c>
      <c r="E23" s="34">
        <f>'Jan26'!G22+'Jan26'!I22</f>
        <v>6118</v>
      </c>
      <c r="F23" s="34">
        <f>'Feb26'!G22+'Feb26'!I22</f>
        <v>6021</v>
      </c>
      <c r="G23" s="34">
        <f>'Mar26'!G22+'Mar26'!I22</f>
        <v>1990</v>
      </c>
      <c r="H23" s="34">
        <f t="shared" si="26"/>
        <v>14129</v>
      </c>
      <c r="I23" s="15">
        <f t="shared" si="2"/>
        <v>57.669387755102044</v>
      </c>
      <c r="J23" s="34">
        <v>39200</v>
      </c>
      <c r="K23" s="34">
        <f t="shared" si="3"/>
        <v>9800</v>
      </c>
      <c r="L23" s="34">
        <f>'Jan26'!AU22</f>
        <v>3050</v>
      </c>
      <c r="M23" s="34">
        <f>'Feb26'!AU22</f>
        <v>3137</v>
      </c>
      <c r="N23" s="34">
        <f>'Mar26'!AU22</f>
        <v>2735</v>
      </c>
      <c r="O23" s="34">
        <f t="shared" si="27"/>
        <v>8922</v>
      </c>
      <c r="P23" s="15">
        <f t="shared" si="5"/>
        <v>91.040816326530617</v>
      </c>
      <c r="Q23" s="34"/>
      <c r="R23" s="34"/>
      <c r="S23" s="34"/>
      <c r="T23" s="34"/>
      <c r="U23" s="34"/>
      <c r="V23" s="34"/>
      <c r="W23" s="34"/>
      <c r="X23" s="34"/>
      <c r="Y23" s="15"/>
      <c r="Z23" s="15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</row>
    <row r="24" spans="1:37" s="148" customFormat="1" ht="17.100000000000001" customHeight="1">
      <c r="A24" s="156"/>
      <c r="B24" s="35" t="s">
        <v>74</v>
      </c>
      <c r="C24" s="35">
        <f>SUM(C21:C23)</f>
        <v>294000</v>
      </c>
      <c r="D24" s="35">
        <f t="shared" ref="D24:O24" si="28">SUM(D21:D23)</f>
        <v>73500</v>
      </c>
      <c r="E24" s="35">
        <f t="shared" si="28"/>
        <v>20669</v>
      </c>
      <c r="F24" s="35">
        <f t="shared" si="28"/>
        <v>18687</v>
      </c>
      <c r="G24" s="35">
        <f t="shared" si="28"/>
        <v>7197</v>
      </c>
      <c r="H24" s="35">
        <f t="shared" si="28"/>
        <v>46553</v>
      </c>
      <c r="I24" s="21">
        <f t="shared" si="2"/>
        <v>63.337414965986397</v>
      </c>
      <c r="J24" s="35">
        <f t="shared" si="28"/>
        <v>117600</v>
      </c>
      <c r="K24" s="35">
        <f t="shared" si="28"/>
        <v>29400</v>
      </c>
      <c r="L24" s="35">
        <f t="shared" si="28"/>
        <v>9727</v>
      </c>
      <c r="M24" s="35">
        <f t="shared" si="28"/>
        <v>10170</v>
      </c>
      <c r="N24" s="35">
        <f t="shared" si="28"/>
        <v>7396</v>
      </c>
      <c r="O24" s="35">
        <f t="shared" si="28"/>
        <v>27293</v>
      </c>
      <c r="P24" s="21">
        <f t="shared" si="5"/>
        <v>92.833333333333329</v>
      </c>
      <c r="Q24" s="35"/>
      <c r="R24" s="35"/>
      <c r="S24" s="35"/>
      <c r="T24" s="35"/>
      <c r="U24" s="35"/>
      <c r="V24" s="35"/>
      <c r="W24" s="35"/>
      <c r="X24" s="35"/>
      <c r="Y24" s="21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s="147" customFormat="1" ht="17.100000000000001" customHeight="1">
      <c r="A25" s="157">
        <v>18</v>
      </c>
      <c r="B25" s="23" t="s">
        <v>84</v>
      </c>
      <c r="C25" s="34">
        <f>'Sep25'!C24+'Sep25'!D24</f>
        <v>75000</v>
      </c>
      <c r="D25" s="34">
        <f t="shared" ref="D25:D26" si="29">C25/4</f>
        <v>18750</v>
      </c>
      <c r="E25" s="34">
        <f>'Jan26'!G24+'Jan26'!I24</f>
        <v>5507</v>
      </c>
      <c r="F25" s="34">
        <f>'Feb26'!G24+'Feb26'!I24</f>
        <v>5080</v>
      </c>
      <c r="G25" s="34">
        <f>'Mar26'!G24+'Mar26'!I24</f>
        <v>550</v>
      </c>
      <c r="H25" s="34">
        <f t="shared" ref="H25:H26" si="30">SUM(E25:G25)</f>
        <v>11137</v>
      </c>
      <c r="I25" s="15">
        <f t="shared" si="2"/>
        <v>59.397333333333336</v>
      </c>
      <c r="J25" s="34">
        <v>30000</v>
      </c>
      <c r="K25" s="34">
        <f t="shared" si="3"/>
        <v>7500</v>
      </c>
      <c r="L25" s="34">
        <f>'Jan26'!AU24</f>
        <v>2398</v>
      </c>
      <c r="M25" s="34">
        <f>'Feb26'!AU24</f>
        <v>2300</v>
      </c>
      <c r="N25" s="34">
        <f>'Mar26'!AU24</f>
        <v>1092</v>
      </c>
      <c r="O25" s="34">
        <f t="shared" ref="O25:O26" si="31">SUM(L25:N25)</f>
        <v>5790</v>
      </c>
      <c r="P25" s="15">
        <f t="shared" si="5"/>
        <v>77.2</v>
      </c>
      <c r="Q25" s="34"/>
      <c r="R25" s="34"/>
      <c r="S25" s="34"/>
      <c r="T25" s="34"/>
      <c r="U25" s="34"/>
      <c r="V25" s="34"/>
      <c r="W25" s="34"/>
      <c r="X25" s="34"/>
      <c r="Y25" s="15"/>
      <c r="Z25" s="15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</row>
    <row r="26" spans="1:37" s="147" customFormat="1" ht="17.100000000000001" customHeight="1">
      <c r="A26" s="154">
        <v>19</v>
      </c>
      <c r="B26" s="155" t="s">
        <v>85</v>
      </c>
      <c r="C26" s="34">
        <f>'Sep25'!C25+'Sep25'!D25</f>
        <v>70000</v>
      </c>
      <c r="D26" s="34">
        <f t="shared" si="29"/>
        <v>17500</v>
      </c>
      <c r="E26" s="34">
        <f>'Jan26'!G25+'Jan26'!I25</f>
        <v>4608</v>
      </c>
      <c r="F26" s="34">
        <f>'Feb26'!G25+'Feb26'!I25</f>
        <v>4733</v>
      </c>
      <c r="G26" s="34">
        <f>'Mar26'!G25+'Mar26'!I25</f>
        <v>670</v>
      </c>
      <c r="H26" s="34">
        <f t="shared" si="30"/>
        <v>10011</v>
      </c>
      <c r="I26" s="15">
        <f t="shared" si="2"/>
        <v>57.205714285714286</v>
      </c>
      <c r="J26" s="34">
        <v>28000</v>
      </c>
      <c r="K26" s="34">
        <f t="shared" si="3"/>
        <v>7000</v>
      </c>
      <c r="L26" s="34">
        <f>'Jan26'!AU25</f>
        <v>2232</v>
      </c>
      <c r="M26" s="34">
        <f>'Feb26'!AU25</f>
        <v>2203</v>
      </c>
      <c r="N26" s="34">
        <f>'Mar26'!AU25</f>
        <v>1317</v>
      </c>
      <c r="O26" s="34">
        <f t="shared" si="31"/>
        <v>5752</v>
      </c>
      <c r="P26" s="15">
        <f t="shared" si="5"/>
        <v>82.171428571428578</v>
      </c>
      <c r="Q26" s="34"/>
      <c r="R26" s="34"/>
      <c r="S26" s="34"/>
      <c r="T26" s="34"/>
      <c r="U26" s="34"/>
      <c r="V26" s="34"/>
      <c r="W26" s="34"/>
      <c r="X26" s="34"/>
      <c r="Y26" s="15"/>
      <c r="Z26" s="15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</row>
    <row r="27" spans="1:37" s="148" customFormat="1" ht="17.100000000000001" customHeight="1">
      <c r="A27" s="156"/>
      <c r="B27" s="35" t="s">
        <v>74</v>
      </c>
      <c r="C27" s="35">
        <f>SUM(C25:C26)</f>
        <v>145000</v>
      </c>
      <c r="D27" s="35">
        <f t="shared" ref="D27:O27" si="32">SUM(D25:D26)</f>
        <v>36250</v>
      </c>
      <c r="E27" s="35">
        <f t="shared" si="32"/>
        <v>10115</v>
      </c>
      <c r="F27" s="35">
        <f t="shared" si="32"/>
        <v>9813</v>
      </c>
      <c r="G27" s="35">
        <f t="shared" si="32"/>
        <v>1220</v>
      </c>
      <c r="H27" s="35">
        <f t="shared" si="32"/>
        <v>21148</v>
      </c>
      <c r="I27" s="21">
        <f t="shared" si="2"/>
        <v>58.339310344827588</v>
      </c>
      <c r="J27" s="35">
        <f t="shared" si="32"/>
        <v>58000</v>
      </c>
      <c r="K27" s="35">
        <f t="shared" si="32"/>
        <v>14500</v>
      </c>
      <c r="L27" s="21">
        <f t="shared" si="7"/>
        <v>10</v>
      </c>
      <c r="M27" s="35">
        <f t="shared" si="32"/>
        <v>4503</v>
      </c>
      <c r="N27" s="35">
        <f t="shared" si="32"/>
        <v>2409</v>
      </c>
      <c r="O27" s="35">
        <f t="shared" si="32"/>
        <v>11542</v>
      </c>
      <c r="P27" s="21">
        <f t="shared" si="5"/>
        <v>79.599999999999994</v>
      </c>
      <c r="Q27" s="34"/>
      <c r="R27" s="35"/>
      <c r="S27" s="35"/>
      <c r="T27" s="35"/>
      <c r="U27" s="35"/>
      <c r="V27" s="35"/>
      <c r="W27" s="35"/>
      <c r="X27" s="35"/>
      <c r="Y27" s="21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1:37" s="147" customFormat="1" ht="17.100000000000001" customHeight="1">
      <c r="A28" s="157">
        <v>20</v>
      </c>
      <c r="B28" s="23" t="s">
        <v>86</v>
      </c>
      <c r="C28" s="34">
        <f>'Sep25'!C27+'Sep25'!D27</f>
        <v>107500</v>
      </c>
      <c r="D28" s="34">
        <f t="shared" ref="D28:D29" si="33">C28/4</f>
        <v>26875</v>
      </c>
      <c r="E28" s="34">
        <f>'Jan26'!G27+'Jan26'!I27</f>
        <v>8596</v>
      </c>
      <c r="F28" s="34">
        <f>'Feb26'!G27+'Feb26'!I27</f>
        <v>8866</v>
      </c>
      <c r="G28" s="34">
        <f>'Mar26'!G27+'Mar26'!I27</f>
        <v>6068</v>
      </c>
      <c r="H28" s="34">
        <f t="shared" ref="H28:H29" si="34">SUM(E28:G28)</f>
        <v>23530</v>
      </c>
      <c r="I28" s="15">
        <f t="shared" si="2"/>
        <v>87.553488372093028</v>
      </c>
      <c r="J28" s="34">
        <v>43000</v>
      </c>
      <c r="K28" s="34">
        <f t="shared" si="3"/>
        <v>10750</v>
      </c>
      <c r="L28" s="34">
        <f>'Jan26'!AU27</f>
        <v>3466</v>
      </c>
      <c r="M28" s="34">
        <f>'Feb26'!AU27</f>
        <v>3775</v>
      </c>
      <c r="N28" s="34">
        <f>'Mar26'!AU27</f>
        <v>3719</v>
      </c>
      <c r="O28" s="34">
        <f t="shared" ref="O28:O29" si="35">SUM(L28:N28)</f>
        <v>10960</v>
      </c>
      <c r="P28" s="15">
        <f t="shared" si="5"/>
        <v>101.95348837209302</v>
      </c>
      <c r="Q28" s="34"/>
      <c r="R28" s="34"/>
      <c r="S28" s="34"/>
      <c r="T28" s="34"/>
      <c r="U28" s="34"/>
      <c r="V28" s="34"/>
      <c r="W28" s="34"/>
      <c r="X28" s="34"/>
      <c r="Y28" s="15"/>
      <c r="Z28" s="15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</row>
    <row r="29" spans="1:37" s="147" customFormat="1" ht="17.100000000000001" customHeight="1">
      <c r="A29" s="154">
        <v>21</v>
      </c>
      <c r="B29" s="155" t="s">
        <v>87</v>
      </c>
      <c r="C29" s="34">
        <f>'Sep25'!C28+'Sep25'!D28</f>
        <v>25000</v>
      </c>
      <c r="D29" s="34">
        <f t="shared" si="33"/>
        <v>6250</v>
      </c>
      <c r="E29" s="34">
        <f>'Jan26'!G28+'Jan26'!I28</f>
        <v>2190</v>
      </c>
      <c r="F29" s="34">
        <f>'Feb26'!G28+'Feb26'!I28</f>
        <v>2185</v>
      </c>
      <c r="G29" s="34">
        <f>'Mar26'!G28+'Mar26'!I28</f>
        <v>2306</v>
      </c>
      <c r="H29" s="34">
        <f t="shared" si="34"/>
        <v>6681</v>
      </c>
      <c r="I29" s="15">
        <f t="shared" si="2"/>
        <v>106.896</v>
      </c>
      <c r="J29" s="34">
        <v>10000</v>
      </c>
      <c r="K29" s="34">
        <f t="shared" si="3"/>
        <v>2500</v>
      </c>
      <c r="L29" s="34">
        <f>'Jan26'!AU28</f>
        <v>888</v>
      </c>
      <c r="M29" s="34">
        <f>'Feb26'!AU28</f>
        <v>948</v>
      </c>
      <c r="N29" s="34">
        <f>'Mar26'!AU28</f>
        <v>932</v>
      </c>
      <c r="O29" s="34">
        <f t="shared" si="35"/>
        <v>2768</v>
      </c>
      <c r="P29" s="15">
        <f t="shared" si="5"/>
        <v>110.72</v>
      </c>
      <c r="Q29" s="34"/>
      <c r="R29" s="34"/>
      <c r="S29" s="34"/>
      <c r="T29" s="34"/>
      <c r="U29" s="34"/>
      <c r="V29" s="34"/>
      <c r="W29" s="34"/>
      <c r="X29" s="34"/>
      <c r="Y29" s="15"/>
      <c r="Z29" s="15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</row>
    <row r="30" spans="1:37" s="148" customFormat="1" ht="17.100000000000001" customHeight="1">
      <c r="A30" s="156"/>
      <c r="B30" s="35" t="s">
        <v>74</v>
      </c>
      <c r="C30" s="35">
        <f>SUM(C28:C29)</f>
        <v>132500</v>
      </c>
      <c r="D30" s="35">
        <f t="shared" ref="D30:O30" si="36">SUM(D28:D29)</f>
        <v>33125</v>
      </c>
      <c r="E30" s="35">
        <f t="shared" si="36"/>
        <v>10786</v>
      </c>
      <c r="F30" s="35">
        <f t="shared" si="36"/>
        <v>11051</v>
      </c>
      <c r="G30" s="35">
        <f t="shared" si="36"/>
        <v>8374</v>
      </c>
      <c r="H30" s="35">
        <f t="shared" si="36"/>
        <v>30211</v>
      </c>
      <c r="I30" s="21">
        <f t="shared" si="2"/>
        <v>91.203018867924527</v>
      </c>
      <c r="J30" s="35">
        <f t="shared" si="36"/>
        <v>53000</v>
      </c>
      <c r="K30" s="35">
        <f t="shared" si="36"/>
        <v>13250</v>
      </c>
      <c r="L30" s="35">
        <f t="shared" si="36"/>
        <v>4354</v>
      </c>
      <c r="M30" s="35">
        <f t="shared" si="36"/>
        <v>4723</v>
      </c>
      <c r="N30" s="35">
        <f t="shared" si="36"/>
        <v>4651</v>
      </c>
      <c r="O30" s="35">
        <f t="shared" si="36"/>
        <v>13728</v>
      </c>
      <c r="P30" s="21">
        <f t="shared" si="5"/>
        <v>103.60754716981133</v>
      </c>
      <c r="Q30" s="35"/>
      <c r="R30" s="35"/>
      <c r="S30" s="35"/>
      <c r="T30" s="35"/>
      <c r="U30" s="35"/>
      <c r="V30" s="35"/>
      <c r="W30" s="35"/>
      <c r="X30" s="35"/>
      <c r="Y30" s="21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</row>
    <row r="31" spans="1:37" s="147" customFormat="1" ht="17.100000000000001" customHeight="1">
      <c r="A31" s="157">
        <v>22</v>
      </c>
      <c r="B31" s="23" t="s">
        <v>88</v>
      </c>
      <c r="C31" s="34">
        <f>'Sep25'!C30+'Sep25'!D30</f>
        <v>125000</v>
      </c>
      <c r="D31" s="34">
        <f t="shared" ref="D31:D33" si="37">C31/4</f>
        <v>31250</v>
      </c>
      <c r="E31" s="34">
        <f>'Jan26'!G30+'Jan26'!I30</f>
        <v>9454</v>
      </c>
      <c r="F31" s="34">
        <f>'Feb26'!G30+'Feb26'!I30</f>
        <v>9432</v>
      </c>
      <c r="G31" s="34">
        <f>'Mar26'!G30+'Mar26'!I30</f>
        <v>6833</v>
      </c>
      <c r="H31" s="34">
        <f t="shared" ref="H31:H33" si="38">SUM(E31:G31)</f>
        <v>25719</v>
      </c>
      <c r="I31" s="15">
        <f t="shared" si="2"/>
        <v>82.300799999999995</v>
      </c>
      <c r="J31" s="34">
        <v>50000</v>
      </c>
      <c r="K31" s="34">
        <f t="shared" si="3"/>
        <v>12500</v>
      </c>
      <c r="L31" s="34">
        <f>'Jan26'!AU30</f>
        <v>4773</v>
      </c>
      <c r="M31" s="34">
        <f>'Feb26'!AU30</f>
        <v>4766</v>
      </c>
      <c r="N31" s="34">
        <f>'Mar26'!AU30</f>
        <v>3543</v>
      </c>
      <c r="O31" s="34">
        <f t="shared" ref="O31:O33" si="39">SUM(L31:N31)</f>
        <v>13082</v>
      </c>
      <c r="P31" s="15">
        <f t="shared" si="5"/>
        <v>104.65600000000001</v>
      </c>
      <c r="Q31" s="34">
        <v>40000</v>
      </c>
      <c r="R31" s="34">
        <f t="shared" ref="R31" si="40">Q31/4</f>
        <v>10000</v>
      </c>
      <c r="S31" s="34">
        <f>'Jan26'!BJ30</f>
        <v>2567</v>
      </c>
      <c r="T31" s="34">
        <f>'Feb26'!BJ30</f>
        <v>2855</v>
      </c>
      <c r="U31" s="34">
        <f>'Mar26'!BJ30</f>
        <v>2360</v>
      </c>
      <c r="V31" s="34">
        <f t="shared" ref="V31" si="41">SUM(S31:U31)</f>
        <v>7782</v>
      </c>
      <c r="W31" s="15">
        <f t="shared" ref="W31" si="42">V31*100/R31</f>
        <v>77.819999999999993</v>
      </c>
      <c r="X31" s="34">
        <v>600</v>
      </c>
      <c r="Y31" s="34">
        <f>X31/4</f>
        <v>150</v>
      </c>
      <c r="Z31" s="34">
        <f>'Jan26'!BE30</f>
        <v>340</v>
      </c>
      <c r="AA31" s="34">
        <f>'Feb26'!BC30</f>
        <v>50</v>
      </c>
      <c r="AB31" s="34">
        <f>'Mar26'!BC30</f>
        <v>52</v>
      </c>
      <c r="AC31" s="34">
        <f t="shared" ref="AC31" si="43">SUM(Z31:AB31)</f>
        <v>442</v>
      </c>
      <c r="AD31" s="15">
        <f t="shared" ref="AD31" si="44">AC31*100/Y31</f>
        <v>294.66666666666669</v>
      </c>
      <c r="AE31" s="34"/>
      <c r="AF31" s="34"/>
      <c r="AG31" s="34"/>
      <c r="AH31" s="34"/>
      <c r="AI31" s="34"/>
      <c r="AJ31" s="34"/>
      <c r="AK31" s="34"/>
    </row>
    <row r="32" spans="1:37" s="147" customFormat="1" ht="17.100000000000001" customHeight="1">
      <c r="A32" s="153">
        <v>23</v>
      </c>
      <c r="B32" s="34" t="s">
        <v>89</v>
      </c>
      <c r="C32" s="34">
        <f>'Sep25'!C31+'Sep25'!D31</f>
        <v>65500</v>
      </c>
      <c r="D32" s="34">
        <f t="shared" si="37"/>
        <v>16375</v>
      </c>
      <c r="E32" s="34">
        <f>'Jan26'!G31+'Jan26'!I31</f>
        <v>4930</v>
      </c>
      <c r="F32" s="34">
        <f>'Feb26'!G31+'Feb26'!I31</f>
        <v>4858</v>
      </c>
      <c r="G32" s="34">
        <f>'Mar26'!G31+'Mar26'!I31</f>
        <v>2121</v>
      </c>
      <c r="H32" s="34">
        <f t="shared" si="38"/>
        <v>11909</v>
      </c>
      <c r="I32" s="15">
        <f t="shared" si="2"/>
        <v>72.726717557251902</v>
      </c>
      <c r="J32" s="34">
        <v>25100</v>
      </c>
      <c r="K32" s="34">
        <f t="shared" si="3"/>
        <v>6275</v>
      </c>
      <c r="L32" s="34">
        <f>'Jan26'!AU31</f>
        <v>2124</v>
      </c>
      <c r="M32" s="34">
        <f>'Feb26'!AU31</f>
        <v>2152</v>
      </c>
      <c r="N32" s="34">
        <f>'Mar26'!AU31</f>
        <v>1171</v>
      </c>
      <c r="O32" s="34">
        <f t="shared" si="39"/>
        <v>5447</v>
      </c>
      <c r="P32" s="15">
        <f t="shared" si="5"/>
        <v>86.804780876494021</v>
      </c>
      <c r="Q32" s="34"/>
      <c r="R32" s="34"/>
      <c r="S32" s="34"/>
      <c r="T32" s="34"/>
      <c r="U32" s="34"/>
      <c r="V32" s="34"/>
      <c r="W32" s="34"/>
      <c r="X32" s="34"/>
      <c r="Y32" s="15"/>
      <c r="Z32" s="15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</row>
    <row r="33" spans="1:37" s="147" customFormat="1" ht="17.100000000000001" customHeight="1">
      <c r="A33" s="154">
        <v>24</v>
      </c>
      <c r="B33" s="155" t="s">
        <v>90</v>
      </c>
      <c r="C33" s="34">
        <f>'Sep25'!C32+'Sep25'!D32</f>
        <v>55500</v>
      </c>
      <c r="D33" s="34">
        <f t="shared" si="37"/>
        <v>13875</v>
      </c>
      <c r="E33" s="34">
        <f>'Jan26'!G32+'Jan26'!I32</f>
        <v>3901</v>
      </c>
      <c r="F33" s="34">
        <f>'Feb26'!G32+'Feb26'!I32</f>
        <v>3749</v>
      </c>
      <c r="G33" s="34">
        <f>'Mar26'!G32+'Mar26'!I32</f>
        <v>3803</v>
      </c>
      <c r="H33" s="34">
        <f t="shared" si="38"/>
        <v>11453</v>
      </c>
      <c r="I33" s="15">
        <f t="shared" si="2"/>
        <v>82.544144144144141</v>
      </c>
      <c r="J33" s="34">
        <v>22200</v>
      </c>
      <c r="K33" s="34">
        <f t="shared" si="3"/>
        <v>5550</v>
      </c>
      <c r="L33" s="34">
        <f>'Jan26'!AU32</f>
        <v>1884</v>
      </c>
      <c r="M33" s="34">
        <f>'Feb26'!AU32</f>
        <v>1839</v>
      </c>
      <c r="N33" s="34">
        <f>'Mar26'!AU32</f>
        <v>1837</v>
      </c>
      <c r="O33" s="34">
        <f t="shared" si="39"/>
        <v>5560</v>
      </c>
      <c r="P33" s="15">
        <f t="shared" si="5"/>
        <v>100.18018018018019</v>
      </c>
      <c r="Q33" s="34"/>
      <c r="R33" s="34"/>
      <c r="S33" s="34"/>
      <c r="T33" s="34"/>
      <c r="U33" s="34"/>
      <c r="V33" s="34"/>
      <c r="W33" s="34"/>
      <c r="X33" s="34"/>
      <c r="Y33" s="15"/>
      <c r="Z33" s="15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</row>
    <row r="34" spans="1:37" s="148" customFormat="1" ht="17.100000000000001" customHeight="1">
      <c r="A34" s="156"/>
      <c r="B34" s="159" t="s">
        <v>74</v>
      </c>
      <c r="C34" s="35">
        <f>SUM(C31:C33)</f>
        <v>246000</v>
      </c>
      <c r="D34" s="35">
        <f t="shared" ref="D34:AD34" si="45">SUM(D31:D33)</f>
        <v>61500</v>
      </c>
      <c r="E34" s="35">
        <f t="shared" si="45"/>
        <v>18285</v>
      </c>
      <c r="F34" s="35">
        <f t="shared" si="45"/>
        <v>18039</v>
      </c>
      <c r="G34" s="35">
        <f t="shared" si="45"/>
        <v>12757</v>
      </c>
      <c r="H34" s="35">
        <f t="shared" si="45"/>
        <v>49081</v>
      </c>
      <c r="I34" s="21">
        <f t="shared" si="2"/>
        <v>79.806504065040656</v>
      </c>
      <c r="J34" s="35">
        <f t="shared" si="45"/>
        <v>97300</v>
      </c>
      <c r="K34" s="35">
        <f t="shared" si="45"/>
        <v>24325</v>
      </c>
      <c r="L34" s="35">
        <f t="shared" si="45"/>
        <v>8781</v>
      </c>
      <c r="M34" s="35">
        <f t="shared" si="45"/>
        <v>8757</v>
      </c>
      <c r="N34" s="35">
        <f t="shared" si="45"/>
        <v>6551</v>
      </c>
      <c r="O34" s="35">
        <f t="shared" si="45"/>
        <v>24089</v>
      </c>
      <c r="P34" s="21">
        <f t="shared" si="5"/>
        <v>99.02980472764645</v>
      </c>
      <c r="Q34" s="35">
        <f t="shared" si="45"/>
        <v>40000</v>
      </c>
      <c r="R34" s="35">
        <f t="shared" si="45"/>
        <v>10000</v>
      </c>
      <c r="S34" s="35">
        <f t="shared" si="45"/>
        <v>2567</v>
      </c>
      <c r="T34" s="35">
        <f t="shared" si="45"/>
        <v>2855</v>
      </c>
      <c r="U34" s="35">
        <f t="shared" si="45"/>
        <v>2360</v>
      </c>
      <c r="V34" s="35">
        <f t="shared" si="45"/>
        <v>7782</v>
      </c>
      <c r="W34" s="166">
        <f t="shared" si="45"/>
        <v>77.819999999999993</v>
      </c>
      <c r="X34" s="35">
        <f t="shared" si="45"/>
        <v>600</v>
      </c>
      <c r="Y34" s="35">
        <f t="shared" si="45"/>
        <v>150</v>
      </c>
      <c r="Z34" s="35">
        <f t="shared" si="45"/>
        <v>340</v>
      </c>
      <c r="AA34" s="35">
        <f t="shared" si="45"/>
        <v>50</v>
      </c>
      <c r="AB34" s="35">
        <f t="shared" si="45"/>
        <v>52</v>
      </c>
      <c r="AC34" s="35">
        <f t="shared" si="45"/>
        <v>442</v>
      </c>
      <c r="AD34" s="166">
        <f t="shared" si="45"/>
        <v>294.66666666666669</v>
      </c>
      <c r="AE34" s="35"/>
      <c r="AF34" s="35"/>
      <c r="AG34" s="35"/>
      <c r="AH34" s="35"/>
      <c r="AI34" s="35"/>
      <c r="AJ34" s="35"/>
      <c r="AK34" s="35"/>
    </row>
    <row r="35" spans="1:37" s="147" customFormat="1" ht="17.100000000000001" customHeight="1">
      <c r="A35" s="157">
        <v>25</v>
      </c>
      <c r="B35" s="23" t="s">
        <v>91</v>
      </c>
      <c r="C35" s="34">
        <f>'Sep25'!C34+'Sep25'!D34</f>
        <v>42000</v>
      </c>
      <c r="D35" s="34">
        <f t="shared" ref="D35:D37" si="46">C35/4</f>
        <v>10500</v>
      </c>
      <c r="E35" s="34">
        <f>'Jan26'!G34+'Jan26'!I34</f>
        <v>2933</v>
      </c>
      <c r="F35" s="34">
        <f>'Feb26'!G34+'Feb26'!I34</f>
        <v>2930</v>
      </c>
      <c r="G35" s="34">
        <f>'Mar26'!G34+'Mar26'!I34</f>
        <v>1939</v>
      </c>
      <c r="H35" s="34">
        <f t="shared" ref="H35:H37" si="47">SUM(E35:G35)</f>
        <v>7802</v>
      </c>
      <c r="I35" s="15">
        <f t="shared" si="2"/>
        <v>74.304761904761904</v>
      </c>
      <c r="J35" s="34">
        <v>16800</v>
      </c>
      <c r="K35" s="34">
        <f t="shared" si="3"/>
        <v>4200</v>
      </c>
      <c r="L35" s="34">
        <f>'Jan26'!AU34</f>
        <v>1123</v>
      </c>
      <c r="M35" s="34">
        <f>'Feb26'!AU34</f>
        <v>1196</v>
      </c>
      <c r="N35" s="34">
        <f>'Mar26'!AU34</f>
        <v>963</v>
      </c>
      <c r="O35" s="34">
        <f t="shared" ref="O35:O37" si="48">SUM(L35:N35)</f>
        <v>3282</v>
      </c>
      <c r="P35" s="15">
        <f t="shared" si="5"/>
        <v>78.142857142857139</v>
      </c>
      <c r="Q35" s="34">
        <v>18000</v>
      </c>
      <c r="R35" s="34">
        <f t="shared" ref="R35" si="49">Q35/4</f>
        <v>4500</v>
      </c>
      <c r="S35" s="34">
        <f>'Oct25'!BJ34</f>
        <v>0</v>
      </c>
      <c r="T35" s="34">
        <f>'Nov25'!BJ34</f>
        <v>0</v>
      </c>
      <c r="U35" s="34">
        <f>'Dec25'!BJ34</f>
        <v>0</v>
      </c>
      <c r="V35" s="34">
        <f t="shared" ref="V35" si="50">SUM(S35:U35)</f>
        <v>0</v>
      </c>
      <c r="W35" s="15">
        <f t="shared" ref="W35" si="51">V35*100/R35</f>
        <v>0</v>
      </c>
      <c r="X35" s="34"/>
      <c r="Y35" s="15"/>
      <c r="Z35" s="15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</row>
    <row r="36" spans="1:37" s="147" customFormat="1" ht="17.100000000000001" customHeight="1">
      <c r="A36" s="153">
        <v>26</v>
      </c>
      <c r="B36" s="34" t="s">
        <v>92</v>
      </c>
      <c r="C36" s="34">
        <f>'Sep25'!C35+'Sep25'!D35</f>
        <v>22000</v>
      </c>
      <c r="D36" s="34">
        <f t="shared" si="46"/>
        <v>5500</v>
      </c>
      <c r="E36" s="34">
        <f>'Jan26'!G35+'Jan26'!I35</f>
        <v>1731</v>
      </c>
      <c r="F36" s="34">
        <f>'Feb26'!G35+'Feb26'!I35</f>
        <v>1627</v>
      </c>
      <c r="G36" s="34">
        <f>'Mar26'!G35+'Mar26'!I35</f>
        <v>705</v>
      </c>
      <c r="H36" s="34">
        <f t="shared" si="47"/>
        <v>4063</v>
      </c>
      <c r="I36" s="15">
        <f t="shared" si="2"/>
        <v>73.872727272727275</v>
      </c>
      <c r="J36" s="34">
        <v>8800</v>
      </c>
      <c r="K36" s="34">
        <f t="shared" si="3"/>
        <v>2200</v>
      </c>
      <c r="L36" s="34">
        <f>'Jan26'!AU35</f>
        <v>806</v>
      </c>
      <c r="M36" s="34">
        <f>'Feb26'!AU35</f>
        <v>800</v>
      </c>
      <c r="N36" s="34">
        <f>'Mar26'!AU35</f>
        <v>425</v>
      </c>
      <c r="O36" s="34">
        <f t="shared" si="48"/>
        <v>2031</v>
      </c>
      <c r="P36" s="15">
        <f t="shared" si="5"/>
        <v>92.318181818181813</v>
      </c>
      <c r="Q36" s="34"/>
      <c r="R36" s="34"/>
      <c r="S36" s="34"/>
      <c r="T36" s="34"/>
      <c r="U36" s="34"/>
      <c r="V36" s="34"/>
      <c r="W36" s="34"/>
      <c r="X36" s="34"/>
      <c r="Y36" s="15"/>
      <c r="Z36" s="15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</row>
    <row r="37" spans="1:37" s="147" customFormat="1" ht="17.100000000000001" customHeight="1">
      <c r="A37" s="154">
        <v>27</v>
      </c>
      <c r="B37" s="155" t="s">
        <v>93</v>
      </c>
      <c r="C37" s="34">
        <f>'Sep25'!C36+'Sep25'!D36</f>
        <v>29000</v>
      </c>
      <c r="D37" s="34">
        <f t="shared" si="46"/>
        <v>7250</v>
      </c>
      <c r="E37" s="34">
        <f>'Jan26'!G36+'Jan26'!I36</f>
        <v>2363</v>
      </c>
      <c r="F37" s="34">
        <f>'Feb26'!G36+'Feb26'!I36</f>
        <v>2160</v>
      </c>
      <c r="G37" s="34">
        <f>'Mar26'!G36+'Mar26'!I36</f>
        <v>1900</v>
      </c>
      <c r="H37" s="34">
        <f t="shared" si="47"/>
        <v>6423</v>
      </c>
      <c r="I37" s="15">
        <f t="shared" si="2"/>
        <v>88.593103448275869</v>
      </c>
      <c r="J37" s="34">
        <v>11600</v>
      </c>
      <c r="K37" s="34">
        <f t="shared" si="3"/>
        <v>2900</v>
      </c>
      <c r="L37" s="34">
        <f>'Jan26'!AU36</f>
        <v>906</v>
      </c>
      <c r="M37" s="34">
        <f>'Feb26'!AU36</f>
        <v>980</v>
      </c>
      <c r="N37" s="34">
        <f>'Mar26'!AU36</f>
        <v>952</v>
      </c>
      <c r="O37" s="34">
        <f t="shared" si="48"/>
        <v>2838</v>
      </c>
      <c r="P37" s="15">
        <f t="shared" si="5"/>
        <v>97.862068965517238</v>
      </c>
      <c r="Q37" s="34"/>
      <c r="R37" s="34"/>
      <c r="S37" s="34"/>
      <c r="T37" s="34"/>
      <c r="U37" s="34"/>
      <c r="V37" s="34"/>
      <c r="W37" s="34"/>
      <c r="X37" s="34"/>
      <c r="Y37" s="15"/>
      <c r="Z37" s="15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</row>
    <row r="38" spans="1:37" s="148" customFormat="1" ht="17.100000000000001" customHeight="1">
      <c r="A38" s="156"/>
      <c r="B38" s="35" t="s">
        <v>74</v>
      </c>
      <c r="C38" s="35">
        <f>SUM(C35:C37)</f>
        <v>93000</v>
      </c>
      <c r="D38" s="35">
        <f t="shared" ref="D38:V38" si="52">SUM(D35:D37)</f>
        <v>23250</v>
      </c>
      <c r="E38" s="35">
        <f t="shared" si="52"/>
        <v>7027</v>
      </c>
      <c r="F38" s="35">
        <f t="shared" si="52"/>
        <v>6717</v>
      </c>
      <c r="G38" s="35">
        <f t="shared" si="52"/>
        <v>4544</v>
      </c>
      <c r="H38" s="35">
        <f t="shared" si="52"/>
        <v>18288</v>
      </c>
      <c r="I38" s="21">
        <f t="shared" si="2"/>
        <v>78.658064516129031</v>
      </c>
      <c r="J38" s="35">
        <f t="shared" si="52"/>
        <v>37200</v>
      </c>
      <c r="K38" s="35">
        <f t="shared" si="52"/>
        <v>9300</v>
      </c>
      <c r="L38" s="35">
        <f t="shared" si="52"/>
        <v>2835</v>
      </c>
      <c r="M38" s="35">
        <f t="shared" si="52"/>
        <v>2976</v>
      </c>
      <c r="N38" s="35">
        <f t="shared" si="52"/>
        <v>2340</v>
      </c>
      <c r="O38" s="35">
        <f t="shared" si="52"/>
        <v>8151</v>
      </c>
      <c r="P38" s="21">
        <f t="shared" si="5"/>
        <v>87.645161290322577</v>
      </c>
      <c r="Q38" s="35">
        <f t="shared" si="52"/>
        <v>18000</v>
      </c>
      <c r="R38" s="35">
        <f t="shared" si="52"/>
        <v>4500</v>
      </c>
      <c r="S38" s="35">
        <f t="shared" si="52"/>
        <v>0</v>
      </c>
      <c r="T38" s="35">
        <f t="shared" si="52"/>
        <v>0</v>
      </c>
      <c r="U38" s="35">
        <f t="shared" si="52"/>
        <v>0</v>
      </c>
      <c r="V38" s="35">
        <f t="shared" si="52"/>
        <v>0</v>
      </c>
      <c r="W38" s="21">
        <f t="shared" ref="W38" si="53">V38*100/R38</f>
        <v>0</v>
      </c>
      <c r="X38" s="21"/>
      <c r="Y38" s="21"/>
      <c r="Z38" s="21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1:37" s="148" customFormat="1" ht="17.100000000000001" customHeight="1">
      <c r="A39" s="160">
        <v>28</v>
      </c>
      <c r="B39" s="161" t="s">
        <v>94</v>
      </c>
      <c r="C39" s="38">
        <f>'Sep25'!C38+'Sep25'!D38</f>
        <v>14000</v>
      </c>
      <c r="D39" s="38">
        <f t="shared" ref="D39:D88" si="54">C39/4</f>
        <v>3500</v>
      </c>
      <c r="E39" s="38">
        <f>'Jan26'!G38+'Jan26'!I38</f>
        <v>868</v>
      </c>
      <c r="F39" s="38">
        <f>'Feb26'!G38+'Feb26'!I38</f>
        <v>860</v>
      </c>
      <c r="G39" s="38">
        <f>'Mar26'!G38+'Mar26'!I38</f>
        <v>672</v>
      </c>
      <c r="H39" s="38">
        <f t="shared" ref="H39:H45" si="55">SUM(E39:G39)</f>
        <v>2400</v>
      </c>
      <c r="I39" s="28">
        <f t="shared" si="2"/>
        <v>68.571428571428569</v>
      </c>
      <c r="J39" s="38">
        <v>4900</v>
      </c>
      <c r="K39" s="38">
        <f t="shared" si="3"/>
        <v>1225</v>
      </c>
      <c r="L39" s="34">
        <f>'Jan26'!AU38</f>
        <v>458</v>
      </c>
      <c r="M39" s="34">
        <f>'Feb26'!AU38</f>
        <v>451</v>
      </c>
      <c r="N39" s="34">
        <f>'Mar26'!AU38</f>
        <v>398</v>
      </c>
      <c r="O39" s="38">
        <f t="shared" ref="O39:O45" si="56">SUM(L39:N39)</f>
        <v>1307</v>
      </c>
      <c r="P39" s="28">
        <f t="shared" si="5"/>
        <v>106.69387755102041</v>
      </c>
      <c r="Q39" s="34"/>
      <c r="R39" s="34"/>
      <c r="S39" s="38"/>
      <c r="T39" s="38"/>
      <c r="U39" s="38"/>
      <c r="V39" s="38"/>
      <c r="W39" s="38"/>
      <c r="X39" s="34"/>
      <c r="Y39" s="15"/>
      <c r="Z39" s="15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</row>
    <row r="40" spans="1:37" s="148" customFormat="1" ht="17.100000000000001" customHeight="1">
      <c r="A40" s="162">
        <v>29</v>
      </c>
      <c r="B40" s="38" t="s">
        <v>95</v>
      </c>
      <c r="C40" s="38">
        <f>'Sep25'!C39+'Sep25'!D39</f>
        <v>6500</v>
      </c>
      <c r="D40" s="38">
        <f t="shared" si="54"/>
        <v>1625</v>
      </c>
      <c r="E40" s="38">
        <f>'Jan26'!G39+'Jan26'!I39</f>
        <v>565</v>
      </c>
      <c r="F40" s="38">
        <f>'Feb26'!G39+'Feb26'!I39</f>
        <v>444</v>
      </c>
      <c r="G40" s="38">
        <f>'Mar26'!G39+'Mar26'!I39</f>
        <v>435</v>
      </c>
      <c r="H40" s="38">
        <f t="shared" si="55"/>
        <v>1444</v>
      </c>
      <c r="I40" s="28">
        <f t="shared" si="2"/>
        <v>88.861538461538458</v>
      </c>
      <c r="J40" s="38">
        <v>2275</v>
      </c>
      <c r="K40" s="38">
        <f t="shared" si="3"/>
        <v>568.75</v>
      </c>
      <c r="L40" s="34">
        <f>'Jan26'!AU39</f>
        <v>194</v>
      </c>
      <c r="M40" s="34">
        <f>'Feb26'!AU39</f>
        <v>181</v>
      </c>
      <c r="N40" s="34">
        <f>'Mar26'!AU39</f>
        <v>190</v>
      </c>
      <c r="O40" s="38">
        <f t="shared" si="56"/>
        <v>565</v>
      </c>
      <c r="P40" s="28">
        <f t="shared" si="5"/>
        <v>99.340659340659343</v>
      </c>
      <c r="Q40" s="34"/>
      <c r="R40" s="34"/>
      <c r="S40" s="38"/>
      <c r="T40" s="38"/>
      <c r="U40" s="38"/>
      <c r="V40" s="38"/>
      <c r="W40" s="38"/>
      <c r="X40" s="34"/>
      <c r="Y40" s="15"/>
      <c r="Z40" s="15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</row>
    <row r="41" spans="1:37" s="148" customFormat="1" ht="17.100000000000001" customHeight="1">
      <c r="A41" s="162">
        <v>30</v>
      </c>
      <c r="B41" s="38" t="s">
        <v>96</v>
      </c>
      <c r="C41" s="38">
        <f>'Sep25'!C40+'Sep25'!D40</f>
        <v>10000</v>
      </c>
      <c r="D41" s="38">
        <f t="shared" si="54"/>
        <v>2500</v>
      </c>
      <c r="E41" s="38">
        <f>'Jan26'!G40+'Jan26'!I40</f>
        <v>827</v>
      </c>
      <c r="F41" s="38">
        <f>'Feb26'!G40+'Feb26'!I40</f>
        <v>839</v>
      </c>
      <c r="G41" s="38">
        <f>'Mar26'!G40+'Mar26'!I40</f>
        <v>1008</v>
      </c>
      <c r="H41" s="38">
        <f t="shared" si="55"/>
        <v>2674</v>
      </c>
      <c r="I41" s="28">
        <f t="shared" si="2"/>
        <v>106.96</v>
      </c>
      <c r="J41" s="38">
        <v>3500</v>
      </c>
      <c r="K41" s="38">
        <f t="shared" si="3"/>
        <v>875</v>
      </c>
      <c r="L41" s="34">
        <f>'Jan26'!AU40</f>
        <v>266</v>
      </c>
      <c r="M41" s="34">
        <f>'Feb26'!AU40</f>
        <v>311</v>
      </c>
      <c r="N41" s="34">
        <f>'Mar26'!AU40</f>
        <v>350</v>
      </c>
      <c r="O41" s="38">
        <f t="shared" si="56"/>
        <v>927</v>
      </c>
      <c r="P41" s="28">
        <f t="shared" si="5"/>
        <v>105.94285714285714</v>
      </c>
      <c r="Q41" s="34"/>
      <c r="R41" s="34"/>
      <c r="S41" s="38"/>
      <c r="T41" s="38"/>
      <c r="U41" s="38"/>
      <c r="V41" s="38"/>
      <c r="W41" s="38"/>
      <c r="X41" s="34"/>
      <c r="Y41" s="15"/>
      <c r="Z41" s="15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</row>
    <row r="42" spans="1:37" s="147" customFormat="1" ht="17.100000000000001" customHeight="1">
      <c r="A42" s="153">
        <v>31</v>
      </c>
      <c r="B42" s="34" t="s">
        <v>97</v>
      </c>
      <c r="C42" s="34">
        <f>'Sep25'!C41+'Sep25'!D41</f>
        <v>24000</v>
      </c>
      <c r="D42" s="34">
        <f t="shared" si="54"/>
        <v>6000</v>
      </c>
      <c r="E42" s="34">
        <f>'Jan26'!G41+'Jan26'!I41</f>
        <v>2513</v>
      </c>
      <c r="F42" s="34">
        <f>'Feb26'!G41+'Feb26'!I41</f>
        <v>2533</v>
      </c>
      <c r="G42" s="34">
        <f>'Mar26'!G41+'Mar26'!I41</f>
        <v>2482</v>
      </c>
      <c r="H42" s="34">
        <f t="shared" si="55"/>
        <v>7528</v>
      </c>
      <c r="I42" s="15">
        <f t="shared" si="2"/>
        <v>125.46666666666667</v>
      </c>
      <c r="J42" s="34">
        <v>9600</v>
      </c>
      <c r="K42" s="34">
        <f t="shared" si="3"/>
        <v>2400</v>
      </c>
      <c r="L42" s="34">
        <f>'Jan26'!AU41</f>
        <v>917</v>
      </c>
      <c r="M42" s="34">
        <f>'Feb26'!AU41</f>
        <v>943</v>
      </c>
      <c r="N42" s="34">
        <f>'Mar26'!AU41</f>
        <v>998</v>
      </c>
      <c r="O42" s="34">
        <f t="shared" si="56"/>
        <v>2858</v>
      </c>
      <c r="P42" s="15">
        <f t="shared" si="5"/>
        <v>119.08333333333333</v>
      </c>
      <c r="Q42" s="34"/>
      <c r="R42" s="34"/>
      <c r="S42" s="34"/>
      <c r="T42" s="34"/>
      <c r="U42" s="34"/>
      <c r="V42" s="34"/>
      <c r="W42" s="34"/>
      <c r="X42" s="34">
        <v>600</v>
      </c>
      <c r="Y42" s="34">
        <f>X42/4</f>
        <v>150</v>
      </c>
      <c r="Z42" s="34">
        <f>'Jan26'!BE41</f>
        <v>305</v>
      </c>
      <c r="AA42" s="34">
        <f>'Feb26'!BC41</f>
        <v>50</v>
      </c>
      <c r="AB42" s="34">
        <f>'Mar26'!BC41</f>
        <v>50</v>
      </c>
      <c r="AC42" s="34">
        <f t="shared" ref="AC42" si="57">SUM(Z42:AB42)</f>
        <v>405</v>
      </c>
      <c r="AD42" s="15">
        <f t="shared" ref="AD42" si="58">AC42*100/Y42</f>
        <v>270</v>
      </c>
      <c r="AE42" s="34"/>
      <c r="AF42" s="34"/>
      <c r="AG42" s="34"/>
      <c r="AH42" s="34"/>
      <c r="AI42" s="34"/>
      <c r="AJ42" s="34"/>
      <c r="AK42" s="34"/>
    </row>
    <row r="43" spans="1:37" s="147" customFormat="1" ht="17.100000000000001" customHeight="1">
      <c r="A43" s="153">
        <v>32</v>
      </c>
      <c r="B43" s="34" t="s">
        <v>98</v>
      </c>
      <c r="C43" s="34">
        <f>'Sep25'!C42+'Sep25'!D42</f>
        <v>22000</v>
      </c>
      <c r="D43" s="34">
        <f t="shared" si="54"/>
        <v>5500</v>
      </c>
      <c r="E43" s="34">
        <f>'Jan26'!G42+'Jan26'!I42</f>
        <v>1342</v>
      </c>
      <c r="F43" s="34">
        <f>'Feb26'!G42+'Feb26'!I42</f>
        <v>1258</v>
      </c>
      <c r="G43" s="34">
        <f>'Mar26'!G42+'Mar26'!I42</f>
        <v>1561</v>
      </c>
      <c r="H43" s="34">
        <f t="shared" si="55"/>
        <v>4161</v>
      </c>
      <c r="I43" s="15">
        <f t="shared" si="2"/>
        <v>75.654545454545456</v>
      </c>
      <c r="J43" s="34">
        <v>8800</v>
      </c>
      <c r="K43" s="34">
        <f t="shared" si="3"/>
        <v>2200</v>
      </c>
      <c r="L43" s="34">
        <f>'Jan26'!AU42</f>
        <v>763</v>
      </c>
      <c r="M43" s="34">
        <f>'Feb26'!AU42</f>
        <v>825</v>
      </c>
      <c r="N43" s="34">
        <f>'Mar26'!AU42</f>
        <v>661</v>
      </c>
      <c r="O43" s="34">
        <f t="shared" si="56"/>
        <v>2249</v>
      </c>
      <c r="P43" s="15">
        <f t="shared" si="5"/>
        <v>102.22727272727273</v>
      </c>
      <c r="Q43" s="34"/>
      <c r="R43" s="34"/>
      <c r="S43" s="34"/>
      <c r="T43" s="34"/>
      <c r="U43" s="34"/>
      <c r="V43" s="34"/>
      <c r="W43" s="34"/>
      <c r="X43" s="34"/>
      <c r="Y43" s="15"/>
      <c r="Z43" s="15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1:37" s="147" customFormat="1" ht="17.100000000000001" customHeight="1">
      <c r="A44" s="153">
        <v>33</v>
      </c>
      <c r="B44" s="34" t="s">
        <v>99</v>
      </c>
      <c r="C44" s="34">
        <f>'Sep25'!C43+'Sep25'!D43</f>
        <v>25000</v>
      </c>
      <c r="D44" s="34">
        <f t="shared" si="54"/>
        <v>6250</v>
      </c>
      <c r="E44" s="34">
        <f>'Jan26'!G43+'Jan26'!I43</f>
        <v>1968</v>
      </c>
      <c r="F44" s="34">
        <f>'Feb26'!G43+'Feb26'!I43</f>
        <v>1853</v>
      </c>
      <c r="G44" s="34">
        <f>'Mar26'!G43+'Mar26'!I43</f>
        <v>605</v>
      </c>
      <c r="H44" s="34">
        <f t="shared" si="55"/>
        <v>4426</v>
      </c>
      <c r="I44" s="15">
        <f t="shared" si="2"/>
        <v>70.816000000000003</v>
      </c>
      <c r="J44" s="34">
        <v>10000</v>
      </c>
      <c r="K44" s="34">
        <f t="shared" si="3"/>
        <v>2500</v>
      </c>
      <c r="L44" s="34">
        <f>'Jan26'!AU43</f>
        <v>817</v>
      </c>
      <c r="M44" s="34">
        <f>'Feb26'!AU43</f>
        <v>807</v>
      </c>
      <c r="N44" s="34">
        <f>'Mar26'!AU43</f>
        <v>211</v>
      </c>
      <c r="O44" s="34">
        <f t="shared" si="56"/>
        <v>1835</v>
      </c>
      <c r="P44" s="15">
        <f t="shared" si="5"/>
        <v>73.400000000000006</v>
      </c>
      <c r="Q44" s="34"/>
      <c r="R44" s="34"/>
      <c r="S44" s="34"/>
      <c r="T44" s="34"/>
      <c r="U44" s="34"/>
      <c r="V44" s="34"/>
      <c r="W44" s="34"/>
      <c r="X44" s="34"/>
      <c r="Y44" s="15"/>
      <c r="Z44" s="15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</row>
    <row r="45" spans="1:37" s="147" customFormat="1" ht="17.100000000000001" customHeight="1">
      <c r="A45" s="154">
        <v>34</v>
      </c>
      <c r="B45" s="155" t="s">
        <v>100</v>
      </c>
      <c r="C45" s="34">
        <f>'Sep25'!C44+'Sep25'!D44</f>
        <v>14000</v>
      </c>
      <c r="D45" s="34">
        <f t="shared" si="54"/>
        <v>3500</v>
      </c>
      <c r="E45" s="34">
        <f>'Jan26'!G44+'Jan26'!I44</f>
        <v>1191</v>
      </c>
      <c r="F45" s="34">
        <f>'Feb26'!G44+'Feb26'!I44</f>
        <v>1037</v>
      </c>
      <c r="G45" s="34">
        <f>'Mar26'!G44+'Mar26'!I44</f>
        <v>946</v>
      </c>
      <c r="H45" s="34">
        <f t="shared" si="55"/>
        <v>3174</v>
      </c>
      <c r="I45" s="15">
        <f t="shared" si="2"/>
        <v>90.685714285714283</v>
      </c>
      <c r="J45" s="34">
        <v>5600</v>
      </c>
      <c r="K45" s="34">
        <f t="shared" si="3"/>
        <v>1400</v>
      </c>
      <c r="L45" s="34">
        <f>'Jan26'!AU44</f>
        <v>521</v>
      </c>
      <c r="M45" s="34">
        <f>'Feb26'!AU44</f>
        <v>471</v>
      </c>
      <c r="N45" s="34">
        <f>'Mar26'!AU44</f>
        <v>413</v>
      </c>
      <c r="O45" s="34">
        <f t="shared" si="56"/>
        <v>1405</v>
      </c>
      <c r="P45" s="15">
        <f t="shared" si="5"/>
        <v>100.35714285714286</v>
      </c>
      <c r="Q45" s="34"/>
      <c r="R45" s="34"/>
      <c r="S45" s="34"/>
      <c r="T45" s="34"/>
      <c r="U45" s="34"/>
      <c r="V45" s="34"/>
      <c r="W45" s="34"/>
      <c r="X45" s="34"/>
      <c r="Y45" s="15"/>
      <c r="Z45" s="15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</row>
    <row r="46" spans="1:37" s="148" customFormat="1" ht="17.100000000000001" customHeight="1">
      <c r="A46" s="156"/>
      <c r="B46" s="35" t="s">
        <v>74</v>
      </c>
      <c r="C46" s="35">
        <f>SUM(C42:C45)</f>
        <v>85000</v>
      </c>
      <c r="D46" s="35">
        <f t="shared" ref="D46:AC46" si="59">SUM(D42:D45)</f>
        <v>21250</v>
      </c>
      <c r="E46" s="35">
        <f t="shared" si="59"/>
        <v>7014</v>
      </c>
      <c r="F46" s="35">
        <f t="shared" si="59"/>
        <v>6681</v>
      </c>
      <c r="G46" s="35">
        <f t="shared" si="59"/>
        <v>5594</v>
      </c>
      <c r="H46" s="35">
        <f t="shared" si="59"/>
        <v>19289</v>
      </c>
      <c r="I46" s="21">
        <f t="shared" si="2"/>
        <v>90.771764705882347</v>
      </c>
      <c r="J46" s="35">
        <f t="shared" si="59"/>
        <v>34000</v>
      </c>
      <c r="K46" s="35">
        <f t="shared" si="59"/>
        <v>8500</v>
      </c>
      <c r="L46" s="35">
        <f t="shared" si="59"/>
        <v>3018</v>
      </c>
      <c r="M46" s="35">
        <f t="shared" si="59"/>
        <v>3046</v>
      </c>
      <c r="N46" s="35">
        <f t="shared" si="59"/>
        <v>2283</v>
      </c>
      <c r="O46" s="35">
        <f t="shared" si="59"/>
        <v>8347</v>
      </c>
      <c r="P46" s="21">
        <f t="shared" si="5"/>
        <v>98.2</v>
      </c>
      <c r="Q46" s="35"/>
      <c r="R46" s="35"/>
      <c r="S46" s="35"/>
      <c r="T46" s="35"/>
      <c r="U46" s="35"/>
      <c r="V46" s="35"/>
      <c r="W46" s="35"/>
      <c r="X46" s="35">
        <f t="shared" si="59"/>
        <v>600</v>
      </c>
      <c r="Y46" s="35">
        <f t="shared" si="59"/>
        <v>150</v>
      </c>
      <c r="Z46" s="35">
        <f t="shared" si="59"/>
        <v>305</v>
      </c>
      <c r="AA46" s="35">
        <f t="shared" si="59"/>
        <v>50</v>
      </c>
      <c r="AB46" s="35">
        <f t="shared" si="59"/>
        <v>50</v>
      </c>
      <c r="AC46" s="35">
        <f t="shared" si="59"/>
        <v>405</v>
      </c>
      <c r="AD46" s="21">
        <f t="shared" ref="AD46" si="60">AC46*100/Y46</f>
        <v>270</v>
      </c>
      <c r="AE46" s="35"/>
      <c r="AF46" s="35"/>
      <c r="AG46" s="35"/>
      <c r="AH46" s="35"/>
      <c r="AI46" s="35"/>
      <c r="AJ46" s="35"/>
      <c r="AK46" s="35"/>
    </row>
    <row r="47" spans="1:37" s="147" customFormat="1" ht="17.100000000000001" customHeight="1">
      <c r="A47" s="157">
        <v>35</v>
      </c>
      <c r="B47" s="23" t="s">
        <v>101</v>
      </c>
      <c r="C47" s="34">
        <f>'Sep25'!C46+'Sep25'!D46</f>
        <v>80000</v>
      </c>
      <c r="D47" s="34">
        <f t="shared" si="54"/>
        <v>20000</v>
      </c>
      <c r="E47" s="34">
        <f>'Jan26'!G46+'Jan26'!I46</f>
        <v>6603</v>
      </c>
      <c r="F47" s="34">
        <f>'Feb26'!G46+'Feb26'!I46</f>
        <v>6414</v>
      </c>
      <c r="G47" s="34">
        <f>'Mar26'!G46+'Mar26'!I46</f>
        <v>1564</v>
      </c>
      <c r="H47" s="34">
        <f t="shared" ref="H47:H51" si="61">SUM(E47:G47)</f>
        <v>14581</v>
      </c>
      <c r="I47" s="15">
        <f t="shared" si="2"/>
        <v>72.905000000000001</v>
      </c>
      <c r="J47" s="34">
        <v>32000</v>
      </c>
      <c r="K47" s="34">
        <f t="shared" si="3"/>
        <v>8000</v>
      </c>
      <c r="L47" s="34">
        <f>'Jan26'!AU46</f>
        <v>2929</v>
      </c>
      <c r="M47" s="34">
        <f>'Feb26'!AU46</f>
        <v>2620</v>
      </c>
      <c r="N47" s="34">
        <f>'Mar26'!AU46</f>
        <v>2841</v>
      </c>
      <c r="O47" s="34">
        <f t="shared" ref="O47:O51" si="62">SUM(L47:N47)</f>
        <v>8390</v>
      </c>
      <c r="P47" s="15">
        <f t="shared" si="5"/>
        <v>104.875</v>
      </c>
      <c r="Q47" s="34">
        <v>35500</v>
      </c>
      <c r="R47" s="34">
        <f t="shared" ref="R47:R48" si="63">Q47/4</f>
        <v>8875</v>
      </c>
      <c r="S47" s="34">
        <f>'Jan26'!BJ46</f>
        <v>4264</v>
      </c>
      <c r="T47" s="34">
        <f>'Feb26'!BJ46</f>
        <v>3576</v>
      </c>
      <c r="U47" s="34">
        <f>'Mar26'!BJ46</f>
        <v>3264</v>
      </c>
      <c r="V47" s="34">
        <f t="shared" ref="V47:V48" si="64">SUM(S47:U47)</f>
        <v>11104</v>
      </c>
      <c r="W47" s="15">
        <f t="shared" ref="W47:W48" si="65">V47*100/R47</f>
        <v>125.11549295774648</v>
      </c>
      <c r="X47" s="34"/>
      <c r="Y47" s="15"/>
      <c r="Z47" s="15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</row>
    <row r="48" spans="1:37" s="147" customFormat="1" ht="17.100000000000001" customHeight="1">
      <c r="A48" s="153">
        <v>36</v>
      </c>
      <c r="B48" s="163" t="s">
        <v>102</v>
      </c>
      <c r="C48" s="34">
        <f>'Sep25'!C47+'Sep25'!D47</f>
        <v>0</v>
      </c>
      <c r="D48" s="34">
        <f t="shared" si="54"/>
        <v>0</v>
      </c>
      <c r="E48" s="34">
        <f>'Jan26'!G47+'Jan26'!I47</f>
        <v>0</v>
      </c>
      <c r="F48" s="34">
        <f>'Feb26'!G47+'Feb26'!I47</f>
        <v>0</v>
      </c>
      <c r="G48" s="34">
        <f>'Mar26'!G47+'Mar26'!I47</f>
        <v>0</v>
      </c>
      <c r="H48" s="34">
        <f t="shared" si="61"/>
        <v>0</v>
      </c>
      <c r="I48" s="15"/>
      <c r="J48" s="34"/>
      <c r="K48" s="34">
        <f t="shared" si="3"/>
        <v>0</v>
      </c>
      <c r="L48" s="34">
        <f>'Jan26'!AU47</f>
        <v>0</v>
      </c>
      <c r="M48" s="34">
        <f>'Feb26'!AU47</f>
        <v>0</v>
      </c>
      <c r="N48" s="34">
        <f>'Mar26'!AU47</f>
        <v>0</v>
      </c>
      <c r="O48" s="34">
        <f t="shared" si="62"/>
        <v>0</v>
      </c>
      <c r="P48" s="15"/>
      <c r="Q48" s="34">
        <v>750000</v>
      </c>
      <c r="R48" s="34">
        <f t="shared" si="63"/>
        <v>187500</v>
      </c>
      <c r="S48" s="34">
        <f>'Jan26'!BJ47</f>
        <v>53310</v>
      </c>
      <c r="T48" s="34">
        <f>'Feb26'!BJ47</f>
        <v>52180</v>
      </c>
      <c r="U48" s="34">
        <f>'Mar26'!BJ47</f>
        <v>45920</v>
      </c>
      <c r="V48" s="34">
        <f t="shared" si="64"/>
        <v>151410</v>
      </c>
      <c r="W48" s="15">
        <f t="shared" si="65"/>
        <v>80.751999999999995</v>
      </c>
      <c r="X48" s="34"/>
      <c r="Y48" s="15"/>
      <c r="Z48" s="15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</row>
    <row r="49" spans="1:37" s="147" customFormat="1" ht="17.100000000000001" customHeight="1">
      <c r="A49" s="153">
        <v>37</v>
      </c>
      <c r="B49" s="34" t="s">
        <v>103</v>
      </c>
      <c r="C49" s="34">
        <f>'Sep25'!C48+'Sep25'!D48</f>
        <v>61000</v>
      </c>
      <c r="D49" s="34">
        <f t="shared" si="54"/>
        <v>15250</v>
      </c>
      <c r="E49" s="34">
        <f>'Jan26'!G48+'Jan26'!I48</f>
        <v>5954</v>
      </c>
      <c r="F49" s="34">
        <f>'Feb26'!G48+'Feb26'!I48</f>
        <v>5576</v>
      </c>
      <c r="G49" s="34">
        <f>'Mar26'!G48+'Mar26'!I48</f>
        <v>1329</v>
      </c>
      <c r="H49" s="34">
        <f t="shared" si="61"/>
        <v>12859</v>
      </c>
      <c r="I49" s="15">
        <f t="shared" si="2"/>
        <v>84.321311475409843</v>
      </c>
      <c r="J49" s="34">
        <v>24400</v>
      </c>
      <c r="K49" s="34">
        <f t="shared" si="3"/>
        <v>6100</v>
      </c>
      <c r="L49" s="34">
        <f>'Jan26'!AU48</f>
        <v>2282</v>
      </c>
      <c r="M49" s="34">
        <f>'Feb26'!AU48</f>
        <v>2216</v>
      </c>
      <c r="N49" s="34">
        <f>'Mar26'!AU48</f>
        <v>808</v>
      </c>
      <c r="O49" s="34">
        <f t="shared" si="62"/>
        <v>5306</v>
      </c>
      <c r="P49" s="15">
        <f t="shared" si="5"/>
        <v>86.983606557377044</v>
      </c>
      <c r="Q49" s="34"/>
      <c r="R49" s="34"/>
      <c r="S49" s="34"/>
      <c r="T49" s="34"/>
      <c r="U49" s="34"/>
      <c r="V49" s="34"/>
      <c r="W49" s="34"/>
      <c r="X49" s="34"/>
      <c r="Y49" s="15"/>
      <c r="Z49" s="15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</row>
    <row r="50" spans="1:37" s="147" customFormat="1" ht="17.100000000000001" customHeight="1">
      <c r="A50" s="153">
        <v>38</v>
      </c>
      <c r="B50" s="34" t="s">
        <v>104</v>
      </c>
      <c r="C50" s="34">
        <f>'Sep25'!C49+'Sep25'!D49</f>
        <v>42500</v>
      </c>
      <c r="D50" s="34">
        <f t="shared" si="54"/>
        <v>10625</v>
      </c>
      <c r="E50" s="34">
        <f>'Jan26'!G49+'Jan26'!I49</f>
        <v>3357</v>
      </c>
      <c r="F50" s="34">
        <f>'Feb26'!G49+'Feb26'!I49</f>
        <v>4857</v>
      </c>
      <c r="G50" s="34">
        <f>'Mar26'!G49+'Mar26'!I49</f>
        <v>841</v>
      </c>
      <c r="H50" s="34">
        <f t="shared" si="61"/>
        <v>9055</v>
      </c>
      <c r="I50" s="15">
        <f t="shared" si="2"/>
        <v>85.223529411764702</v>
      </c>
      <c r="J50" s="34">
        <v>17000</v>
      </c>
      <c r="K50" s="34">
        <f t="shared" si="3"/>
        <v>4250</v>
      </c>
      <c r="L50" s="34">
        <f>'Jan26'!AU49</f>
        <v>1471</v>
      </c>
      <c r="M50" s="34">
        <f>'Feb26'!AU49</f>
        <v>1454</v>
      </c>
      <c r="N50" s="34">
        <f>'Mar26'!AU49</f>
        <v>1073</v>
      </c>
      <c r="O50" s="34">
        <f t="shared" si="62"/>
        <v>3998</v>
      </c>
      <c r="P50" s="15">
        <f t="shared" si="5"/>
        <v>94.070588235294125</v>
      </c>
      <c r="Q50" s="34"/>
      <c r="R50" s="34"/>
      <c r="S50" s="34"/>
      <c r="T50" s="34"/>
      <c r="U50" s="34"/>
      <c r="V50" s="34"/>
      <c r="W50" s="34"/>
      <c r="X50" s="34"/>
      <c r="Y50" s="15"/>
      <c r="Z50" s="15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</row>
    <row r="51" spans="1:37" s="147" customFormat="1" ht="17.100000000000001" customHeight="1">
      <c r="A51" s="154">
        <v>39</v>
      </c>
      <c r="B51" s="155" t="s">
        <v>105</v>
      </c>
      <c r="C51" s="34">
        <f>'Sep25'!C50+'Sep25'!D50</f>
        <v>103000</v>
      </c>
      <c r="D51" s="34">
        <f t="shared" si="54"/>
        <v>25750</v>
      </c>
      <c r="E51" s="34">
        <f>'Jan26'!G50+'Jan26'!I50</f>
        <v>8318</v>
      </c>
      <c r="F51" s="34">
        <f>'Feb26'!G50+'Feb26'!I50</f>
        <v>8351</v>
      </c>
      <c r="G51" s="34">
        <f>'Mar26'!G50+'Mar26'!I50</f>
        <v>3854</v>
      </c>
      <c r="H51" s="34">
        <f t="shared" si="61"/>
        <v>20523</v>
      </c>
      <c r="I51" s="15">
        <f t="shared" si="2"/>
        <v>79.700970873786403</v>
      </c>
      <c r="J51" s="34">
        <v>41200</v>
      </c>
      <c r="K51" s="34">
        <f t="shared" si="3"/>
        <v>10300</v>
      </c>
      <c r="L51" s="34">
        <f>'Jan26'!AU50</f>
        <v>3468</v>
      </c>
      <c r="M51" s="34">
        <f>'Feb26'!AU50</f>
        <v>3454</v>
      </c>
      <c r="N51" s="34">
        <f>'Mar26'!AU50</f>
        <v>1729</v>
      </c>
      <c r="O51" s="34">
        <f t="shared" si="62"/>
        <v>8651</v>
      </c>
      <c r="P51" s="15">
        <f t="shared" si="5"/>
        <v>83.990291262135926</v>
      </c>
      <c r="Q51" s="34"/>
      <c r="R51" s="34"/>
      <c r="S51" s="34"/>
      <c r="T51" s="34"/>
      <c r="U51" s="34"/>
      <c r="V51" s="34"/>
      <c r="W51" s="34"/>
      <c r="X51" s="34"/>
      <c r="Y51" s="15"/>
      <c r="Z51" s="15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</row>
    <row r="52" spans="1:37" s="148" customFormat="1" ht="17.100000000000001" customHeight="1">
      <c r="A52" s="156"/>
      <c r="B52" s="35" t="s">
        <v>74</v>
      </c>
      <c r="C52" s="35">
        <f>SUM(C47:C51)</f>
        <v>286500</v>
      </c>
      <c r="D52" s="35">
        <f t="shared" ref="D52:V52" si="66">SUM(D47:D51)</f>
        <v>71625</v>
      </c>
      <c r="E52" s="35">
        <f t="shared" si="66"/>
        <v>24232</v>
      </c>
      <c r="F52" s="35">
        <f t="shared" si="66"/>
        <v>25198</v>
      </c>
      <c r="G52" s="35">
        <f t="shared" si="66"/>
        <v>7588</v>
      </c>
      <c r="H52" s="35">
        <f t="shared" si="66"/>
        <v>57018</v>
      </c>
      <c r="I52" s="21">
        <f t="shared" si="2"/>
        <v>79.606282722513086</v>
      </c>
      <c r="J52" s="35">
        <f t="shared" si="66"/>
        <v>114600</v>
      </c>
      <c r="K52" s="35">
        <f t="shared" si="66"/>
        <v>28650</v>
      </c>
      <c r="L52" s="35">
        <f t="shared" si="66"/>
        <v>10150</v>
      </c>
      <c r="M52" s="35">
        <f t="shared" si="66"/>
        <v>9744</v>
      </c>
      <c r="N52" s="35">
        <f t="shared" si="66"/>
        <v>6451</v>
      </c>
      <c r="O52" s="35">
        <f t="shared" si="66"/>
        <v>26345</v>
      </c>
      <c r="P52" s="21">
        <f t="shared" si="5"/>
        <v>91.954624781849915</v>
      </c>
      <c r="Q52" s="35">
        <f t="shared" si="66"/>
        <v>785500</v>
      </c>
      <c r="R52" s="35">
        <f t="shared" si="66"/>
        <v>196375</v>
      </c>
      <c r="S52" s="35">
        <f t="shared" si="66"/>
        <v>57574</v>
      </c>
      <c r="T52" s="35">
        <f t="shared" si="66"/>
        <v>55756</v>
      </c>
      <c r="U52" s="35">
        <f t="shared" si="66"/>
        <v>49184</v>
      </c>
      <c r="V52" s="35">
        <f t="shared" si="66"/>
        <v>162514</v>
      </c>
      <c r="W52" s="21">
        <f t="shared" ref="W52:W53" si="67">V52*100/R52</f>
        <v>82.756970082749845</v>
      </c>
      <c r="X52" s="21"/>
      <c r="Y52" s="21"/>
      <c r="Z52" s="21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</row>
    <row r="53" spans="1:37" s="147" customFormat="1" ht="17.100000000000001" customHeight="1">
      <c r="A53" s="157">
        <v>40</v>
      </c>
      <c r="B53" s="23" t="s">
        <v>106</v>
      </c>
      <c r="C53" s="34">
        <f>'Sep25'!C52+'Sep25'!D52</f>
        <v>193000</v>
      </c>
      <c r="D53" s="34">
        <f t="shared" si="54"/>
        <v>48250</v>
      </c>
      <c r="E53" s="34">
        <f>'Jan26'!G52+'Jan26'!I52</f>
        <v>16108</v>
      </c>
      <c r="F53" s="34">
        <f>'Feb26'!G52+'Feb26'!I52</f>
        <v>13726</v>
      </c>
      <c r="G53" s="34">
        <f>'Mar26'!G52+'Mar26'!I52</f>
        <v>4610</v>
      </c>
      <c r="H53" s="34">
        <f t="shared" ref="H53:H54" si="68">SUM(E53:G53)</f>
        <v>34444</v>
      </c>
      <c r="I53" s="15">
        <f t="shared" si="2"/>
        <v>71.38652849740933</v>
      </c>
      <c r="J53" s="34">
        <v>77200</v>
      </c>
      <c r="K53" s="34">
        <f t="shared" si="3"/>
        <v>19300</v>
      </c>
      <c r="L53" s="34">
        <f>'Jan26'!AU52</f>
        <v>6469</v>
      </c>
      <c r="M53" s="34">
        <f>'Feb26'!AU52</f>
        <v>6784</v>
      </c>
      <c r="N53" s="34">
        <f>'Mar26'!AU52</f>
        <v>6100</v>
      </c>
      <c r="O53" s="34">
        <f t="shared" ref="O53:O54" si="69">SUM(L53:N53)</f>
        <v>19353</v>
      </c>
      <c r="P53" s="15">
        <f t="shared" si="5"/>
        <v>100.27461139896373</v>
      </c>
      <c r="Q53" s="34">
        <v>75000</v>
      </c>
      <c r="R53" s="34">
        <f t="shared" ref="R53" si="70">Q53/4</f>
        <v>18750</v>
      </c>
      <c r="S53" s="34">
        <f>'Jan26'!BJ52</f>
        <v>5762</v>
      </c>
      <c r="T53" s="34">
        <f>'Feb26'!BJ52</f>
        <v>5275</v>
      </c>
      <c r="U53" s="34">
        <f>'Mar26'!BJ52</f>
        <v>5182</v>
      </c>
      <c r="V53" s="34">
        <f t="shared" ref="V53" si="71">SUM(S53:U53)</f>
        <v>16219</v>
      </c>
      <c r="W53" s="15">
        <f t="shared" si="67"/>
        <v>86.501333333333335</v>
      </c>
      <c r="X53" s="34"/>
      <c r="Y53" s="15"/>
      <c r="Z53" s="15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</row>
    <row r="54" spans="1:37" s="147" customFormat="1" ht="17.100000000000001" customHeight="1">
      <c r="A54" s="154">
        <v>41</v>
      </c>
      <c r="B54" s="155" t="s">
        <v>107</v>
      </c>
      <c r="C54" s="34">
        <f>'Sep25'!C53+'Sep25'!D53</f>
        <v>53000</v>
      </c>
      <c r="D54" s="34">
        <f t="shared" si="54"/>
        <v>13250</v>
      </c>
      <c r="E54" s="34">
        <f>'Jan26'!G53+'Jan26'!I53</f>
        <v>4528</v>
      </c>
      <c r="F54" s="34">
        <f>'Feb26'!G53+'Feb26'!I53</f>
        <v>1627</v>
      </c>
      <c r="G54" s="34">
        <f>'Mar26'!G53+'Mar26'!I53</f>
        <v>787</v>
      </c>
      <c r="H54" s="34">
        <f t="shared" si="68"/>
        <v>6942</v>
      </c>
      <c r="I54" s="15">
        <f t="shared" si="2"/>
        <v>52.392452830188681</v>
      </c>
      <c r="J54" s="34">
        <v>21200</v>
      </c>
      <c r="K54" s="34">
        <f t="shared" si="3"/>
        <v>5300</v>
      </c>
      <c r="L54" s="34">
        <f>'Jan26'!AU53</f>
        <v>1786</v>
      </c>
      <c r="M54" s="34">
        <f>'Feb26'!AU53</f>
        <v>599</v>
      </c>
      <c r="N54" s="34">
        <f>'Mar26'!AU53</f>
        <v>332</v>
      </c>
      <c r="O54" s="34">
        <f t="shared" si="69"/>
        <v>2717</v>
      </c>
      <c r="P54" s="15">
        <f t="shared" si="5"/>
        <v>51.264150943396224</v>
      </c>
      <c r="Q54" s="34"/>
      <c r="R54" s="34"/>
      <c r="S54" s="34"/>
      <c r="T54" s="34"/>
      <c r="U54" s="34"/>
      <c r="V54" s="34"/>
      <c r="W54" s="34"/>
      <c r="X54" s="34"/>
      <c r="Y54" s="15"/>
      <c r="Z54" s="15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</row>
    <row r="55" spans="1:37" s="148" customFormat="1" ht="17.100000000000001" customHeight="1">
      <c r="A55" s="156"/>
      <c r="B55" s="35" t="s">
        <v>74</v>
      </c>
      <c r="C55" s="35">
        <f>SUM(C53:C54)</f>
        <v>246000</v>
      </c>
      <c r="D55" s="35">
        <f t="shared" ref="D55:V55" si="72">SUM(D53:D54)</f>
        <v>61500</v>
      </c>
      <c r="E55" s="35">
        <f t="shared" si="72"/>
        <v>20636</v>
      </c>
      <c r="F55" s="35">
        <f t="shared" si="72"/>
        <v>15353</v>
      </c>
      <c r="G55" s="35">
        <f t="shared" si="72"/>
        <v>5397</v>
      </c>
      <c r="H55" s="35">
        <f t="shared" si="72"/>
        <v>41386</v>
      </c>
      <c r="I55" s="21">
        <f t="shared" si="2"/>
        <v>67.294308943089433</v>
      </c>
      <c r="J55" s="35">
        <f t="shared" si="72"/>
        <v>98400</v>
      </c>
      <c r="K55" s="35">
        <f t="shared" si="72"/>
        <v>24600</v>
      </c>
      <c r="L55" s="35">
        <f t="shared" si="72"/>
        <v>8255</v>
      </c>
      <c r="M55" s="35">
        <f t="shared" si="72"/>
        <v>7383</v>
      </c>
      <c r="N55" s="35">
        <f t="shared" si="72"/>
        <v>6432</v>
      </c>
      <c r="O55" s="35">
        <f t="shared" si="72"/>
        <v>22070</v>
      </c>
      <c r="P55" s="21">
        <f t="shared" si="5"/>
        <v>89.715447154471548</v>
      </c>
      <c r="Q55" s="35">
        <f t="shared" si="72"/>
        <v>75000</v>
      </c>
      <c r="R55" s="35">
        <f t="shared" si="72"/>
        <v>18750</v>
      </c>
      <c r="S55" s="35">
        <f t="shared" si="72"/>
        <v>5762</v>
      </c>
      <c r="T55" s="35">
        <f t="shared" si="72"/>
        <v>5275</v>
      </c>
      <c r="U55" s="35">
        <f t="shared" si="72"/>
        <v>5182</v>
      </c>
      <c r="V55" s="35">
        <f t="shared" si="72"/>
        <v>16219</v>
      </c>
      <c r="W55" s="21">
        <f t="shared" ref="W55" si="73">V55*100/R55</f>
        <v>86.501333333333335</v>
      </c>
      <c r="X55" s="21"/>
      <c r="Y55" s="21"/>
      <c r="Z55" s="21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</row>
    <row r="56" spans="1:37" s="147" customFormat="1" ht="17.100000000000001" customHeight="1">
      <c r="A56" s="157">
        <v>42</v>
      </c>
      <c r="B56" s="23" t="s">
        <v>108</v>
      </c>
      <c r="C56" s="34">
        <f>'Sep25'!C55+'Sep25'!D55</f>
        <v>115000</v>
      </c>
      <c r="D56" s="34">
        <f t="shared" si="54"/>
        <v>28750</v>
      </c>
      <c r="E56" s="34">
        <f>'Jan26'!G55+'Jan26'!I55</f>
        <v>7437</v>
      </c>
      <c r="F56" s="34">
        <f>'Feb26'!G55+'Feb26'!I55</f>
        <v>2641</v>
      </c>
      <c r="G56" s="34">
        <f>'Mar26'!G55+'Mar26'!I55</f>
        <v>1630</v>
      </c>
      <c r="H56" s="34">
        <f t="shared" ref="H56:H57" si="74">SUM(E56:G56)</f>
        <v>11708</v>
      </c>
      <c r="I56" s="15">
        <f t="shared" si="2"/>
        <v>40.723478260869562</v>
      </c>
      <c r="J56" s="34">
        <v>46000</v>
      </c>
      <c r="K56" s="34">
        <f t="shared" si="3"/>
        <v>11500</v>
      </c>
      <c r="L56" s="34">
        <f>'Jan26'!AU55</f>
        <v>3608</v>
      </c>
      <c r="M56" s="34">
        <f>'Feb26'!AU55</f>
        <v>2306</v>
      </c>
      <c r="N56" s="34">
        <f>'Mar26'!AU55</f>
        <v>1997</v>
      </c>
      <c r="O56" s="34">
        <f t="shared" ref="O56:O57" si="75">SUM(L56:N56)</f>
        <v>7911</v>
      </c>
      <c r="P56" s="15">
        <f t="shared" si="5"/>
        <v>68.791304347826085</v>
      </c>
      <c r="Q56" s="34"/>
      <c r="R56" s="34"/>
      <c r="S56" s="34"/>
      <c r="T56" s="34"/>
      <c r="U56" s="34"/>
      <c r="V56" s="34"/>
      <c r="W56" s="34"/>
      <c r="X56" s="34">
        <v>300</v>
      </c>
      <c r="Y56" s="34">
        <f>X56/4</f>
        <v>75</v>
      </c>
      <c r="Z56" s="34">
        <f>'Oct25'!BE55</f>
        <v>0</v>
      </c>
      <c r="AA56" s="34">
        <f>'Nov25'!BC55</f>
        <v>0</v>
      </c>
      <c r="AB56" s="34">
        <f>'Dec25'!BC55</f>
        <v>0</v>
      </c>
      <c r="AC56" s="34">
        <f t="shared" ref="AC56" si="76">SUM(Z56:AB56)</f>
        <v>0</v>
      </c>
      <c r="AD56" s="15">
        <f t="shared" ref="AD56" si="77">AC56*100/Y56</f>
        <v>0</v>
      </c>
      <c r="AE56" s="34"/>
      <c r="AF56" s="34"/>
      <c r="AG56" s="34"/>
      <c r="AH56" s="34"/>
      <c r="AI56" s="34"/>
      <c r="AJ56" s="34"/>
      <c r="AK56" s="34"/>
    </row>
    <row r="57" spans="1:37" s="147" customFormat="1" ht="17.100000000000001" customHeight="1">
      <c r="A57" s="154">
        <v>43</v>
      </c>
      <c r="B57" s="155" t="s">
        <v>109</v>
      </c>
      <c r="C57" s="34">
        <f>'Sep25'!C56+'Sep25'!D56</f>
        <v>120000</v>
      </c>
      <c r="D57" s="34">
        <f t="shared" si="54"/>
        <v>30000</v>
      </c>
      <c r="E57" s="34">
        <f>'Jan26'!G56+'Jan26'!I56</f>
        <v>7556</v>
      </c>
      <c r="F57" s="34">
        <f>'Feb26'!G56+'Feb26'!I56</f>
        <v>1605</v>
      </c>
      <c r="G57" s="34">
        <f>'Mar26'!G56+'Mar26'!I56</f>
        <v>1330</v>
      </c>
      <c r="H57" s="34">
        <f t="shared" si="74"/>
        <v>10491</v>
      </c>
      <c r="I57" s="15">
        <f t="shared" si="2"/>
        <v>34.97</v>
      </c>
      <c r="J57" s="34">
        <v>48000</v>
      </c>
      <c r="K57" s="34">
        <f t="shared" si="3"/>
        <v>12000</v>
      </c>
      <c r="L57" s="34">
        <f>'Jan26'!AU56</f>
        <v>3982</v>
      </c>
      <c r="M57" s="34">
        <f>'Feb26'!AU56</f>
        <v>2048</v>
      </c>
      <c r="N57" s="34">
        <f>'Mar26'!AU56</f>
        <v>2080</v>
      </c>
      <c r="O57" s="34">
        <f t="shared" si="75"/>
        <v>8110</v>
      </c>
      <c r="P57" s="15">
        <f t="shared" si="5"/>
        <v>67.583333333333329</v>
      </c>
      <c r="Q57" s="34"/>
      <c r="R57" s="34"/>
      <c r="S57" s="34"/>
      <c r="T57" s="34"/>
      <c r="U57" s="34"/>
      <c r="V57" s="34"/>
      <c r="W57" s="34"/>
      <c r="X57" s="34"/>
      <c r="Y57" s="15"/>
      <c r="Z57" s="15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</row>
    <row r="58" spans="1:37" s="148" customFormat="1" ht="17.100000000000001" customHeight="1">
      <c r="A58" s="156"/>
      <c r="B58" s="35" t="s">
        <v>74</v>
      </c>
      <c r="C58" s="35">
        <f>SUM(C56:C57)</f>
        <v>235000</v>
      </c>
      <c r="D58" s="35">
        <f t="shared" ref="D58:AC58" si="78">SUM(D56:D57)</f>
        <v>58750</v>
      </c>
      <c r="E58" s="35">
        <f t="shared" si="78"/>
        <v>14993</v>
      </c>
      <c r="F58" s="35">
        <f t="shared" si="78"/>
        <v>4246</v>
      </c>
      <c r="G58" s="35">
        <f t="shared" si="78"/>
        <v>2960</v>
      </c>
      <c r="H58" s="35">
        <f t="shared" si="78"/>
        <v>22199</v>
      </c>
      <c r="I58" s="21">
        <f t="shared" si="2"/>
        <v>37.785531914893618</v>
      </c>
      <c r="J58" s="35">
        <f t="shared" si="78"/>
        <v>94000</v>
      </c>
      <c r="K58" s="35">
        <f t="shared" si="78"/>
        <v>23500</v>
      </c>
      <c r="L58" s="35">
        <f t="shared" si="78"/>
        <v>7590</v>
      </c>
      <c r="M58" s="35">
        <f t="shared" si="78"/>
        <v>4354</v>
      </c>
      <c r="N58" s="35">
        <f t="shared" si="78"/>
        <v>4077</v>
      </c>
      <c r="O58" s="35">
        <f t="shared" si="78"/>
        <v>16021</v>
      </c>
      <c r="P58" s="21">
        <f t="shared" si="5"/>
        <v>68.174468085106383</v>
      </c>
      <c r="Q58" s="35">
        <f t="shared" si="78"/>
        <v>0</v>
      </c>
      <c r="R58" s="35"/>
      <c r="S58" s="35"/>
      <c r="T58" s="35"/>
      <c r="U58" s="35"/>
      <c r="V58" s="35"/>
      <c r="W58" s="35"/>
      <c r="X58" s="35">
        <f t="shared" si="78"/>
        <v>300</v>
      </c>
      <c r="Y58" s="35">
        <f t="shared" si="78"/>
        <v>75</v>
      </c>
      <c r="Z58" s="35">
        <f t="shared" si="78"/>
        <v>0</v>
      </c>
      <c r="AA58" s="35">
        <f t="shared" si="78"/>
        <v>0</v>
      </c>
      <c r="AB58" s="35">
        <f t="shared" si="78"/>
        <v>0</v>
      </c>
      <c r="AC58" s="35">
        <f t="shared" si="78"/>
        <v>0</v>
      </c>
      <c r="AD58" s="21">
        <f t="shared" ref="AD58:AD59" si="79">AC58*100/Y58</f>
        <v>0</v>
      </c>
      <c r="AE58" s="35"/>
      <c r="AF58" s="35"/>
      <c r="AG58" s="35"/>
      <c r="AH58" s="35"/>
      <c r="AI58" s="35"/>
      <c r="AJ58" s="35"/>
      <c r="AK58" s="35"/>
    </row>
    <row r="59" spans="1:37" s="147" customFormat="1" ht="17.100000000000001" customHeight="1">
      <c r="A59" s="157">
        <v>44</v>
      </c>
      <c r="B59" s="23" t="s">
        <v>110</v>
      </c>
      <c r="C59" s="34">
        <f>'Sep25'!C58+'Sep25'!D58</f>
        <v>128000</v>
      </c>
      <c r="D59" s="34">
        <f t="shared" si="54"/>
        <v>32000</v>
      </c>
      <c r="E59" s="34">
        <f>'Jan26'!G58+'Jan26'!I58</f>
        <v>11560</v>
      </c>
      <c r="F59" s="34">
        <f>'Feb26'!G58+'Feb26'!I58</f>
        <v>7693</v>
      </c>
      <c r="G59" s="34">
        <f>'Mar26'!G58+'Mar26'!I58</f>
        <v>3385</v>
      </c>
      <c r="H59" s="34">
        <f t="shared" ref="H59:H63" si="80">SUM(E59:G59)</f>
        <v>22638</v>
      </c>
      <c r="I59" s="15">
        <f t="shared" si="2"/>
        <v>70.743750000000006</v>
      </c>
      <c r="J59" s="34">
        <v>51200</v>
      </c>
      <c r="K59" s="34">
        <f t="shared" si="3"/>
        <v>12800</v>
      </c>
      <c r="L59" s="34">
        <f>'Jan26'!AU58</f>
        <v>4245</v>
      </c>
      <c r="M59" s="34">
        <f>'Feb26'!AU58</f>
        <v>4160</v>
      </c>
      <c r="N59" s="34">
        <f>'Mar26'!AU58</f>
        <v>2474</v>
      </c>
      <c r="O59" s="34">
        <f t="shared" ref="O59:O63" si="81">SUM(L59:N59)</f>
        <v>10879</v>
      </c>
      <c r="P59" s="15">
        <f t="shared" si="5"/>
        <v>84.9921875</v>
      </c>
      <c r="Q59" s="34">
        <v>78500</v>
      </c>
      <c r="R59" s="34">
        <f t="shared" ref="R59" si="82">Q59/4</f>
        <v>19625</v>
      </c>
      <c r="S59" s="34">
        <f>'Jan26'!BJ58</f>
        <v>7857</v>
      </c>
      <c r="T59" s="34">
        <f>'Feb26'!BJ58</f>
        <v>7651</v>
      </c>
      <c r="U59" s="34">
        <f>'Mar26'!BJ58</f>
        <v>5532</v>
      </c>
      <c r="V59" s="34">
        <f t="shared" ref="V59" si="83">SUM(S59:U59)</f>
        <v>21040</v>
      </c>
      <c r="W59" s="15">
        <f t="shared" ref="W59" si="84">V59*100/R59</f>
        <v>107.21019108280255</v>
      </c>
      <c r="X59" s="34">
        <v>100</v>
      </c>
      <c r="Y59" s="34">
        <f>X59/4</f>
        <v>25</v>
      </c>
      <c r="Z59" s="34">
        <f>'Jan26'!BE58</f>
        <v>122</v>
      </c>
      <c r="AA59" s="34">
        <f>'Feb26'!BC58</f>
        <v>15</v>
      </c>
      <c r="AB59" s="34">
        <f>'Mar26'!BC58</f>
        <v>15</v>
      </c>
      <c r="AC59" s="34">
        <f t="shared" ref="AC59" si="85">SUM(Z59:AB59)</f>
        <v>152</v>
      </c>
      <c r="AD59" s="15">
        <f t="shared" si="79"/>
        <v>608</v>
      </c>
      <c r="AE59" s="34"/>
      <c r="AF59" s="34"/>
      <c r="AG59" s="34"/>
      <c r="AH59" s="34"/>
      <c r="AI59" s="34"/>
      <c r="AJ59" s="34"/>
      <c r="AK59" s="34"/>
    </row>
    <row r="60" spans="1:37" s="147" customFormat="1" ht="17.100000000000001" customHeight="1">
      <c r="A60" s="153">
        <v>45</v>
      </c>
      <c r="B60" s="34" t="s">
        <v>111</v>
      </c>
      <c r="C60" s="34">
        <f>'Sep25'!C59+'Sep25'!D59</f>
        <v>48000</v>
      </c>
      <c r="D60" s="34">
        <f t="shared" si="54"/>
        <v>12000</v>
      </c>
      <c r="E60" s="34">
        <f>'Jan26'!G59+'Jan26'!I59</f>
        <v>4366</v>
      </c>
      <c r="F60" s="34">
        <f>'Feb26'!G59+'Feb26'!I59</f>
        <v>3535</v>
      </c>
      <c r="G60" s="34">
        <f>'Mar26'!G59+'Mar26'!I59</f>
        <v>752</v>
      </c>
      <c r="H60" s="34">
        <f t="shared" si="80"/>
        <v>8653</v>
      </c>
      <c r="I60" s="15">
        <f t="shared" si="2"/>
        <v>72.108333333333334</v>
      </c>
      <c r="J60" s="34">
        <v>19200</v>
      </c>
      <c r="K60" s="34">
        <f t="shared" si="3"/>
        <v>4800</v>
      </c>
      <c r="L60" s="34">
        <f>'Jan26'!AU59</f>
        <v>1802</v>
      </c>
      <c r="M60" s="34">
        <f>'Feb26'!AU59</f>
        <v>1790</v>
      </c>
      <c r="N60" s="34">
        <f>'Mar26'!AU59</f>
        <v>982</v>
      </c>
      <c r="O60" s="34">
        <f t="shared" si="81"/>
        <v>4574</v>
      </c>
      <c r="P60" s="15">
        <f t="shared" si="5"/>
        <v>95.291666666666671</v>
      </c>
      <c r="Q60" s="34"/>
      <c r="R60" s="34"/>
      <c r="S60" s="34"/>
      <c r="T60" s="34"/>
      <c r="U60" s="34"/>
      <c r="V60" s="34"/>
      <c r="W60" s="34"/>
      <c r="X60" s="34"/>
      <c r="Y60" s="15"/>
      <c r="Z60" s="15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</row>
    <row r="61" spans="1:37" s="147" customFormat="1" ht="17.100000000000001" customHeight="1">
      <c r="A61" s="153">
        <v>46</v>
      </c>
      <c r="B61" s="34" t="s">
        <v>112</v>
      </c>
      <c r="C61" s="34">
        <f>'Sep25'!C60+'Sep25'!D60</f>
        <v>42000</v>
      </c>
      <c r="D61" s="34">
        <f t="shared" si="54"/>
        <v>10500</v>
      </c>
      <c r="E61" s="34">
        <f>'Jan26'!G60+'Jan26'!I60</f>
        <v>4058</v>
      </c>
      <c r="F61" s="34">
        <f>'Feb26'!G60+'Feb26'!I60</f>
        <v>2009</v>
      </c>
      <c r="G61" s="34">
        <f>'Mar26'!G60+'Mar26'!I60</f>
        <v>1384</v>
      </c>
      <c r="H61" s="34">
        <f t="shared" si="80"/>
        <v>7451</v>
      </c>
      <c r="I61" s="15">
        <f t="shared" si="2"/>
        <v>70.961904761904762</v>
      </c>
      <c r="J61" s="34">
        <v>16800</v>
      </c>
      <c r="K61" s="34">
        <f t="shared" si="3"/>
        <v>4200</v>
      </c>
      <c r="L61" s="34">
        <f>'Jan26'!AU60</f>
        <v>1718</v>
      </c>
      <c r="M61" s="34">
        <f>'Feb26'!AU60</f>
        <v>1856</v>
      </c>
      <c r="N61" s="34">
        <f>'Mar26'!AU60</f>
        <v>1431</v>
      </c>
      <c r="O61" s="34">
        <f t="shared" si="81"/>
        <v>5005</v>
      </c>
      <c r="P61" s="15">
        <f t="shared" si="5"/>
        <v>119.16666666666667</v>
      </c>
      <c r="Q61" s="34"/>
      <c r="R61" s="34"/>
      <c r="S61" s="34"/>
      <c r="T61" s="34"/>
      <c r="U61" s="34"/>
      <c r="V61" s="34"/>
      <c r="W61" s="34"/>
      <c r="X61" s="34"/>
      <c r="Y61" s="15"/>
      <c r="Z61" s="15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</row>
    <row r="62" spans="1:37" s="147" customFormat="1" ht="17.100000000000001" customHeight="1">
      <c r="A62" s="153">
        <v>47</v>
      </c>
      <c r="B62" s="34" t="s">
        <v>113</v>
      </c>
      <c r="C62" s="34">
        <f>'Sep25'!C61+'Sep25'!D61</f>
        <v>36000</v>
      </c>
      <c r="D62" s="34">
        <f t="shared" si="54"/>
        <v>9000</v>
      </c>
      <c r="E62" s="34">
        <f>'Jan26'!G61+'Jan26'!I61</f>
        <v>2998</v>
      </c>
      <c r="F62" s="34">
        <f>'Feb26'!G61+'Feb26'!I61</f>
        <v>3126</v>
      </c>
      <c r="G62" s="34">
        <f>'Mar26'!G61+'Mar26'!I61</f>
        <v>1024</v>
      </c>
      <c r="H62" s="34">
        <f t="shared" si="80"/>
        <v>7148</v>
      </c>
      <c r="I62" s="15">
        <f t="shared" si="2"/>
        <v>79.422222222222217</v>
      </c>
      <c r="J62" s="34">
        <v>14400</v>
      </c>
      <c r="K62" s="34">
        <f t="shared" si="3"/>
        <v>3600</v>
      </c>
      <c r="L62" s="34">
        <f>'Jan26'!AU61</f>
        <v>185</v>
      </c>
      <c r="M62" s="34">
        <f>'Feb26'!AU61</f>
        <v>1261</v>
      </c>
      <c r="N62" s="34">
        <f>'Mar26'!AU61</f>
        <v>496</v>
      </c>
      <c r="O62" s="34">
        <f t="shared" si="81"/>
        <v>1942</v>
      </c>
      <c r="P62" s="15">
        <f t="shared" si="5"/>
        <v>53.944444444444443</v>
      </c>
      <c r="Q62" s="34"/>
      <c r="R62" s="34"/>
      <c r="S62" s="34"/>
      <c r="T62" s="34"/>
      <c r="U62" s="34"/>
      <c r="V62" s="34"/>
      <c r="W62" s="34"/>
      <c r="X62" s="34"/>
      <c r="Y62" s="15"/>
      <c r="Z62" s="15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</row>
    <row r="63" spans="1:37" s="147" customFormat="1" ht="17.100000000000001" customHeight="1">
      <c r="A63" s="154">
        <v>48</v>
      </c>
      <c r="B63" s="155" t="s">
        <v>114</v>
      </c>
      <c r="C63" s="34">
        <f>'Sep25'!C62+'Sep25'!D62</f>
        <v>77000</v>
      </c>
      <c r="D63" s="34">
        <f t="shared" si="54"/>
        <v>19250</v>
      </c>
      <c r="E63" s="34">
        <f>'Jan26'!G62+'Jan26'!I62</f>
        <v>6669</v>
      </c>
      <c r="F63" s="34">
        <f>'Feb26'!G62+'Feb26'!I62</f>
        <v>5395</v>
      </c>
      <c r="G63" s="34">
        <f>'Mar26'!G62+'Mar26'!I62</f>
        <v>916</v>
      </c>
      <c r="H63" s="34">
        <f t="shared" si="80"/>
        <v>12980</v>
      </c>
      <c r="I63" s="15">
        <f t="shared" si="2"/>
        <v>67.428571428571431</v>
      </c>
      <c r="J63" s="34">
        <v>30800</v>
      </c>
      <c r="K63" s="34">
        <f t="shared" si="3"/>
        <v>7700</v>
      </c>
      <c r="L63" s="34">
        <f>'Jan26'!AU62</f>
        <v>2478</v>
      </c>
      <c r="M63" s="34">
        <f>'Feb26'!AU62</f>
        <v>2409</v>
      </c>
      <c r="N63" s="34">
        <f>'Mar26'!AU62</f>
        <v>849</v>
      </c>
      <c r="O63" s="34">
        <f t="shared" si="81"/>
        <v>5736</v>
      </c>
      <c r="P63" s="15">
        <f t="shared" si="5"/>
        <v>74.493506493506487</v>
      </c>
      <c r="Q63" s="34"/>
      <c r="R63" s="34"/>
      <c r="S63" s="34"/>
      <c r="T63" s="34"/>
      <c r="U63" s="34"/>
      <c r="V63" s="34"/>
      <c r="W63" s="34"/>
      <c r="X63" s="34"/>
      <c r="Y63" s="15"/>
      <c r="Z63" s="15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</row>
    <row r="64" spans="1:37" s="146" customFormat="1" ht="17.100000000000001" customHeight="1">
      <c r="A64" s="156"/>
      <c r="B64" s="35" t="s">
        <v>74</v>
      </c>
      <c r="C64" s="35">
        <f>SUM(C59:C63)</f>
        <v>331000</v>
      </c>
      <c r="D64" s="35">
        <f t="shared" ref="D64:AC64" si="86">SUM(D59:D63)</f>
        <v>82750</v>
      </c>
      <c r="E64" s="35">
        <f t="shared" si="86"/>
        <v>29651</v>
      </c>
      <c r="F64" s="35">
        <f t="shared" si="86"/>
        <v>21758</v>
      </c>
      <c r="G64" s="35">
        <f t="shared" si="86"/>
        <v>7461</v>
      </c>
      <c r="H64" s="35">
        <f t="shared" si="86"/>
        <v>58870</v>
      </c>
      <c r="I64" s="21">
        <f t="shared" si="2"/>
        <v>71.141993957703932</v>
      </c>
      <c r="J64" s="35">
        <f t="shared" si="86"/>
        <v>132400</v>
      </c>
      <c r="K64" s="35">
        <f t="shared" si="86"/>
        <v>33100</v>
      </c>
      <c r="L64" s="35">
        <f t="shared" si="86"/>
        <v>10428</v>
      </c>
      <c r="M64" s="35">
        <f t="shared" si="86"/>
        <v>11476</v>
      </c>
      <c r="N64" s="35">
        <f t="shared" si="86"/>
        <v>6232</v>
      </c>
      <c r="O64" s="35">
        <f t="shared" si="86"/>
        <v>28136</v>
      </c>
      <c r="P64" s="21">
        <f t="shared" si="5"/>
        <v>85.003021148036254</v>
      </c>
      <c r="Q64" s="35">
        <f t="shared" si="86"/>
        <v>78500</v>
      </c>
      <c r="R64" s="35">
        <f t="shared" si="86"/>
        <v>19625</v>
      </c>
      <c r="S64" s="35">
        <f t="shared" si="86"/>
        <v>7857</v>
      </c>
      <c r="T64" s="35">
        <f t="shared" si="86"/>
        <v>7651</v>
      </c>
      <c r="U64" s="35">
        <f t="shared" si="86"/>
        <v>5532</v>
      </c>
      <c r="V64" s="35">
        <f t="shared" si="86"/>
        <v>21040</v>
      </c>
      <c r="W64" s="21">
        <f t="shared" ref="W64:W65" si="87">V64*100/R64</f>
        <v>107.21019108280255</v>
      </c>
      <c r="X64" s="35">
        <f t="shared" si="86"/>
        <v>100</v>
      </c>
      <c r="Y64" s="35">
        <f t="shared" si="86"/>
        <v>25</v>
      </c>
      <c r="Z64" s="35">
        <f t="shared" si="86"/>
        <v>122</v>
      </c>
      <c r="AA64" s="35">
        <f t="shared" si="86"/>
        <v>15</v>
      </c>
      <c r="AB64" s="35">
        <f t="shared" si="86"/>
        <v>15</v>
      </c>
      <c r="AC64" s="35">
        <f t="shared" si="86"/>
        <v>152</v>
      </c>
      <c r="AD64" s="21">
        <f t="shared" ref="AD64" si="88">AC64*100/Y64</f>
        <v>608</v>
      </c>
      <c r="AE64" s="35"/>
      <c r="AF64" s="35"/>
      <c r="AG64" s="35"/>
      <c r="AH64" s="35"/>
      <c r="AI64" s="35"/>
      <c r="AJ64" s="35"/>
      <c r="AK64" s="35"/>
    </row>
    <row r="65" spans="1:37" s="145" customFormat="1" ht="17.100000000000001" customHeight="1">
      <c r="A65" s="157">
        <v>49</v>
      </c>
      <c r="B65" s="23" t="s">
        <v>116</v>
      </c>
      <c r="C65" s="34">
        <f>'Sep25'!C64+'Sep25'!D64</f>
        <v>75000</v>
      </c>
      <c r="D65" s="34">
        <f t="shared" si="54"/>
        <v>18750</v>
      </c>
      <c r="E65" s="34">
        <f>'Jan26'!G64+'Jan26'!I64</f>
        <v>6010</v>
      </c>
      <c r="F65" s="34">
        <f>'Feb26'!G64+'Feb26'!I64</f>
        <v>1027</v>
      </c>
      <c r="G65" s="34">
        <f>'Mar26'!G64+'Mar26'!I64</f>
        <v>1588</v>
      </c>
      <c r="H65" s="34">
        <f t="shared" ref="H65:H67" si="89">SUM(E65:G65)</f>
        <v>8625</v>
      </c>
      <c r="I65" s="15">
        <f t="shared" si="2"/>
        <v>46</v>
      </c>
      <c r="J65" s="34">
        <v>30000</v>
      </c>
      <c r="K65" s="34">
        <f t="shared" si="3"/>
        <v>7500</v>
      </c>
      <c r="L65" s="34">
        <f>'Jan26'!AU64</f>
        <v>2691</v>
      </c>
      <c r="M65" s="34">
        <f>'Feb26'!AU64</f>
        <v>1434</v>
      </c>
      <c r="N65" s="34">
        <f>'Mar26'!AU64</f>
        <v>1535</v>
      </c>
      <c r="O65" s="34">
        <f t="shared" ref="O65:O67" si="90">SUM(L65:N65)</f>
        <v>5660</v>
      </c>
      <c r="P65" s="15">
        <f t="shared" si="5"/>
        <v>75.466666666666669</v>
      </c>
      <c r="Q65" s="34">
        <v>60000</v>
      </c>
      <c r="R65" s="34">
        <f t="shared" ref="R65" si="91">Q65/4</f>
        <v>15000</v>
      </c>
      <c r="S65" s="34">
        <f>'Jan26'!BJ64</f>
        <v>5179</v>
      </c>
      <c r="T65" s="34">
        <f>'Feb26'!BJ64</f>
        <v>3753</v>
      </c>
      <c r="U65" s="34">
        <f>'Mar26'!BJ64</f>
        <v>2454</v>
      </c>
      <c r="V65" s="34">
        <f t="shared" ref="V65" si="92">SUM(S65:U65)</f>
        <v>11386</v>
      </c>
      <c r="W65" s="15">
        <f t="shared" si="87"/>
        <v>75.906666666666666</v>
      </c>
      <c r="X65" s="34"/>
      <c r="Y65" s="15"/>
      <c r="Z65" s="15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</row>
    <row r="66" spans="1:37" s="145" customFormat="1" ht="17.100000000000001" customHeight="1">
      <c r="A66" s="153">
        <v>50</v>
      </c>
      <c r="B66" s="34" t="s">
        <v>117</v>
      </c>
      <c r="C66" s="34">
        <f>'Sep25'!C65+'Sep25'!D65</f>
        <v>38000</v>
      </c>
      <c r="D66" s="34">
        <f t="shared" si="54"/>
        <v>9500</v>
      </c>
      <c r="E66" s="34">
        <f>'Jan26'!G65+'Jan26'!I65</f>
        <v>3589</v>
      </c>
      <c r="F66" s="34">
        <f>'Feb26'!G65+'Feb26'!I65</f>
        <v>359</v>
      </c>
      <c r="G66" s="34">
        <f>'Mar26'!G65+'Mar26'!I65</f>
        <v>441</v>
      </c>
      <c r="H66" s="34">
        <f t="shared" si="89"/>
        <v>4389</v>
      </c>
      <c r="I66" s="15">
        <f t="shared" si="2"/>
        <v>46.2</v>
      </c>
      <c r="J66" s="34">
        <v>15200</v>
      </c>
      <c r="K66" s="34">
        <f t="shared" si="3"/>
        <v>3800</v>
      </c>
      <c r="L66" s="34">
        <f>'Jan26'!AU65</f>
        <v>1298</v>
      </c>
      <c r="M66" s="34">
        <f>'Feb26'!AU65</f>
        <v>189</v>
      </c>
      <c r="N66" s="34">
        <f>'Mar26'!AU65</f>
        <v>198</v>
      </c>
      <c r="O66" s="34">
        <f t="shared" si="90"/>
        <v>1685</v>
      </c>
      <c r="P66" s="15">
        <f t="shared" si="5"/>
        <v>44.342105263157897</v>
      </c>
      <c r="Q66" s="34"/>
      <c r="R66" s="34"/>
      <c r="S66" s="34"/>
      <c r="T66" s="34"/>
      <c r="U66" s="34"/>
      <c r="V66" s="34"/>
      <c r="W66" s="34"/>
      <c r="X66" s="34"/>
      <c r="Y66" s="15"/>
      <c r="Z66" s="15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</row>
    <row r="67" spans="1:37" s="145" customFormat="1" ht="17.100000000000001" customHeight="1">
      <c r="A67" s="154">
        <v>51</v>
      </c>
      <c r="B67" s="155" t="s">
        <v>118</v>
      </c>
      <c r="C67" s="34">
        <f>'Sep25'!C66+'Sep25'!D66</f>
        <v>92000</v>
      </c>
      <c r="D67" s="34">
        <f t="shared" si="54"/>
        <v>23000</v>
      </c>
      <c r="E67" s="34">
        <f>'Jan26'!G66+'Jan26'!I66</f>
        <v>7158</v>
      </c>
      <c r="F67" s="34">
        <f>'Feb26'!G66+'Feb26'!I66</f>
        <v>1972</v>
      </c>
      <c r="G67" s="34">
        <f>'Mar26'!G66+'Mar26'!I66</f>
        <v>1591</v>
      </c>
      <c r="H67" s="34">
        <f t="shared" si="89"/>
        <v>10721</v>
      </c>
      <c r="I67" s="15">
        <f t="shared" si="2"/>
        <v>46.61304347826087</v>
      </c>
      <c r="J67" s="34">
        <v>36800</v>
      </c>
      <c r="K67" s="34">
        <f t="shared" si="3"/>
        <v>9200</v>
      </c>
      <c r="L67" s="34">
        <f>'Jan26'!AU66</f>
        <v>3102</v>
      </c>
      <c r="M67" s="34">
        <f>'Feb26'!AU66</f>
        <v>1398</v>
      </c>
      <c r="N67" s="34">
        <f>'Mar26'!AU66</f>
        <v>1205</v>
      </c>
      <c r="O67" s="34">
        <f t="shared" si="90"/>
        <v>5705</v>
      </c>
      <c r="P67" s="15">
        <f t="shared" si="5"/>
        <v>62.010869565217391</v>
      </c>
      <c r="Q67" s="34"/>
      <c r="R67" s="34"/>
      <c r="S67" s="34"/>
      <c r="T67" s="34"/>
      <c r="U67" s="34"/>
      <c r="V67" s="34"/>
      <c r="W67" s="34"/>
      <c r="X67" s="34"/>
      <c r="Y67" s="15"/>
      <c r="Z67" s="15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</row>
    <row r="68" spans="1:37" s="146" customFormat="1" ht="17.100000000000001" customHeight="1">
      <c r="A68" s="156"/>
      <c r="B68" s="35" t="s">
        <v>74</v>
      </c>
      <c r="C68" s="35">
        <f>SUM(C65:C67)</f>
        <v>205000</v>
      </c>
      <c r="D68" s="35">
        <f t="shared" ref="D68:V68" si="93">SUM(D65:D67)</f>
        <v>51250</v>
      </c>
      <c r="E68" s="35">
        <f t="shared" si="93"/>
        <v>16757</v>
      </c>
      <c r="F68" s="35">
        <f t="shared" si="93"/>
        <v>3358</v>
      </c>
      <c r="G68" s="35">
        <f t="shared" si="93"/>
        <v>3620</v>
      </c>
      <c r="H68" s="35">
        <f t="shared" si="93"/>
        <v>23735</v>
      </c>
      <c r="I68" s="21">
        <f t="shared" si="2"/>
        <v>46.31219512195122</v>
      </c>
      <c r="J68" s="35">
        <f t="shared" si="93"/>
        <v>82000</v>
      </c>
      <c r="K68" s="35">
        <f t="shared" si="93"/>
        <v>20500</v>
      </c>
      <c r="L68" s="35">
        <f t="shared" si="93"/>
        <v>7091</v>
      </c>
      <c r="M68" s="35">
        <f t="shared" si="93"/>
        <v>3021</v>
      </c>
      <c r="N68" s="35">
        <f t="shared" si="93"/>
        <v>2938</v>
      </c>
      <c r="O68" s="35">
        <f t="shared" si="93"/>
        <v>13050</v>
      </c>
      <c r="P68" s="21">
        <f t="shared" si="5"/>
        <v>63.658536585365852</v>
      </c>
      <c r="Q68" s="35">
        <f t="shared" si="93"/>
        <v>60000</v>
      </c>
      <c r="R68" s="35">
        <f t="shared" si="93"/>
        <v>15000</v>
      </c>
      <c r="S68" s="35">
        <f t="shared" si="93"/>
        <v>5179</v>
      </c>
      <c r="T68" s="35">
        <f t="shared" si="93"/>
        <v>3753</v>
      </c>
      <c r="U68" s="35">
        <f t="shared" si="93"/>
        <v>2454</v>
      </c>
      <c r="V68" s="35">
        <f t="shared" si="93"/>
        <v>11386</v>
      </c>
      <c r="W68" s="21">
        <f t="shared" ref="W68" si="94">V68*100/R68</f>
        <v>75.906666666666666</v>
      </c>
      <c r="X68" s="34"/>
      <c r="Y68" s="21"/>
      <c r="Z68" s="21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</row>
    <row r="69" spans="1:37" s="145" customFormat="1" ht="17.100000000000001" customHeight="1">
      <c r="A69" s="157">
        <v>52</v>
      </c>
      <c r="B69" s="23" t="s">
        <v>119</v>
      </c>
      <c r="C69" s="34">
        <f>'Sep25'!C68+'Sep25'!D68</f>
        <v>55000</v>
      </c>
      <c r="D69" s="34">
        <f t="shared" si="54"/>
        <v>13750</v>
      </c>
      <c r="E69" s="34">
        <f>'Jan26'!G68+'Jan26'!I68</f>
        <v>4469</v>
      </c>
      <c r="F69" s="34">
        <f>'Feb26'!G68+'Feb26'!I68</f>
        <v>4306</v>
      </c>
      <c r="G69" s="34">
        <f>'Mar26'!G68+'Mar26'!I68</f>
        <v>2975</v>
      </c>
      <c r="H69" s="34">
        <f t="shared" ref="H69:H71" si="95">SUM(E69:G69)</f>
        <v>11750</v>
      </c>
      <c r="I69" s="15">
        <f t="shared" si="2"/>
        <v>85.454545454545453</v>
      </c>
      <c r="J69" s="34">
        <v>22000</v>
      </c>
      <c r="K69" s="34">
        <f t="shared" si="3"/>
        <v>5500</v>
      </c>
      <c r="L69" s="34">
        <f>'Jan26'!AU68</f>
        <v>2114</v>
      </c>
      <c r="M69" s="34">
        <f>'Feb26'!AU68</f>
        <v>1992</v>
      </c>
      <c r="N69" s="34">
        <f>'Mar26'!AU68</f>
        <v>1911</v>
      </c>
      <c r="O69" s="34">
        <f t="shared" ref="O69:O71" si="96">SUM(L69:N69)</f>
        <v>6017</v>
      </c>
      <c r="P69" s="15">
        <f t="shared" si="5"/>
        <v>109.4</v>
      </c>
      <c r="Q69" s="34"/>
      <c r="R69" s="34"/>
      <c r="S69" s="34"/>
      <c r="T69" s="34"/>
      <c r="U69" s="34"/>
      <c r="V69" s="34"/>
      <c r="W69" s="34"/>
      <c r="X69" s="34">
        <v>400</v>
      </c>
      <c r="Y69" s="34">
        <f>X69/4</f>
        <v>100</v>
      </c>
      <c r="Z69" s="34">
        <f>'Jan26'!BE68</f>
        <v>240</v>
      </c>
      <c r="AA69" s="34">
        <f>'Feb26'!BC68</f>
        <v>40</v>
      </c>
      <c r="AB69" s="34">
        <f>'Mar26'!BC68</f>
        <v>40</v>
      </c>
      <c r="AC69" s="34">
        <f t="shared" ref="AC69" si="97">SUM(Z69:AB69)</f>
        <v>320</v>
      </c>
      <c r="AD69" s="15">
        <f t="shared" ref="AD69" si="98">AC69*100/Y69</f>
        <v>320</v>
      </c>
      <c r="AE69" s="34"/>
      <c r="AF69" s="34"/>
      <c r="AG69" s="34"/>
      <c r="AH69" s="34"/>
      <c r="AI69" s="34"/>
      <c r="AJ69" s="34"/>
      <c r="AK69" s="34"/>
    </row>
    <row r="70" spans="1:37" s="145" customFormat="1" ht="17.100000000000001" customHeight="1">
      <c r="A70" s="153">
        <v>53</v>
      </c>
      <c r="B70" s="34" t="s">
        <v>120</v>
      </c>
      <c r="C70" s="34">
        <f>'Sep25'!C69+'Sep25'!D69</f>
        <v>77000</v>
      </c>
      <c r="D70" s="34">
        <f t="shared" si="54"/>
        <v>19250</v>
      </c>
      <c r="E70" s="34">
        <f>'Jan26'!G69+'Jan26'!I69</f>
        <v>7374</v>
      </c>
      <c r="F70" s="34">
        <f>'Feb26'!G69+'Feb26'!I69</f>
        <v>5372</v>
      </c>
      <c r="G70" s="34">
        <f>'Mar26'!G69+'Mar26'!I69</f>
        <v>5665</v>
      </c>
      <c r="H70" s="34">
        <f t="shared" si="95"/>
        <v>18411</v>
      </c>
      <c r="I70" s="15">
        <f t="shared" ref="I70:I90" si="99">H70*100/D70</f>
        <v>95.641558441558445</v>
      </c>
      <c r="J70" s="34">
        <v>30800</v>
      </c>
      <c r="K70" s="34">
        <f t="shared" ref="K70:K71" si="100">J70/4</f>
        <v>7700</v>
      </c>
      <c r="L70" s="34">
        <f>'Jan26'!AU69</f>
        <v>2615</v>
      </c>
      <c r="M70" s="34">
        <f>'Feb26'!AU69</f>
        <v>2642</v>
      </c>
      <c r="N70" s="34">
        <f>'Mar26'!AU69</f>
        <v>2786</v>
      </c>
      <c r="O70" s="34">
        <f t="shared" si="96"/>
        <v>8043</v>
      </c>
      <c r="P70" s="15">
        <f t="shared" ref="P70:P90" si="101">O70*100/K70</f>
        <v>104.45454545454545</v>
      </c>
      <c r="Q70" s="34"/>
      <c r="R70" s="34"/>
      <c r="S70" s="34"/>
      <c r="T70" s="34"/>
      <c r="U70" s="34"/>
      <c r="V70" s="34"/>
      <c r="W70" s="34"/>
      <c r="X70" s="34"/>
      <c r="Y70" s="15"/>
      <c r="Z70" s="15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</row>
    <row r="71" spans="1:37" s="145" customFormat="1" ht="17.100000000000001" customHeight="1">
      <c r="A71" s="154">
        <v>54</v>
      </c>
      <c r="B71" s="155" t="s">
        <v>121</v>
      </c>
      <c r="C71" s="34">
        <f>'Sep25'!C70+'Sep25'!D70</f>
        <v>38000</v>
      </c>
      <c r="D71" s="34">
        <f t="shared" si="54"/>
        <v>9500</v>
      </c>
      <c r="E71" s="34">
        <f>'Jan26'!G70+'Jan26'!I70</f>
        <v>2989</v>
      </c>
      <c r="F71" s="34">
        <f>'Feb26'!G70+'Feb26'!I70</f>
        <v>2576</v>
      </c>
      <c r="G71" s="34">
        <f>'Mar26'!G70+'Mar26'!I70</f>
        <v>2229</v>
      </c>
      <c r="H71" s="34">
        <f t="shared" si="95"/>
        <v>7794</v>
      </c>
      <c r="I71" s="15">
        <f t="shared" si="99"/>
        <v>82.042105263157893</v>
      </c>
      <c r="J71" s="34">
        <v>15200</v>
      </c>
      <c r="K71" s="34">
        <f t="shared" si="100"/>
        <v>3800</v>
      </c>
      <c r="L71" s="34">
        <f>'Jan26'!AU70</f>
        <v>1252</v>
      </c>
      <c r="M71" s="34">
        <f>'Feb26'!AU70</f>
        <v>1498</v>
      </c>
      <c r="N71" s="34">
        <f>'Mar26'!AU70</f>
        <v>1861</v>
      </c>
      <c r="O71" s="34">
        <f t="shared" si="96"/>
        <v>4611</v>
      </c>
      <c r="P71" s="15">
        <f t="shared" si="101"/>
        <v>121.34210526315789</v>
      </c>
      <c r="Q71" s="34"/>
      <c r="R71" s="34"/>
      <c r="S71" s="34"/>
      <c r="T71" s="34"/>
      <c r="U71" s="34"/>
      <c r="V71" s="34"/>
      <c r="W71" s="34"/>
      <c r="X71" s="34"/>
      <c r="Y71" s="15"/>
      <c r="Z71" s="15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</row>
    <row r="72" spans="1:37" s="146" customFormat="1" ht="17.100000000000001" customHeight="1">
      <c r="A72" s="156"/>
      <c r="B72" s="35" t="s">
        <v>74</v>
      </c>
      <c r="C72" s="35">
        <f>SUM(C69:C71)</f>
        <v>170000</v>
      </c>
      <c r="D72" s="35">
        <f t="shared" ref="D72:AC72" si="102">SUM(D69:D71)</f>
        <v>42500</v>
      </c>
      <c r="E72" s="35">
        <f t="shared" si="102"/>
        <v>14832</v>
      </c>
      <c r="F72" s="35">
        <f t="shared" si="102"/>
        <v>12254</v>
      </c>
      <c r="G72" s="35">
        <f t="shared" si="102"/>
        <v>10869</v>
      </c>
      <c r="H72" s="35">
        <f t="shared" si="102"/>
        <v>37955</v>
      </c>
      <c r="I72" s="21">
        <f t="shared" si="99"/>
        <v>89.305882352941182</v>
      </c>
      <c r="J72" s="35">
        <f t="shared" si="102"/>
        <v>68000</v>
      </c>
      <c r="K72" s="35">
        <f t="shared" si="102"/>
        <v>17000</v>
      </c>
      <c r="L72" s="35">
        <f t="shared" si="102"/>
        <v>5981</v>
      </c>
      <c r="M72" s="35">
        <f t="shared" si="102"/>
        <v>6132</v>
      </c>
      <c r="N72" s="35">
        <f t="shared" si="102"/>
        <v>6558</v>
      </c>
      <c r="O72" s="35">
        <f t="shared" si="102"/>
        <v>18671</v>
      </c>
      <c r="P72" s="21">
        <f t="shared" si="101"/>
        <v>109.82941176470588</v>
      </c>
      <c r="Q72" s="35"/>
      <c r="R72" s="35"/>
      <c r="S72" s="35"/>
      <c r="T72" s="35"/>
      <c r="U72" s="35"/>
      <c r="V72" s="35"/>
      <c r="W72" s="35"/>
      <c r="X72" s="35">
        <f t="shared" si="102"/>
        <v>400</v>
      </c>
      <c r="Y72" s="35">
        <f t="shared" si="102"/>
        <v>100</v>
      </c>
      <c r="Z72" s="35">
        <f t="shared" si="102"/>
        <v>240</v>
      </c>
      <c r="AA72" s="35">
        <f t="shared" si="102"/>
        <v>40</v>
      </c>
      <c r="AB72" s="35">
        <f t="shared" si="102"/>
        <v>40</v>
      </c>
      <c r="AC72" s="35">
        <f t="shared" si="102"/>
        <v>320</v>
      </c>
      <c r="AD72" s="21">
        <f t="shared" ref="AD72" si="103">AC72*100/Y72</f>
        <v>320</v>
      </c>
      <c r="AE72" s="35"/>
      <c r="AF72" s="35"/>
      <c r="AG72" s="35"/>
      <c r="AH72" s="35"/>
      <c r="AI72" s="35"/>
      <c r="AJ72" s="35"/>
      <c r="AK72" s="35"/>
    </row>
    <row r="73" spans="1:37" s="145" customFormat="1" ht="17.100000000000001" customHeight="1">
      <c r="A73" s="157">
        <v>55</v>
      </c>
      <c r="B73" s="23" t="s">
        <v>122</v>
      </c>
      <c r="C73" s="34">
        <f>'Sep25'!C72+'Sep25'!D72</f>
        <v>140000</v>
      </c>
      <c r="D73" s="34">
        <f t="shared" si="54"/>
        <v>35000</v>
      </c>
      <c r="E73" s="34">
        <f>'Jan26'!G72+'Jan26'!I72</f>
        <v>11067</v>
      </c>
      <c r="F73" s="34">
        <f>'Feb26'!G72+'Feb26'!I72</f>
        <v>10386</v>
      </c>
      <c r="G73" s="34">
        <f>'Mar26'!G72+'Mar26'!I72</f>
        <v>4529</v>
      </c>
      <c r="H73" s="34">
        <f t="shared" ref="H73:H76" si="104">SUM(E73:G73)</f>
        <v>25982</v>
      </c>
      <c r="I73" s="15">
        <f t="shared" si="99"/>
        <v>74.234285714285718</v>
      </c>
      <c r="J73" s="34">
        <v>56000</v>
      </c>
      <c r="K73" s="34">
        <f t="shared" ref="K73:K76" si="105">J73/4</f>
        <v>14000</v>
      </c>
      <c r="L73" s="34">
        <f>'Jan26'!AU72</f>
        <v>5488</v>
      </c>
      <c r="M73" s="34">
        <f>'Feb26'!AU72</f>
        <v>5428</v>
      </c>
      <c r="N73" s="34">
        <f>'Mar26'!AU72</f>
        <v>5499</v>
      </c>
      <c r="O73" s="34">
        <f t="shared" ref="O73:O76" si="106">SUM(L73:N73)</f>
        <v>16415</v>
      </c>
      <c r="P73" s="15">
        <f t="shared" si="101"/>
        <v>117.25</v>
      </c>
      <c r="Q73" s="34">
        <v>53000</v>
      </c>
      <c r="R73" s="34">
        <f t="shared" ref="R73" si="107">Q73/4</f>
        <v>13250</v>
      </c>
      <c r="S73" s="34">
        <f>'Jan26'!BJ72</f>
        <v>4823</v>
      </c>
      <c r="T73" s="34">
        <f>'Feb26'!BJ72</f>
        <v>4026</v>
      </c>
      <c r="U73" s="34">
        <f>'Mar26'!BJ72</f>
        <v>2104</v>
      </c>
      <c r="V73" s="34">
        <f t="shared" ref="V73" si="108">SUM(S73:U73)</f>
        <v>10953</v>
      </c>
      <c r="W73" s="15">
        <f t="shared" ref="W73" si="109">V73*100/R73</f>
        <v>82.664150943396223</v>
      </c>
      <c r="X73" s="34"/>
      <c r="Y73" s="15"/>
      <c r="Z73" s="15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</row>
    <row r="74" spans="1:37" s="145" customFormat="1" ht="17.100000000000001" customHeight="1">
      <c r="A74" s="153">
        <v>56</v>
      </c>
      <c r="B74" s="34" t="s">
        <v>123</v>
      </c>
      <c r="C74" s="34">
        <f>'Sep25'!C73+'Sep25'!D73</f>
        <v>81000</v>
      </c>
      <c r="D74" s="34">
        <f t="shared" si="54"/>
        <v>20250</v>
      </c>
      <c r="E74" s="34">
        <f>'Jan26'!G73+'Jan26'!I73</f>
        <v>5240</v>
      </c>
      <c r="F74" s="34">
        <f>'Feb26'!G73+'Feb26'!I73</f>
        <v>5244</v>
      </c>
      <c r="G74" s="34">
        <f>'Mar26'!G73+'Mar26'!I73</f>
        <v>4389</v>
      </c>
      <c r="H74" s="34">
        <f t="shared" si="104"/>
        <v>14873</v>
      </c>
      <c r="I74" s="15">
        <f t="shared" si="99"/>
        <v>73.446913580246914</v>
      </c>
      <c r="J74" s="34">
        <v>32400</v>
      </c>
      <c r="K74" s="34">
        <f t="shared" si="105"/>
        <v>8100</v>
      </c>
      <c r="L74" s="34">
        <f>'Jan26'!AU73</f>
        <v>2703</v>
      </c>
      <c r="M74" s="34">
        <f>'Feb26'!AU73</f>
        <v>2751</v>
      </c>
      <c r="N74" s="34">
        <f>'Mar26'!AU73</f>
        <v>2773</v>
      </c>
      <c r="O74" s="34">
        <f t="shared" si="106"/>
        <v>8227</v>
      </c>
      <c r="P74" s="15">
        <f t="shared" si="101"/>
        <v>101.5679012345679</v>
      </c>
      <c r="Q74" s="34"/>
      <c r="R74" s="34"/>
      <c r="S74" s="34"/>
      <c r="T74" s="34"/>
      <c r="U74" s="34"/>
      <c r="V74" s="34"/>
      <c r="W74" s="34"/>
      <c r="X74" s="34"/>
      <c r="Y74" s="15"/>
      <c r="Z74" s="15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</row>
    <row r="75" spans="1:37" s="145" customFormat="1" ht="17.100000000000001" customHeight="1">
      <c r="A75" s="153">
        <v>57</v>
      </c>
      <c r="B75" s="34" t="s">
        <v>124</v>
      </c>
      <c r="C75" s="34">
        <f>'Sep25'!C74+'Sep25'!D74</f>
        <v>34000</v>
      </c>
      <c r="D75" s="34">
        <f t="shared" si="54"/>
        <v>8500</v>
      </c>
      <c r="E75" s="34">
        <f>'Jan26'!G74+'Jan26'!I74</f>
        <v>2390</v>
      </c>
      <c r="F75" s="34">
        <f>'Feb26'!G74+'Feb26'!I74</f>
        <v>2253</v>
      </c>
      <c r="G75" s="34">
        <f>'Mar26'!G74+'Mar26'!I74</f>
        <v>777</v>
      </c>
      <c r="H75" s="34">
        <f t="shared" si="104"/>
        <v>5420</v>
      </c>
      <c r="I75" s="15">
        <f t="shared" si="99"/>
        <v>63.764705882352942</v>
      </c>
      <c r="J75" s="34">
        <v>13600</v>
      </c>
      <c r="K75" s="34">
        <f t="shared" si="105"/>
        <v>3400</v>
      </c>
      <c r="L75" s="34">
        <f>'Jan26'!AU74</f>
        <v>1101</v>
      </c>
      <c r="M75" s="34">
        <f>'Feb26'!AU74</f>
        <v>2121</v>
      </c>
      <c r="N75" s="34">
        <f>'Mar26'!AU74</f>
        <v>674</v>
      </c>
      <c r="O75" s="34">
        <f t="shared" si="106"/>
        <v>3896</v>
      </c>
      <c r="P75" s="15">
        <f t="shared" si="101"/>
        <v>114.58823529411765</v>
      </c>
      <c r="Q75" s="34"/>
      <c r="R75" s="34"/>
      <c r="S75" s="34"/>
      <c r="T75" s="34"/>
      <c r="U75" s="34"/>
      <c r="V75" s="34"/>
      <c r="W75" s="34"/>
      <c r="X75" s="34"/>
      <c r="Y75" s="15"/>
      <c r="Z75" s="15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</row>
    <row r="76" spans="1:37" s="145" customFormat="1" ht="17.100000000000001" customHeight="1">
      <c r="A76" s="154">
        <v>58</v>
      </c>
      <c r="B76" s="155" t="s">
        <v>125</v>
      </c>
      <c r="C76" s="34">
        <f>'Sep25'!C75+'Sep25'!D75</f>
        <v>37000</v>
      </c>
      <c r="D76" s="34">
        <f t="shared" si="54"/>
        <v>9250</v>
      </c>
      <c r="E76" s="34">
        <f>'Jan26'!G75+'Jan26'!I75</f>
        <v>2609</v>
      </c>
      <c r="F76" s="34">
        <f>'Feb26'!G75+'Feb26'!I75</f>
        <v>2720</v>
      </c>
      <c r="G76" s="34">
        <f>'Mar26'!G75+'Mar26'!I75</f>
        <v>2069</v>
      </c>
      <c r="H76" s="34">
        <f t="shared" si="104"/>
        <v>7398</v>
      </c>
      <c r="I76" s="15">
        <f t="shared" si="99"/>
        <v>79.97837837837838</v>
      </c>
      <c r="J76" s="34">
        <v>14800</v>
      </c>
      <c r="K76" s="34">
        <f t="shared" si="105"/>
        <v>3700</v>
      </c>
      <c r="L76" s="34">
        <f>'Jan26'!AU75</f>
        <v>1636</v>
      </c>
      <c r="M76" s="34">
        <f>'Feb26'!AU75</f>
        <v>1476</v>
      </c>
      <c r="N76" s="34">
        <f>'Mar26'!AU75</f>
        <v>1030</v>
      </c>
      <c r="O76" s="34">
        <f t="shared" si="106"/>
        <v>4142</v>
      </c>
      <c r="P76" s="15">
        <f t="shared" si="101"/>
        <v>111.94594594594595</v>
      </c>
      <c r="Q76" s="34"/>
      <c r="R76" s="34"/>
      <c r="S76" s="34"/>
      <c r="T76" s="34"/>
      <c r="U76" s="34"/>
      <c r="V76" s="34"/>
      <c r="W76" s="34"/>
      <c r="X76" s="34"/>
      <c r="Y76" s="15"/>
      <c r="Z76" s="15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</row>
    <row r="77" spans="1:37" s="146" customFormat="1" ht="17.100000000000001" customHeight="1">
      <c r="A77" s="156"/>
      <c r="B77" s="35" t="s">
        <v>74</v>
      </c>
      <c r="C77" s="35">
        <f>SUM(C73:C76)</f>
        <v>292000</v>
      </c>
      <c r="D77" s="35">
        <f t="shared" ref="D77:V77" si="110">SUM(D73:D76)</f>
        <v>73000</v>
      </c>
      <c r="E77" s="35">
        <f t="shared" si="110"/>
        <v>21306</v>
      </c>
      <c r="F77" s="35">
        <f t="shared" si="110"/>
        <v>20603</v>
      </c>
      <c r="G77" s="35">
        <f t="shared" si="110"/>
        <v>11764</v>
      </c>
      <c r="H77" s="35">
        <f t="shared" si="110"/>
        <v>53673</v>
      </c>
      <c r="I77" s="21">
        <f t="shared" si="99"/>
        <v>73.524657534246572</v>
      </c>
      <c r="J77" s="35">
        <f t="shared" si="110"/>
        <v>116800</v>
      </c>
      <c r="K77" s="35">
        <f t="shared" si="110"/>
        <v>29200</v>
      </c>
      <c r="L77" s="35">
        <f t="shared" si="110"/>
        <v>10928</v>
      </c>
      <c r="M77" s="35">
        <f t="shared" si="110"/>
        <v>11776</v>
      </c>
      <c r="N77" s="35">
        <f t="shared" si="110"/>
        <v>9976</v>
      </c>
      <c r="O77" s="35">
        <f t="shared" si="110"/>
        <v>32680</v>
      </c>
      <c r="P77" s="21">
        <f t="shared" si="101"/>
        <v>111.91780821917808</v>
      </c>
      <c r="Q77" s="35">
        <f t="shared" si="110"/>
        <v>53000</v>
      </c>
      <c r="R77" s="35">
        <f t="shared" si="110"/>
        <v>13250</v>
      </c>
      <c r="S77" s="35">
        <f t="shared" si="110"/>
        <v>4823</v>
      </c>
      <c r="T77" s="35">
        <f t="shared" si="110"/>
        <v>4026</v>
      </c>
      <c r="U77" s="35">
        <f t="shared" si="110"/>
        <v>2104</v>
      </c>
      <c r="V77" s="35">
        <f t="shared" si="110"/>
        <v>10953</v>
      </c>
      <c r="W77" s="21">
        <f t="shared" ref="W77" si="111">V77*100/R77</f>
        <v>82.664150943396223</v>
      </c>
      <c r="X77" s="21"/>
      <c r="Y77" s="21"/>
      <c r="Z77" s="21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</row>
    <row r="78" spans="1:37" s="145" customFormat="1" ht="17.100000000000001" customHeight="1">
      <c r="A78" s="157">
        <v>59</v>
      </c>
      <c r="B78" s="23" t="s">
        <v>126</v>
      </c>
      <c r="C78" s="34">
        <f>'Sep25'!C77+'Sep25'!D77</f>
        <v>90000</v>
      </c>
      <c r="D78" s="34">
        <f t="shared" si="54"/>
        <v>22500</v>
      </c>
      <c r="E78" s="34">
        <f>'Jan26'!G77+'Jan26'!I77</f>
        <v>7175</v>
      </c>
      <c r="F78" s="34">
        <f>'Feb26'!G77+'Feb26'!I77</f>
        <v>5719</v>
      </c>
      <c r="G78" s="34">
        <f>'Mar26'!G77+'Mar26'!I77</f>
        <v>420</v>
      </c>
      <c r="H78" s="34">
        <f t="shared" ref="H78:H80" si="112">SUM(E78:G78)</f>
        <v>13314</v>
      </c>
      <c r="I78" s="15">
        <f t="shared" si="99"/>
        <v>59.173333333333332</v>
      </c>
      <c r="J78" s="34">
        <v>31500</v>
      </c>
      <c r="K78" s="34">
        <f t="shared" ref="K78:K80" si="113">J78/4</f>
        <v>7875</v>
      </c>
      <c r="L78" s="34">
        <f>'Jan26'!AU77</f>
        <v>2507</v>
      </c>
      <c r="M78" s="34">
        <f>'Feb26'!AU77</f>
        <v>2606</v>
      </c>
      <c r="N78" s="34">
        <f>'Mar26'!AU77</f>
        <v>1726</v>
      </c>
      <c r="O78" s="34">
        <f t="shared" ref="O78:O80" si="114">SUM(L78:N78)</f>
        <v>6839</v>
      </c>
      <c r="P78" s="15">
        <f t="shared" si="101"/>
        <v>86.844444444444449</v>
      </c>
      <c r="Q78" s="34"/>
      <c r="R78" s="34"/>
      <c r="S78" s="34"/>
      <c r="T78" s="34"/>
      <c r="U78" s="34"/>
      <c r="V78" s="34"/>
      <c r="W78" s="34"/>
      <c r="X78" s="34"/>
      <c r="Y78" s="15"/>
      <c r="Z78" s="15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</row>
    <row r="79" spans="1:37" s="145" customFormat="1" ht="17.100000000000001" customHeight="1">
      <c r="A79" s="153">
        <v>60</v>
      </c>
      <c r="B79" s="34" t="s">
        <v>127</v>
      </c>
      <c r="C79" s="34">
        <f>'Sep25'!C78+'Sep25'!D78</f>
        <v>20000</v>
      </c>
      <c r="D79" s="34">
        <f t="shared" si="54"/>
        <v>5000</v>
      </c>
      <c r="E79" s="34">
        <f>'Jan26'!G78+'Jan26'!I78</f>
        <v>1002</v>
      </c>
      <c r="F79" s="34">
        <f>'Feb26'!G78+'Feb26'!I78</f>
        <v>840</v>
      </c>
      <c r="G79" s="34">
        <f>'Mar26'!G78+'Mar26'!I78</f>
        <v>170</v>
      </c>
      <c r="H79" s="34">
        <f t="shared" si="112"/>
        <v>2012</v>
      </c>
      <c r="I79" s="15">
        <f t="shared" si="99"/>
        <v>40.24</v>
      </c>
      <c r="J79" s="34">
        <v>7000</v>
      </c>
      <c r="K79" s="34">
        <f t="shared" si="113"/>
        <v>1750</v>
      </c>
      <c r="L79" s="34">
        <f>'Jan26'!AU78</f>
        <v>495</v>
      </c>
      <c r="M79" s="34">
        <f>'Feb26'!AU78</f>
        <v>554</v>
      </c>
      <c r="N79" s="34">
        <f>'Mar26'!AU78</f>
        <v>36</v>
      </c>
      <c r="O79" s="34">
        <f t="shared" si="114"/>
        <v>1085</v>
      </c>
      <c r="P79" s="15">
        <f t="shared" si="101"/>
        <v>62</v>
      </c>
      <c r="Q79" s="34"/>
      <c r="R79" s="34"/>
      <c r="S79" s="34"/>
      <c r="T79" s="34"/>
      <c r="U79" s="34"/>
      <c r="V79" s="34"/>
      <c r="W79" s="34"/>
      <c r="X79" s="34"/>
      <c r="Y79" s="15"/>
      <c r="Z79" s="15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</row>
    <row r="80" spans="1:37" s="145" customFormat="1" ht="17.100000000000001" customHeight="1">
      <c r="A80" s="154">
        <v>61</v>
      </c>
      <c r="B80" s="155" t="s">
        <v>128</v>
      </c>
      <c r="C80" s="34">
        <f>'Sep25'!C79+'Sep25'!D79</f>
        <v>30000</v>
      </c>
      <c r="D80" s="34">
        <f t="shared" si="54"/>
        <v>7500</v>
      </c>
      <c r="E80" s="34">
        <f>'Jan26'!G79+'Jan26'!I79</f>
        <v>1913</v>
      </c>
      <c r="F80" s="34">
        <f>'Feb26'!G79+'Feb26'!I79</f>
        <v>1997</v>
      </c>
      <c r="G80" s="34">
        <f>'Mar26'!G79+'Mar26'!I79</f>
        <v>1244</v>
      </c>
      <c r="H80" s="34">
        <f t="shared" si="112"/>
        <v>5154</v>
      </c>
      <c r="I80" s="15">
        <f t="shared" si="99"/>
        <v>68.72</v>
      </c>
      <c r="J80" s="34">
        <v>10500</v>
      </c>
      <c r="K80" s="34">
        <f t="shared" si="113"/>
        <v>2625</v>
      </c>
      <c r="L80" s="34">
        <f>'Jan26'!AU79</f>
        <v>777</v>
      </c>
      <c r="M80" s="34">
        <f>'Feb26'!AU79</f>
        <v>989</v>
      </c>
      <c r="N80" s="34">
        <f>'Mar26'!AU79</f>
        <v>781</v>
      </c>
      <c r="O80" s="34">
        <f t="shared" si="114"/>
        <v>2547</v>
      </c>
      <c r="P80" s="15">
        <f t="shared" si="101"/>
        <v>97.028571428571425</v>
      </c>
      <c r="Q80" s="34"/>
      <c r="R80" s="34"/>
      <c r="S80" s="34"/>
      <c r="T80" s="34"/>
      <c r="U80" s="34"/>
      <c r="V80" s="34"/>
      <c r="W80" s="34"/>
      <c r="X80" s="34"/>
      <c r="Y80" s="15"/>
      <c r="Z80" s="15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</row>
    <row r="81" spans="1:81" s="146" customFormat="1" ht="17.100000000000001" customHeight="1">
      <c r="A81" s="156"/>
      <c r="B81" s="35" t="s">
        <v>74</v>
      </c>
      <c r="C81" s="35">
        <f>SUM(C78:C80)</f>
        <v>140000</v>
      </c>
      <c r="D81" s="35">
        <f t="shared" ref="D81:Q81" si="115">SUM(D78:D80)</f>
        <v>35000</v>
      </c>
      <c r="E81" s="35">
        <f t="shared" si="115"/>
        <v>10090</v>
      </c>
      <c r="F81" s="35">
        <f t="shared" si="115"/>
        <v>8556</v>
      </c>
      <c r="G81" s="35">
        <f t="shared" si="115"/>
        <v>1834</v>
      </c>
      <c r="H81" s="35">
        <f t="shared" si="115"/>
        <v>20480</v>
      </c>
      <c r="I81" s="21">
        <f t="shared" si="99"/>
        <v>58.514285714285712</v>
      </c>
      <c r="J81" s="35">
        <f t="shared" si="115"/>
        <v>49000</v>
      </c>
      <c r="K81" s="35">
        <f t="shared" si="115"/>
        <v>12250</v>
      </c>
      <c r="L81" s="35">
        <f t="shared" si="115"/>
        <v>3779</v>
      </c>
      <c r="M81" s="35">
        <f t="shared" si="115"/>
        <v>4149</v>
      </c>
      <c r="N81" s="35">
        <f t="shared" si="115"/>
        <v>2543</v>
      </c>
      <c r="O81" s="35">
        <f t="shared" si="115"/>
        <v>10471</v>
      </c>
      <c r="P81" s="21">
        <f t="shared" si="101"/>
        <v>85.477551020408157</v>
      </c>
      <c r="Q81" s="35">
        <f t="shared" si="115"/>
        <v>0</v>
      </c>
      <c r="R81" s="35"/>
      <c r="S81" s="35"/>
      <c r="T81" s="35"/>
      <c r="U81" s="35"/>
      <c r="V81" s="35"/>
      <c r="W81" s="35"/>
      <c r="X81" s="21"/>
      <c r="Y81" s="21"/>
      <c r="Z81" s="21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</row>
    <row r="82" spans="1:81" s="145" customFormat="1" ht="17.100000000000001" customHeight="1">
      <c r="A82" s="157">
        <v>62</v>
      </c>
      <c r="B82" s="23" t="s">
        <v>129</v>
      </c>
      <c r="C82" s="34">
        <f>'Sep25'!C81+'Sep25'!D81</f>
        <v>34000</v>
      </c>
      <c r="D82" s="34">
        <f t="shared" si="54"/>
        <v>8500</v>
      </c>
      <c r="E82" s="34">
        <f>'Jan26'!G81+'Jan26'!I81</f>
        <v>2349</v>
      </c>
      <c r="F82" s="34">
        <f>'Feb26'!G81+'Feb26'!I81</f>
        <v>2507</v>
      </c>
      <c r="G82" s="34">
        <f>'Mar26'!G81+'Mar26'!I81</f>
        <v>1225</v>
      </c>
      <c r="H82" s="34">
        <f t="shared" ref="H82:H85" si="116">SUM(E82:G82)</f>
        <v>6081</v>
      </c>
      <c r="I82" s="15">
        <f t="shared" si="99"/>
        <v>71.54117647058824</v>
      </c>
      <c r="J82" s="34">
        <v>13600</v>
      </c>
      <c r="K82" s="34">
        <f t="shared" ref="K82:K85" si="117">J82/4</f>
        <v>3400</v>
      </c>
      <c r="L82" s="34">
        <f>'Jan26'!AU81</f>
        <v>1005</v>
      </c>
      <c r="M82" s="34">
        <f>'Feb26'!AU81</f>
        <v>1024</v>
      </c>
      <c r="N82" s="34">
        <f>'Mar26'!AU81</f>
        <v>906</v>
      </c>
      <c r="O82" s="34">
        <f t="shared" ref="O82:O85" si="118">SUM(L82:N82)</f>
        <v>2935</v>
      </c>
      <c r="P82" s="15">
        <f t="shared" si="101"/>
        <v>86.32352941176471</v>
      </c>
      <c r="Q82" s="34"/>
      <c r="R82" s="34"/>
      <c r="S82" s="34"/>
      <c r="T82" s="34"/>
      <c r="U82" s="34"/>
      <c r="V82" s="34"/>
      <c r="W82" s="34"/>
      <c r="X82" s="34">
        <v>600</v>
      </c>
      <c r="Y82" s="34">
        <f>X82/4</f>
        <v>150</v>
      </c>
      <c r="Z82" s="34">
        <f>'Jan26'!BE81</f>
        <v>444</v>
      </c>
      <c r="AA82" s="34">
        <f>'Feb26'!BC81</f>
        <v>53</v>
      </c>
      <c r="AB82" s="34">
        <f>'Mar26'!BC81</f>
        <v>48</v>
      </c>
      <c r="AC82" s="34">
        <f t="shared" ref="AC82" si="119">SUM(Z82:AB82)</f>
        <v>545</v>
      </c>
      <c r="AD82" s="15">
        <f t="shared" ref="AD82" si="120">AC82*100/Y82</f>
        <v>363.33333333333331</v>
      </c>
      <c r="AE82" s="34"/>
      <c r="AF82" s="34"/>
      <c r="AG82" s="34"/>
      <c r="AH82" s="34"/>
      <c r="AI82" s="34"/>
      <c r="AJ82" s="34"/>
      <c r="AK82" s="34"/>
    </row>
    <row r="83" spans="1:81" s="145" customFormat="1" ht="17.100000000000001" customHeight="1">
      <c r="A83" s="153">
        <v>63</v>
      </c>
      <c r="B83" s="34" t="s">
        <v>130</v>
      </c>
      <c r="C83" s="34">
        <f>'Sep25'!C82+'Sep25'!D82</f>
        <v>15000</v>
      </c>
      <c r="D83" s="34">
        <f t="shared" si="54"/>
        <v>3750</v>
      </c>
      <c r="E83" s="34">
        <f>'Jan26'!G82+'Jan26'!I82</f>
        <v>981</v>
      </c>
      <c r="F83" s="34">
        <f>'Feb26'!G82+'Feb26'!I82</f>
        <v>1246</v>
      </c>
      <c r="G83" s="34">
        <f>'Mar26'!G82+'Mar26'!I82</f>
        <v>475</v>
      </c>
      <c r="H83" s="34">
        <f t="shared" si="116"/>
        <v>2702</v>
      </c>
      <c r="I83" s="15">
        <f t="shared" si="99"/>
        <v>72.053333333333327</v>
      </c>
      <c r="J83" s="34">
        <v>5250</v>
      </c>
      <c r="K83" s="34">
        <f t="shared" si="117"/>
        <v>1312.5</v>
      </c>
      <c r="L83" s="34">
        <f>'Jan26'!AU82</f>
        <v>496</v>
      </c>
      <c r="M83" s="34">
        <f>'Feb26'!AU82</f>
        <v>584</v>
      </c>
      <c r="N83" s="34">
        <f>'Mar26'!AU82</f>
        <v>457</v>
      </c>
      <c r="O83" s="34">
        <f t="shared" si="118"/>
        <v>1537</v>
      </c>
      <c r="P83" s="15">
        <f t="shared" si="101"/>
        <v>117.1047619047619</v>
      </c>
      <c r="Q83" s="34"/>
      <c r="R83" s="34"/>
      <c r="S83" s="34"/>
      <c r="T83" s="34"/>
      <c r="U83" s="34"/>
      <c r="V83" s="34"/>
      <c r="W83" s="34"/>
      <c r="X83" s="34"/>
      <c r="Y83" s="15"/>
      <c r="Z83" s="15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</row>
    <row r="84" spans="1:81" s="145" customFormat="1" ht="17.100000000000001" customHeight="1">
      <c r="A84" s="153">
        <v>64</v>
      </c>
      <c r="B84" s="34" t="s">
        <v>131</v>
      </c>
      <c r="C84" s="34">
        <f>'Sep25'!C83+'Sep25'!D83</f>
        <v>18000</v>
      </c>
      <c r="D84" s="34">
        <f t="shared" si="54"/>
        <v>4500</v>
      </c>
      <c r="E84" s="34">
        <f>'Jan26'!G83+'Jan26'!I83</f>
        <v>1543</v>
      </c>
      <c r="F84" s="34">
        <f>'Feb26'!G83+'Feb26'!I83</f>
        <v>1635</v>
      </c>
      <c r="G84" s="34">
        <f>'Mar26'!G83+'Mar26'!I83</f>
        <v>600</v>
      </c>
      <c r="H84" s="34">
        <f t="shared" si="116"/>
        <v>3778</v>
      </c>
      <c r="I84" s="15">
        <f t="shared" si="99"/>
        <v>83.955555555555549</v>
      </c>
      <c r="J84" s="34">
        <v>6300</v>
      </c>
      <c r="K84" s="34">
        <f t="shared" si="117"/>
        <v>1575</v>
      </c>
      <c r="L84" s="34">
        <f>'Jan26'!AU83</f>
        <v>595</v>
      </c>
      <c r="M84" s="34">
        <f>'Feb26'!AU83</f>
        <v>608</v>
      </c>
      <c r="N84" s="34">
        <f>'Mar26'!AU83</f>
        <v>635</v>
      </c>
      <c r="O84" s="34">
        <f t="shared" si="118"/>
        <v>1838</v>
      </c>
      <c r="P84" s="15">
        <f t="shared" si="101"/>
        <v>116.6984126984127</v>
      </c>
      <c r="Q84" s="34"/>
      <c r="R84" s="34"/>
      <c r="S84" s="34"/>
      <c r="T84" s="34"/>
      <c r="U84" s="34"/>
      <c r="V84" s="34"/>
      <c r="W84" s="34"/>
      <c r="X84" s="34"/>
      <c r="Y84" s="15"/>
      <c r="Z84" s="15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</row>
    <row r="85" spans="1:81" s="145" customFormat="1" ht="17.100000000000001" customHeight="1">
      <c r="A85" s="154">
        <v>65</v>
      </c>
      <c r="B85" s="155" t="s">
        <v>132</v>
      </c>
      <c r="C85" s="34">
        <f>'Sep25'!C84+'Sep25'!D84</f>
        <v>10000</v>
      </c>
      <c r="D85" s="34">
        <f t="shared" si="54"/>
        <v>2500</v>
      </c>
      <c r="E85" s="34">
        <f>'Jan26'!G84+'Jan26'!I84</f>
        <v>1135</v>
      </c>
      <c r="F85" s="34">
        <f>'Feb26'!G84+'Feb26'!I84</f>
        <v>1487</v>
      </c>
      <c r="G85" s="34">
        <f>'Mar26'!G84+'Mar26'!I84</f>
        <v>1292</v>
      </c>
      <c r="H85" s="34">
        <f t="shared" si="116"/>
        <v>3914</v>
      </c>
      <c r="I85" s="15">
        <f t="shared" si="99"/>
        <v>156.56</v>
      </c>
      <c r="J85" s="34">
        <v>3500</v>
      </c>
      <c r="K85" s="34">
        <f t="shared" si="117"/>
        <v>875</v>
      </c>
      <c r="L85" s="34">
        <f>'Jan26'!AU84</f>
        <v>523</v>
      </c>
      <c r="M85" s="34">
        <f>'Feb26'!AU84</f>
        <v>724</v>
      </c>
      <c r="N85" s="34">
        <f>'Mar26'!AU84</f>
        <v>775</v>
      </c>
      <c r="O85" s="34">
        <f t="shared" si="118"/>
        <v>2022</v>
      </c>
      <c r="P85" s="15">
        <f t="shared" si="101"/>
        <v>231.08571428571429</v>
      </c>
      <c r="Q85" s="34"/>
      <c r="R85" s="34"/>
      <c r="S85" s="34"/>
      <c r="T85" s="34"/>
      <c r="U85" s="34"/>
      <c r="V85" s="34"/>
      <c r="W85" s="34"/>
      <c r="X85" s="34"/>
      <c r="Y85" s="15"/>
      <c r="Z85" s="15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</row>
    <row r="86" spans="1:81" s="146" customFormat="1" ht="17.100000000000001" customHeight="1">
      <c r="A86" s="156"/>
      <c r="B86" s="35" t="s">
        <v>74</v>
      </c>
      <c r="C86" s="35">
        <f>SUM(C82:C85)</f>
        <v>77000</v>
      </c>
      <c r="D86" s="35">
        <f t="shared" ref="D86:AC86" si="121">SUM(D82:D85)</f>
        <v>19250</v>
      </c>
      <c r="E86" s="35">
        <f t="shared" si="121"/>
        <v>6008</v>
      </c>
      <c r="F86" s="35">
        <f t="shared" si="121"/>
        <v>6875</v>
      </c>
      <c r="G86" s="35">
        <f t="shared" si="121"/>
        <v>3592</v>
      </c>
      <c r="H86" s="35">
        <f t="shared" si="121"/>
        <v>16475</v>
      </c>
      <c r="I86" s="21">
        <f t="shared" si="99"/>
        <v>85.584415584415581</v>
      </c>
      <c r="J86" s="35">
        <f t="shared" si="121"/>
        <v>28650</v>
      </c>
      <c r="K86" s="35">
        <f t="shared" si="121"/>
        <v>7162.5</v>
      </c>
      <c r="L86" s="35">
        <f t="shared" si="121"/>
        <v>2619</v>
      </c>
      <c r="M86" s="35">
        <f t="shared" si="121"/>
        <v>2940</v>
      </c>
      <c r="N86" s="35">
        <f t="shared" si="121"/>
        <v>2773</v>
      </c>
      <c r="O86" s="35">
        <f t="shared" si="121"/>
        <v>8332</v>
      </c>
      <c r="P86" s="21">
        <f t="shared" si="101"/>
        <v>116.3280977312391</v>
      </c>
      <c r="Q86" s="35">
        <f t="shared" si="121"/>
        <v>0</v>
      </c>
      <c r="R86" s="35"/>
      <c r="S86" s="35"/>
      <c r="T86" s="35"/>
      <c r="U86" s="35"/>
      <c r="V86" s="35"/>
      <c r="W86" s="35"/>
      <c r="X86" s="35">
        <f t="shared" si="121"/>
        <v>600</v>
      </c>
      <c r="Y86" s="35">
        <f t="shared" si="121"/>
        <v>150</v>
      </c>
      <c r="Z86" s="35">
        <f t="shared" si="121"/>
        <v>444</v>
      </c>
      <c r="AA86" s="35">
        <f t="shared" si="121"/>
        <v>53</v>
      </c>
      <c r="AB86" s="35">
        <f t="shared" si="121"/>
        <v>48</v>
      </c>
      <c r="AC86" s="35">
        <f t="shared" si="121"/>
        <v>545</v>
      </c>
      <c r="AD86" s="21">
        <f t="shared" ref="AD86" si="122">AC86*100/Y86</f>
        <v>363.33333333333331</v>
      </c>
      <c r="AE86" s="35"/>
      <c r="AF86" s="35"/>
      <c r="AG86" s="35"/>
      <c r="AH86" s="35"/>
      <c r="AI86" s="35"/>
      <c r="AJ86" s="35"/>
      <c r="AK86" s="159"/>
    </row>
    <row r="87" spans="1:81" s="145" customFormat="1" ht="17.100000000000001" customHeight="1">
      <c r="A87" s="157">
        <v>65</v>
      </c>
      <c r="B87" s="23" t="s">
        <v>133</v>
      </c>
      <c r="C87" s="34">
        <f>'Sep25'!C86+'Sep25'!D86</f>
        <v>14500</v>
      </c>
      <c r="D87" s="34">
        <f t="shared" si="54"/>
        <v>3625</v>
      </c>
      <c r="E87" s="34">
        <f>'Jan26'!G86+'Jan26'!I86</f>
        <v>921</v>
      </c>
      <c r="F87" s="34">
        <f>'Feb26'!G86+'Feb26'!I86</f>
        <v>1076</v>
      </c>
      <c r="G87" s="34">
        <f>'Mar26'!G86+'Mar26'!I86</f>
        <v>978</v>
      </c>
      <c r="H87" s="34">
        <f t="shared" ref="H87:H88" si="123">SUM(E87:G87)</f>
        <v>2975</v>
      </c>
      <c r="I87" s="15">
        <f t="shared" si="99"/>
        <v>82.068965517241381</v>
      </c>
      <c r="J87" s="34">
        <v>5075</v>
      </c>
      <c r="K87" s="34">
        <f t="shared" ref="K87:K88" si="124">J87/4</f>
        <v>1268.75</v>
      </c>
      <c r="L87" s="34">
        <f>'Jan26'!AU86</f>
        <v>416</v>
      </c>
      <c r="M87" s="34">
        <f>'Feb26'!AU86</f>
        <v>422</v>
      </c>
      <c r="N87" s="34">
        <f>'Mar26'!AU86</f>
        <v>416</v>
      </c>
      <c r="O87" s="34">
        <f t="shared" ref="O87:O88" si="125">SUM(L87:N87)</f>
        <v>1254</v>
      </c>
      <c r="P87" s="15">
        <f t="shared" si="101"/>
        <v>98.837438423645324</v>
      </c>
      <c r="Q87" s="34"/>
      <c r="R87" s="34"/>
      <c r="S87" s="34"/>
      <c r="T87" s="34"/>
      <c r="U87" s="34"/>
      <c r="V87" s="34"/>
      <c r="W87" s="34"/>
      <c r="X87" s="34"/>
      <c r="Y87" s="15"/>
      <c r="Z87" s="15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</row>
    <row r="88" spans="1:81" s="145" customFormat="1" ht="17.100000000000001" customHeight="1">
      <c r="A88" s="154">
        <v>66</v>
      </c>
      <c r="B88" s="34" t="s">
        <v>134</v>
      </c>
      <c r="C88" s="34">
        <f>'Sep25'!C87+'Sep25'!D87</f>
        <v>15000</v>
      </c>
      <c r="D88" s="34">
        <f t="shared" si="54"/>
        <v>3750</v>
      </c>
      <c r="E88" s="34">
        <f>'Jan26'!G87+'Jan26'!I87</f>
        <v>1294</v>
      </c>
      <c r="F88" s="34">
        <f>'Feb26'!G87+'Feb26'!I87</f>
        <v>1189</v>
      </c>
      <c r="G88" s="34">
        <f>'Mar26'!G87+'Mar26'!I87</f>
        <v>1247</v>
      </c>
      <c r="H88" s="34">
        <f t="shared" si="123"/>
        <v>3730</v>
      </c>
      <c r="I88" s="15">
        <f t="shared" si="99"/>
        <v>99.466666666666669</v>
      </c>
      <c r="J88" s="34">
        <v>5300</v>
      </c>
      <c r="K88" s="34">
        <f t="shared" si="124"/>
        <v>1325</v>
      </c>
      <c r="L88" s="34">
        <f>'Jan26'!AU87</f>
        <v>561</v>
      </c>
      <c r="M88" s="34">
        <f>'Feb26'!AU87</f>
        <v>571</v>
      </c>
      <c r="N88" s="34">
        <f>'Mar26'!AU87</f>
        <v>645</v>
      </c>
      <c r="O88" s="34">
        <f t="shared" si="125"/>
        <v>1777</v>
      </c>
      <c r="P88" s="15">
        <f t="shared" si="101"/>
        <v>134.11320754716982</v>
      </c>
      <c r="Q88" s="34"/>
      <c r="R88" s="34"/>
      <c r="S88" s="34"/>
      <c r="T88" s="34"/>
      <c r="U88" s="34"/>
      <c r="V88" s="34"/>
      <c r="W88" s="34"/>
      <c r="X88" s="34"/>
      <c r="Y88" s="15"/>
      <c r="Z88" s="15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</row>
    <row r="89" spans="1:81" s="146" customFormat="1" ht="17.100000000000001" customHeight="1">
      <c r="A89" s="168"/>
      <c r="B89" s="169" t="s">
        <v>74</v>
      </c>
      <c r="C89" s="169">
        <f>SUM(C87:C88)</f>
        <v>29500</v>
      </c>
      <c r="D89" s="169">
        <f t="shared" ref="D89:X89" si="126">SUM(D87:D88)</f>
        <v>7375</v>
      </c>
      <c r="E89" s="169">
        <f t="shared" si="126"/>
        <v>2215</v>
      </c>
      <c r="F89" s="169">
        <f t="shared" si="126"/>
        <v>2265</v>
      </c>
      <c r="G89" s="169">
        <f t="shared" si="126"/>
        <v>2225</v>
      </c>
      <c r="H89" s="169">
        <f t="shared" si="126"/>
        <v>6705</v>
      </c>
      <c r="I89" s="21">
        <f t="shared" si="99"/>
        <v>90.915254237288138</v>
      </c>
      <c r="J89" s="169">
        <f t="shared" si="126"/>
        <v>10375</v>
      </c>
      <c r="K89" s="169">
        <f t="shared" si="126"/>
        <v>2593.75</v>
      </c>
      <c r="L89" s="169">
        <f t="shared" si="126"/>
        <v>977</v>
      </c>
      <c r="M89" s="169">
        <f t="shared" si="126"/>
        <v>993</v>
      </c>
      <c r="N89" s="169">
        <f t="shared" si="126"/>
        <v>1061</v>
      </c>
      <c r="O89" s="169">
        <f t="shared" si="126"/>
        <v>3031</v>
      </c>
      <c r="P89" s="21">
        <f t="shared" si="101"/>
        <v>116.85783132530121</v>
      </c>
      <c r="Q89" s="169">
        <f t="shared" si="126"/>
        <v>0</v>
      </c>
      <c r="R89" s="169">
        <f t="shared" si="126"/>
        <v>0</v>
      </c>
      <c r="S89" s="169">
        <f t="shared" si="126"/>
        <v>0</v>
      </c>
      <c r="T89" s="169">
        <f t="shared" si="126"/>
        <v>0</v>
      </c>
      <c r="U89" s="169">
        <f t="shared" si="126"/>
        <v>0</v>
      </c>
      <c r="V89" s="169">
        <f t="shared" si="126"/>
        <v>0</v>
      </c>
      <c r="W89" s="169">
        <f t="shared" si="126"/>
        <v>0</v>
      </c>
      <c r="X89" s="169">
        <f t="shared" si="126"/>
        <v>0</v>
      </c>
      <c r="Y89" s="173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59"/>
    </row>
    <row r="90" spans="1:81" s="149" customFormat="1" ht="14.25">
      <c r="A90" s="170"/>
      <c r="B90" s="170" t="s">
        <v>135</v>
      </c>
      <c r="C90" s="170">
        <f>C10+C13+C14+C20+C24+C27+C30+C34+C38+C39+C40+C41+C46+C52+C55+C58+C64+C68+C72+C77+C81+C86+C89</f>
        <v>4000000</v>
      </c>
      <c r="D90" s="171">
        <f>D10+D13+D14+D20+D24+D27+D30+D34+D38+D39+D40+D41+D46+D52+D55+D58+D64+D68+D72+D77+D81+D86+D89</f>
        <v>1000000</v>
      </c>
      <c r="E90" s="171">
        <f t="shared" ref="E90:O90" si="127">E10+E13+E14+E20+E24+E27+E30+E34+E38+E39+E40+E41+E46+E52+E55+E58+E64+E68+E72+E77+E81+E86+E89</f>
        <v>302650</v>
      </c>
      <c r="F90" s="171">
        <f t="shared" si="127"/>
        <v>257632</v>
      </c>
      <c r="G90" s="171">
        <f t="shared" si="127"/>
        <v>138836</v>
      </c>
      <c r="H90" s="171">
        <f t="shared" si="127"/>
        <v>699118</v>
      </c>
      <c r="I90" s="49">
        <f t="shared" si="99"/>
        <v>69.911799999999999</v>
      </c>
      <c r="J90" s="171">
        <f t="shared" si="127"/>
        <v>1600000</v>
      </c>
      <c r="K90" s="171">
        <f t="shared" si="127"/>
        <v>400000</v>
      </c>
      <c r="L90" s="171">
        <f t="shared" si="127"/>
        <v>108248.25</v>
      </c>
      <c r="M90" s="171">
        <f t="shared" si="127"/>
        <v>125132</v>
      </c>
      <c r="N90" s="171">
        <f t="shared" si="127"/>
        <v>99769</v>
      </c>
      <c r="O90" s="171">
        <f t="shared" si="127"/>
        <v>355252</v>
      </c>
      <c r="P90" s="49">
        <f t="shared" si="101"/>
        <v>88.813000000000002</v>
      </c>
      <c r="Q90" s="170">
        <f t="shared" ref="Q90:AK90" si="128">Q10+Q13+Q14+Q20+Q24+Q27+Q30+Q34+Q38+Q39+Q40+Q41+Q46+Q52+Q55+Q58+Q64+Q68+Q72+Q77+Q81+Q86+Q89</f>
        <v>4180000</v>
      </c>
      <c r="R90" s="172">
        <f t="shared" si="128"/>
        <v>1045000</v>
      </c>
      <c r="S90" s="170">
        <f t="shared" si="128"/>
        <v>337492</v>
      </c>
      <c r="T90" s="170">
        <f t="shared" si="128"/>
        <v>310059</v>
      </c>
      <c r="U90" s="170">
        <f t="shared" si="128"/>
        <v>286558</v>
      </c>
      <c r="V90" s="170">
        <f t="shared" si="128"/>
        <v>934109</v>
      </c>
      <c r="W90" s="49">
        <f t="shared" ref="W90" si="129">V90*100/R90</f>
        <v>89.388421052631585</v>
      </c>
      <c r="X90" s="170">
        <f t="shared" si="128"/>
        <v>3000</v>
      </c>
      <c r="Y90" s="170">
        <f t="shared" si="128"/>
        <v>750</v>
      </c>
      <c r="Z90" s="170">
        <f t="shared" si="128"/>
        <v>1631</v>
      </c>
      <c r="AA90" s="170">
        <f t="shared" si="128"/>
        <v>238</v>
      </c>
      <c r="AB90" s="170">
        <f t="shared" si="128"/>
        <v>235</v>
      </c>
      <c r="AC90" s="170">
        <f t="shared" si="128"/>
        <v>2104</v>
      </c>
      <c r="AD90" s="28">
        <f t="shared" ref="AD90" si="130">AC90*100/Y90</f>
        <v>280.53333333333336</v>
      </c>
      <c r="AE90" s="170">
        <f t="shared" ref="AE90:AJ90" si="131">AE10+AE13+AE14+AE20+AE24+AE27+AE30+AE34+AE38+AE39+AE40+AE41+AE46+AE52+AE55+AE58+AE64+AE68+AE72+AE77+AE81+AE86+AE89</f>
        <v>55</v>
      </c>
      <c r="AF90" s="170">
        <f t="shared" si="131"/>
        <v>4</v>
      </c>
      <c r="AG90" s="170">
        <f t="shared" si="131"/>
        <v>0</v>
      </c>
      <c r="AH90" s="170">
        <f t="shared" si="131"/>
        <v>0</v>
      </c>
      <c r="AI90" s="170">
        <f t="shared" si="131"/>
        <v>0</v>
      </c>
      <c r="AJ90" s="170">
        <f t="shared" si="131"/>
        <v>0</v>
      </c>
      <c r="AK90" s="174">
        <f t="shared" si="128"/>
        <v>0</v>
      </c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75"/>
    </row>
  </sheetData>
  <sheetProtection algorithmName="SHA-512" hashValue="HmFJx0jkussqRHLdjvL7rTbLd2PewbDPyFx9BAq5qYQTVP+R5iHa634rPOd6DJCk/4PFzGDkjFlb0TCrrCgWjg==" saltValue="i86JPcul5PEX8g3wY0KrEQ==" spinCount="100000" sheet="1" formatCells="0" formatColumns="0" formatRows="0"/>
  <mergeCells count="10">
    <mergeCell ref="A2:A3"/>
    <mergeCell ref="B2:B3"/>
    <mergeCell ref="C1:P1"/>
    <mergeCell ref="Q1:AD1"/>
    <mergeCell ref="AE1:AK1"/>
    <mergeCell ref="C2:I2"/>
    <mergeCell ref="J2:P2"/>
    <mergeCell ref="Q2:W2"/>
    <mergeCell ref="X2:AD2"/>
    <mergeCell ref="AE2:AK2"/>
  </mergeCells>
  <pageMargins left="0.7" right="0.7" top="0.5" bottom="0.5" header="0.05" footer="0.05"/>
  <pageSetup paperSize="9" scale="9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AJ94"/>
  <sheetViews>
    <sheetView zoomScale="120" zoomScaleNormal="120" workbookViewId="0">
      <pane xSplit="2" ySplit="3" topLeftCell="BE87" activePane="bottomRight" state="frozen"/>
      <selection pane="topRight"/>
      <selection pane="bottomLeft"/>
      <selection pane="bottomRight" sqref="A1:A2"/>
    </sheetView>
  </sheetViews>
  <sheetFormatPr defaultColWidth="8.85546875" defaultRowHeight="15.75"/>
  <cols>
    <col min="1" max="1" width="4.140625" style="7" customWidth="1"/>
    <col min="2" max="2" width="14.42578125" style="8" customWidth="1"/>
    <col min="3" max="3" width="10" style="7" customWidth="1"/>
    <col min="4" max="4" width="8.42578125" style="7" customWidth="1"/>
    <col min="5" max="6" width="9" style="7" customWidth="1"/>
    <col min="7" max="7" width="9.42578125" style="7" customWidth="1"/>
    <col min="8" max="10" width="9" style="7" customWidth="1"/>
    <col min="11" max="14" width="9.42578125" style="7" customWidth="1"/>
    <col min="15" max="16" width="9" style="7" customWidth="1"/>
    <col min="17" max="18" width="9.42578125" style="7" customWidth="1"/>
    <col min="19" max="19" width="9.5703125" style="7" customWidth="1"/>
    <col min="20" max="20" width="9" style="7" customWidth="1"/>
    <col min="21" max="21" width="10.140625" style="7" customWidth="1"/>
    <col min="22" max="22" width="9.85546875" style="7" customWidth="1"/>
    <col min="23" max="23" width="10.5703125" style="7" customWidth="1"/>
    <col min="24" max="24" width="9.85546875" style="7" customWidth="1"/>
    <col min="25" max="27" width="9.42578125" style="7" customWidth="1"/>
    <col min="28" max="28" width="9" style="7" customWidth="1"/>
    <col min="29" max="29" width="9.42578125" style="7" customWidth="1"/>
    <col min="30" max="30" width="8.85546875" style="7" customWidth="1"/>
    <col min="31" max="31" width="9.42578125" style="7" customWidth="1"/>
    <col min="32" max="32" width="9" style="7" customWidth="1"/>
    <col min="33" max="33" width="7.140625" style="7" customWidth="1"/>
    <col min="34" max="34" width="6.42578125" style="7" customWidth="1"/>
    <col min="35" max="35" width="9" style="7" customWidth="1"/>
    <col min="36" max="36" width="6.5703125" style="7" customWidth="1"/>
    <col min="37" max="37" width="7.42578125" style="7" customWidth="1"/>
    <col min="38" max="38" width="6" style="7" customWidth="1"/>
    <col min="39" max="39" width="8.42578125" style="7" customWidth="1"/>
    <col min="40" max="40" width="6.85546875" style="7" customWidth="1"/>
    <col min="41" max="41" width="7.5703125" style="7" customWidth="1"/>
    <col min="42" max="42" width="7.42578125" style="7" customWidth="1"/>
    <col min="43" max="43" width="8.42578125" style="7" customWidth="1"/>
    <col min="44" max="44" width="7.42578125" style="7" customWidth="1"/>
    <col min="45" max="45" width="9.42578125" style="7" customWidth="1"/>
    <col min="46" max="46" width="8.42578125" style="7" customWidth="1"/>
    <col min="47" max="47" width="11.140625" style="7" customWidth="1"/>
    <col min="48" max="48" width="7.42578125" style="7" customWidth="1"/>
    <col min="49" max="49" width="6" style="7" customWidth="1"/>
    <col min="50" max="50" width="7.42578125" style="7" customWidth="1"/>
    <col min="51" max="51" width="5.85546875" style="7" customWidth="1"/>
    <col min="52" max="52" width="8.42578125" style="7" customWidth="1"/>
    <col min="53" max="53" width="6.85546875" style="7" customWidth="1"/>
    <col min="54" max="54" width="9.140625" style="7" customWidth="1"/>
    <col min="55" max="55" width="9" style="7" customWidth="1"/>
    <col min="56" max="56" width="9.5703125" style="7" customWidth="1"/>
    <col min="57" max="57" width="9.42578125" style="7" customWidth="1"/>
    <col min="58" max="58" width="9.5703125" style="7" customWidth="1"/>
    <col min="59" max="60" width="9" style="7" customWidth="1"/>
    <col min="61" max="61" width="12.5703125" style="7" customWidth="1"/>
    <col min="62" max="62" width="12.42578125" style="7" customWidth="1"/>
    <col min="63" max="63" width="9" style="1" customWidth="1"/>
    <col min="64" max="64" width="9.5703125" style="1" customWidth="1"/>
    <col min="65" max="65" width="12.85546875" style="1" customWidth="1"/>
    <col min="66" max="459" width="8.85546875" style="1"/>
    <col min="460" max="801" width="8.85546875" style="7"/>
    <col min="802" max="2740" width="8.85546875" style="1"/>
    <col min="2741" max="16384" width="8.85546875" style="7"/>
  </cols>
  <sheetData>
    <row r="1" spans="1:65" s="1" customFormat="1" ht="27.6" customHeight="1">
      <c r="A1" s="371" t="s">
        <v>0</v>
      </c>
      <c r="B1" s="373" t="s">
        <v>1</v>
      </c>
      <c r="C1" s="369" t="s">
        <v>2</v>
      </c>
      <c r="D1" s="369" t="s">
        <v>3</v>
      </c>
      <c r="E1" s="369" t="s">
        <v>4</v>
      </c>
      <c r="F1" s="369" t="s">
        <v>5</v>
      </c>
      <c r="G1" s="369" t="s">
        <v>6</v>
      </c>
      <c r="H1" s="369" t="s">
        <v>221</v>
      </c>
      <c r="I1" s="369" t="s">
        <v>8</v>
      </c>
      <c r="J1" s="369" t="s">
        <v>221</v>
      </c>
      <c r="K1" s="368" t="s">
        <v>9</v>
      </c>
      <c r="L1" s="368"/>
      <c r="M1" s="368"/>
      <c r="N1" s="368"/>
      <c r="O1" s="369" t="s">
        <v>10</v>
      </c>
      <c r="P1" s="369" t="s">
        <v>11</v>
      </c>
      <c r="Q1" s="368" t="s">
        <v>9</v>
      </c>
      <c r="R1" s="368"/>
      <c r="S1" s="368" t="s">
        <v>12</v>
      </c>
      <c r="T1" s="368"/>
      <c r="U1" s="368"/>
      <c r="V1" s="368"/>
      <c r="W1" s="368"/>
      <c r="X1" s="368"/>
      <c r="Y1" s="368"/>
      <c r="Z1" s="368"/>
      <c r="AA1" s="368" t="s">
        <v>13</v>
      </c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 t="s">
        <v>14</v>
      </c>
      <c r="AP1" s="368"/>
      <c r="AQ1" s="368"/>
      <c r="AR1" s="368"/>
      <c r="AS1" s="368"/>
      <c r="AT1" s="368"/>
      <c r="AU1" s="368"/>
      <c r="AV1" s="368" t="s">
        <v>15</v>
      </c>
      <c r="AW1" s="368"/>
      <c r="AX1" s="368"/>
      <c r="AY1" s="368"/>
      <c r="AZ1" s="368"/>
      <c r="BA1" s="368"/>
      <c r="BB1" s="368"/>
      <c r="BC1" s="369" t="s">
        <v>16</v>
      </c>
      <c r="BD1" s="369" t="s">
        <v>17</v>
      </c>
      <c r="BE1" s="368" t="s">
        <v>18</v>
      </c>
      <c r="BF1" s="368"/>
      <c r="BG1" s="368" t="s">
        <v>19</v>
      </c>
      <c r="BH1" s="368"/>
      <c r="BI1" s="368"/>
      <c r="BJ1" s="368"/>
      <c r="BK1" s="368" t="s">
        <v>18</v>
      </c>
      <c r="BL1" s="368"/>
      <c r="BM1" s="368"/>
    </row>
    <row r="2" spans="1:65" s="1" customFormat="1" ht="99" customHeight="1">
      <c r="A2" s="372"/>
      <c r="B2" s="374"/>
      <c r="C2" s="370"/>
      <c r="D2" s="370"/>
      <c r="E2" s="370"/>
      <c r="F2" s="370"/>
      <c r="G2" s="370"/>
      <c r="H2" s="370"/>
      <c r="I2" s="370"/>
      <c r="J2" s="370"/>
      <c r="K2" s="33" t="s">
        <v>20</v>
      </c>
      <c r="L2" s="33" t="s">
        <v>7</v>
      </c>
      <c r="M2" s="33" t="s">
        <v>21</v>
      </c>
      <c r="N2" s="33" t="s">
        <v>7</v>
      </c>
      <c r="O2" s="370"/>
      <c r="P2" s="370"/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  <c r="X2" s="33" t="s">
        <v>29</v>
      </c>
      <c r="Y2" s="33" t="s">
        <v>30</v>
      </c>
      <c r="Z2" s="33" t="s">
        <v>31</v>
      </c>
      <c r="AA2" s="33" t="s">
        <v>32</v>
      </c>
      <c r="AB2" s="33" t="s">
        <v>33</v>
      </c>
      <c r="AC2" s="33" t="s">
        <v>34</v>
      </c>
      <c r="AD2" s="33" t="s">
        <v>35</v>
      </c>
      <c r="AE2" s="33" t="s">
        <v>36</v>
      </c>
      <c r="AF2" s="33" t="s">
        <v>37</v>
      </c>
      <c r="AG2" s="33" t="s">
        <v>38</v>
      </c>
      <c r="AH2" s="33" t="s">
        <v>39</v>
      </c>
      <c r="AI2" s="33" t="s">
        <v>40</v>
      </c>
      <c r="AJ2" s="33" t="s">
        <v>41</v>
      </c>
      <c r="AK2" s="33" t="s">
        <v>42</v>
      </c>
      <c r="AL2" s="33" t="s">
        <v>43</v>
      </c>
      <c r="AM2" s="33" t="s">
        <v>44</v>
      </c>
      <c r="AN2" s="33" t="s">
        <v>45</v>
      </c>
      <c r="AO2" s="33" t="s">
        <v>46</v>
      </c>
      <c r="AP2" s="33" t="s">
        <v>47</v>
      </c>
      <c r="AQ2" s="33" t="s">
        <v>48</v>
      </c>
      <c r="AR2" s="33" t="s">
        <v>49</v>
      </c>
      <c r="AS2" s="33" t="s">
        <v>50</v>
      </c>
      <c r="AT2" s="33" t="s">
        <v>51</v>
      </c>
      <c r="AU2" s="33" t="s">
        <v>52</v>
      </c>
      <c r="AV2" s="33" t="s">
        <v>53</v>
      </c>
      <c r="AW2" s="33" t="s">
        <v>54</v>
      </c>
      <c r="AX2" s="33" t="s">
        <v>55</v>
      </c>
      <c r="AY2" s="33" t="s">
        <v>56</v>
      </c>
      <c r="AZ2" s="33" t="s">
        <v>50</v>
      </c>
      <c r="BA2" s="33" t="s">
        <v>51</v>
      </c>
      <c r="BB2" s="36" t="s">
        <v>52</v>
      </c>
      <c r="BC2" s="370"/>
      <c r="BD2" s="370"/>
      <c r="BE2" s="33" t="s">
        <v>57</v>
      </c>
      <c r="BF2" s="33" t="s">
        <v>58</v>
      </c>
      <c r="BG2" s="33" t="s">
        <v>295</v>
      </c>
      <c r="BH2" s="33" t="s">
        <v>60</v>
      </c>
      <c r="BI2" s="33" t="s">
        <v>61</v>
      </c>
      <c r="BJ2" s="33" t="s">
        <v>62</v>
      </c>
      <c r="BK2" s="33" t="s">
        <v>63</v>
      </c>
      <c r="BL2" s="33" t="s">
        <v>64</v>
      </c>
      <c r="BM2" s="33" t="s">
        <v>65</v>
      </c>
    </row>
    <row r="3" spans="1:65" s="2" customFormat="1" ht="12">
      <c r="A3" s="10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  <c r="P3" s="11">
        <v>16</v>
      </c>
      <c r="Q3" s="11">
        <v>17</v>
      </c>
      <c r="R3" s="11">
        <v>18</v>
      </c>
      <c r="S3" s="11">
        <v>19</v>
      </c>
      <c r="T3" s="11">
        <v>20</v>
      </c>
      <c r="U3" s="11">
        <v>21</v>
      </c>
      <c r="V3" s="11">
        <v>22</v>
      </c>
      <c r="W3" s="11">
        <v>23</v>
      </c>
      <c r="X3" s="11">
        <v>24</v>
      </c>
      <c r="Y3" s="11">
        <v>25</v>
      </c>
      <c r="Z3" s="11">
        <v>26</v>
      </c>
      <c r="AA3" s="11">
        <v>27</v>
      </c>
      <c r="AB3" s="11">
        <v>28</v>
      </c>
      <c r="AC3" s="11">
        <v>29</v>
      </c>
      <c r="AD3" s="11">
        <v>30</v>
      </c>
      <c r="AE3" s="11">
        <v>31</v>
      </c>
      <c r="AF3" s="11">
        <v>32</v>
      </c>
      <c r="AG3" s="11">
        <v>33</v>
      </c>
      <c r="AH3" s="11">
        <v>34</v>
      </c>
      <c r="AI3" s="11">
        <v>35</v>
      </c>
      <c r="AJ3" s="11">
        <v>36</v>
      </c>
      <c r="AK3" s="11">
        <v>37</v>
      </c>
      <c r="AL3" s="11">
        <v>38</v>
      </c>
      <c r="AM3" s="11">
        <v>39</v>
      </c>
      <c r="AN3" s="11">
        <v>40</v>
      </c>
      <c r="AO3" s="11">
        <v>41</v>
      </c>
      <c r="AP3" s="11">
        <v>42</v>
      </c>
      <c r="AQ3" s="11">
        <v>43</v>
      </c>
      <c r="AR3" s="11">
        <v>44</v>
      </c>
      <c r="AS3" s="11">
        <v>45</v>
      </c>
      <c r="AT3" s="11">
        <v>46</v>
      </c>
      <c r="AU3" s="11">
        <v>47</v>
      </c>
      <c r="AV3" s="11">
        <v>48</v>
      </c>
      <c r="AW3" s="11">
        <v>49</v>
      </c>
      <c r="AX3" s="11">
        <v>50</v>
      </c>
      <c r="AY3" s="11">
        <v>51</v>
      </c>
      <c r="AZ3" s="11">
        <v>52</v>
      </c>
      <c r="BA3" s="11">
        <v>53</v>
      </c>
      <c r="BB3" s="11">
        <v>54</v>
      </c>
      <c r="BC3" s="11">
        <v>55</v>
      </c>
      <c r="BD3" s="11">
        <v>56</v>
      </c>
      <c r="BE3" s="11">
        <v>57</v>
      </c>
      <c r="BF3" s="11">
        <v>58</v>
      </c>
      <c r="BG3" s="11">
        <v>59</v>
      </c>
      <c r="BH3" s="11">
        <v>60</v>
      </c>
      <c r="BI3" s="11">
        <v>61</v>
      </c>
      <c r="BJ3" s="11">
        <v>62</v>
      </c>
      <c r="BK3" s="11">
        <v>63</v>
      </c>
      <c r="BL3" s="11">
        <v>64</v>
      </c>
      <c r="BM3" s="11">
        <v>65</v>
      </c>
    </row>
    <row r="4" spans="1:65" s="1" customFormat="1" ht="17.100000000000001" customHeight="1">
      <c r="A4" s="12">
        <v>1</v>
      </c>
      <c r="B4" s="13" t="s">
        <v>66</v>
      </c>
      <c r="C4" s="13">
        <v>65000</v>
      </c>
      <c r="D4" s="13">
        <v>0</v>
      </c>
      <c r="E4" s="34">
        <v>5412</v>
      </c>
      <c r="F4" s="34"/>
      <c r="G4" s="34">
        <v>4050</v>
      </c>
      <c r="H4" s="15">
        <f>G4*100/E4</f>
        <v>74.833702882483365</v>
      </c>
      <c r="I4" s="34"/>
      <c r="J4" s="15"/>
      <c r="K4" s="34">
        <f>G4+'Mar26'!K4</f>
        <v>38984</v>
      </c>
      <c r="L4" s="15">
        <f t="shared" ref="L4:L67" si="0">K4*100/C4</f>
        <v>59.975384615384613</v>
      </c>
      <c r="M4" s="34"/>
      <c r="N4" s="15"/>
      <c r="O4" s="34">
        <v>15</v>
      </c>
      <c r="P4" s="34"/>
      <c r="Q4" s="34">
        <f>O4+'Mar26'!Q4</f>
        <v>123</v>
      </c>
      <c r="R4" s="34">
        <f>P4+'Mar26'!R4</f>
        <v>0</v>
      </c>
      <c r="S4" s="34">
        <v>4463</v>
      </c>
      <c r="T4" s="34"/>
      <c r="U4" s="34">
        <v>1094</v>
      </c>
      <c r="V4" s="34"/>
      <c r="W4" s="34">
        <v>577</v>
      </c>
      <c r="X4" s="34"/>
      <c r="Y4" s="15">
        <f t="shared" ref="Y4:Z18" si="1">W4*100/U4</f>
        <v>52.742230347349178</v>
      </c>
      <c r="Z4" s="15"/>
      <c r="AA4" s="34">
        <v>4015</v>
      </c>
      <c r="AB4" s="34"/>
      <c r="AC4" s="34">
        <v>2043</v>
      </c>
      <c r="AD4" s="34"/>
      <c r="AE4" s="34">
        <v>1972</v>
      </c>
      <c r="AF4" s="34"/>
      <c r="AG4" s="34">
        <v>84</v>
      </c>
      <c r="AH4" s="34"/>
      <c r="AI4" s="34">
        <v>305</v>
      </c>
      <c r="AJ4" s="34"/>
      <c r="AK4" s="34">
        <v>68</v>
      </c>
      <c r="AL4" s="34"/>
      <c r="AM4" s="34">
        <v>186</v>
      </c>
      <c r="AN4" s="34"/>
      <c r="AO4" s="34">
        <v>780</v>
      </c>
      <c r="AP4" s="34"/>
      <c r="AQ4" s="34">
        <v>620</v>
      </c>
      <c r="AR4" s="34"/>
      <c r="AS4" s="34">
        <f>AO4+AQ4</f>
        <v>1400</v>
      </c>
      <c r="AT4" s="34">
        <f>AP4+AR4</f>
        <v>0</v>
      </c>
      <c r="AU4" s="34">
        <f>AS4+AT4</f>
        <v>1400</v>
      </c>
      <c r="AV4" s="34">
        <f>AO4+'Mar26'!AV4</f>
        <v>8349</v>
      </c>
      <c r="AW4" s="34">
        <f>AP4+'Mar26'!AW4</f>
        <v>0</v>
      </c>
      <c r="AX4" s="34">
        <f>AQ4+'Mar26'!AX4</f>
        <v>6669</v>
      </c>
      <c r="AY4" s="34">
        <f>AR4+'Mar26'!AY4</f>
        <v>0</v>
      </c>
      <c r="AZ4" s="34">
        <f>AV4+AX4</f>
        <v>15018</v>
      </c>
      <c r="BA4" s="34">
        <f>AW4+AY4</f>
        <v>0</v>
      </c>
      <c r="BB4" s="34">
        <f>AZ4+BA4</f>
        <v>15018</v>
      </c>
      <c r="BC4" s="34"/>
      <c r="BD4" s="34"/>
      <c r="BE4" s="34"/>
      <c r="BF4" s="34"/>
      <c r="BG4" s="34"/>
      <c r="BH4" s="34"/>
      <c r="BI4" s="34"/>
      <c r="BJ4" s="34"/>
      <c r="BK4" s="34">
        <f>'Mar26'!BK4+BH4</f>
        <v>0</v>
      </c>
      <c r="BL4" s="34">
        <f>'Mar26'!BL4+BI4</f>
        <v>0</v>
      </c>
      <c r="BM4" s="141">
        <v>0</v>
      </c>
    </row>
    <row r="5" spans="1:65" s="1" customFormat="1" ht="17.100000000000001" customHeight="1">
      <c r="A5" s="12">
        <v>2</v>
      </c>
      <c r="B5" s="13" t="s">
        <v>67</v>
      </c>
      <c r="C5" s="13">
        <v>76000</v>
      </c>
      <c r="D5" s="13">
        <v>0</v>
      </c>
      <c r="E5" s="34">
        <v>6333</v>
      </c>
      <c r="F5" s="34"/>
      <c r="G5" s="34">
        <v>4219</v>
      </c>
      <c r="H5" s="15">
        <f t="shared" ref="H5:H68" si="2">G5*100/E5</f>
        <v>66.619295752408021</v>
      </c>
      <c r="I5" s="34"/>
      <c r="J5" s="15"/>
      <c r="K5" s="34">
        <f>G5+'Mar26'!K5</f>
        <v>43136</v>
      </c>
      <c r="L5" s="15">
        <f t="shared" si="0"/>
        <v>56.757894736842104</v>
      </c>
      <c r="M5" s="34"/>
      <c r="N5" s="15"/>
      <c r="O5" s="34">
        <v>0</v>
      </c>
      <c r="P5" s="34"/>
      <c r="Q5" s="34">
        <f>O5+'Feb26'!Q5</f>
        <v>0</v>
      </c>
      <c r="R5" s="34">
        <f>P5+'Feb26'!R5</f>
        <v>0</v>
      </c>
      <c r="S5" s="34">
        <v>4760</v>
      </c>
      <c r="T5" s="34"/>
      <c r="U5" s="34">
        <v>1109</v>
      </c>
      <c r="V5" s="34"/>
      <c r="W5" s="34">
        <v>601</v>
      </c>
      <c r="X5" s="34"/>
      <c r="Y5" s="15">
        <f t="shared" si="1"/>
        <v>54.192966636609562</v>
      </c>
      <c r="Z5" s="15"/>
      <c r="AA5" s="34">
        <v>4326</v>
      </c>
      <c r="AB5" s="34"/>
      <c r="AC5" s="34">
        <v>2501</v>
      </c>
      <c r="AD5" s="34"/>
      <c r="AE5" s="34">
        <v>1825</v>
      </c>
      <c r="AF5" s="34"/>
      <c r="AG5" s="34">
        <v>123</v>
      </c>
      <c r="AH5" s="34"/>
      <c r="AI5" s="34">
        <v>154</v>
      </c>
      <c r="AJ5" s="34"/>
      <c r="AK5" s="34">
        <v>58</v>
      </c>
      <c r="AL5" s="34"/>
      <c r="AM5" s="34">
        <v>136</v>
      </c>
      <c r="AN5" s="34"/>
      <c r="AO5" s="34">
        <v>1117</v>
      </c>
      <c r="AP5" s="34"/>
      <c r="AQ5" s="34">
        <v>913</v>
      </c>
      <c r="AR5" s="34"/>
      <c r="AS5" s="34">
        <f t="shared" ref="AS5:AT68" si="3">AO5+AQ5</f>
        <v>2030</v>
      </c>
      <c r="AT5" s="34">
        <f t="shared" si="3"/>
        <v>0</v>
      </c>
      <c r="AU5" s="34">
        <f t="shared" ref="AU5:AU68" si="4">AS5+AT5</f>
        <v>2030</v>
      </c>
      <c r="AV5" s="34">
        <f>AO5+'Mar26'!AV5</f>
        <v>10713</v>
      </c>
      <c r="AW5" s="34">
        <f>AP5+'Mar26'!AW5</f>
        <v>0</v>
      </c>
      <c r="AX5" s="34">
        <f>AQ5+'Mar26'!AX5</f>
        <v>8767</v>
      </c>
      <c r="AY5" s="34">
        <f>AR5+'Mar26'!AY5</f>
        <v>0</v>
      </c>
      <c r="AZ5" s="34">
        <f t="shared" ref="AZ5:BA68" si="5">AV5+AX5</f>
        <v>19480</v>
      </c>
      <c r="BA5" s="34">
        <f t="shared" si="5"/>
        <v>0</v>
      </c>
      <c r="BB5" s="34">
        <f t="shared" ref="BB5:BB68" si="6">AZ5+BA5</f>
        <v>19480</v>
      </c>
      <c r="BC5" s="34"/>
      <c r="BD5" s="34"/>
      <c r="BE5" s="34"/>
      <c r="BF5" s="34"/>
      <c r="BG5" s="34"/>
      <c r="BH5" s="34"/>
      <c r="BI5" s="34"/>
      <c r="BJ5" s="34"/>
      <c r="BK5" s="34">
        <f>'Mar26'!BK5+BH5</f>
        <v>0</v>
      </c>
      <c r="BL5" s="34">
        <f>'Mar26'!BL5+BI5</f>
        <v>0</v>
      </c>
      <c r="BM5" s="141">
        <v>0</v>
      </c>
    </row>
    <row r="6" spans="1:65" s="1" customFormat="1" ht="17.100000000000001" customHeight="1">
      <c r="A6" s="12">
        <v>3</v>
      </c>
      <c r="B6" s="13" t="s">
        <v>68</v>
      </c>
      <c r="C6" s="13">
        <v>63000</v>
      </c>
      <c r="D6" s="13">
        <v>0</v>
      </c>
      <c r="E6" s="34">
        <v>5251</v>
      </c>
      <c r="F6" s="34"/>
      <c r="G6" s="34">
        <v>3548</v>
      </c>
      <c r="H6" s="15">
        <f t="shared" si="2"/>
        <v>67.568082270043803</v>
      </c>
      <c r="I6" s="34"/>
      <c r="J6" s="15"/>
      <c r="K6" s="34">
        <f>G6+'Mar26'!K6</f>
        <v>32180</v>
      </c>
      <c r="L6" s="15">
        <f t="shared" si="0"/>
        <v>51.079365079365083</v>
      </c>
      <c r="M6" s="34"/>
      <c r="N6" s="15"/>
      <c r="O6" s="34">
        <v>0</v>
      </c>
      <c r="P6" s="34"/>
      <c r="Q6" s="34">
        <f>O6+'Feb26'!Q6</f>
        <v>0</v>
      </c>
      <c r="R6" s="34">
        <f>P6+'Feb26'!R6</f>
        <v>0</v>
      </c>
      <c r="S6" s="34">
        <v>3624</v>
      </c>
      <c r="T6" s="34"/>
      <c r="U6" s="34">
        <v>1000</v>
      </c>
      <c r="V6" s="34"/>
      <c r="W6" s="34">
        <v>550</v>
      </c>
      <c r="X6" s="34"/>
      <c r="Y6" s="15">
        <f t="shared" si="1"/>
        <v>55</v>
      </c>
      <c r="Z6" s="15"/>
      <c r="AA6" s="34">
        <v>3792</v>
      </c>
      <c r="AB6" s="34"/>
      <c r="AC6" s="34">
        <v>2009</v>
      </c>
      <c r="AD6" s="34"/>
      <c r="AE6" s="34">
        <v>1783</v>
      </c>
      <c r="AF6" s="34"/>
      <c r="AG6" s="34">
        <v>45</v>
      </c>
      <c r="AH6" s="34"/>
      <c r="AI6" s="34">
        <v>208</v>
      </c>
      <c r="AJ6" s="34"/>
      <c r="AK6" s="34">
        <v>41</v>
      </c>
      <c r="AL6" s="34"/>
      <c r="AM6" s="34">
        <v>184</v>
      </c>
      <c r="AN6" s="34"/>
      <c r="AO6" s="34">
        <v>788</v>
      </c>
      <c r="AP6" s="34"/>
      <c r="AQ6" s="34">
        <v>743</v>
      </c>
      <c r="AR6" s="34"/>
      <c r="AS6" s="34">
        <f t="shared" si="3"/>
        <v>1531</v>
      </c>
      <c r="AT6" s="34">
        <f t="shared" si="3"/>
        <v>0</v>
      </c>
      <c r="AU6" s="34">
        <f t="shared" si="4"/>
        <v>1531</v>
      </c>
      <c r="AV6" s="34">
        <f>AO6+'Mar26'!AV6</f>
        <v>7725</v>
      </c>
      <c r="AW6" s="34">
        <f>AP6+'Mar26'!AW6</f>
        <v>0</v>
      </c>
      <c r="AX6" s="34">
        <f>AQ6+'Mar26'!AX6</f>
        <v>6433</v>
      </c>
      <c r="AY6" s="34">
        <f>AR6+'Mar26'!AY6</f>
        <v>0</v>
      </c>
      <c r="AZ6" s="34">
        <f t="shared" si="5"/>
        <v>14158</v>
      </c>
      <c r="BA6" s="34">
        <f t="shared" si="5"/>
        <v>0</v>
      </c>
      <c r="BB6" s="34">
        <f t="shared" si="6"/>
        <v>14158</v>
      </c>
      <c r="BC6" s="34"/>
      <c r="BD6" s="34"/>
      <c r="BE6" s="34"/>
      <c r="BF6" s="34"/>
      <c r="BG6" s="34"/>
      <c r="BH6" s="34"/>
      <c r="BI6" s="34"/>
      <c r="BJ6" s="34"/>
      <c r="BK6" s="34">
        <f>'Mar26'!BK6+BH6</f>
        <v>0</v>
      </c>
      <c r="BL6" s="34">
        <f>'Mar26'!BL6+BI6</f>
        <v>0</v>
      </c>
      <c r="BM6" s="141">
        <v>0</v>
      </c>
    </row>
    <row r="7" spans="1:65" s="1" customFormat="1" ht="17.100000000000001" customHeight="1">
      <c r="A7" s="12">
        <v>4</v>
      </c>
      <c r="B7" s="13" t="s">
        <v>69</v>
      </c>
      <c r="C7" s="13">
        <v>67000</v>
      </c>
      <c r="D7" s="13">
        <v>0</v>
      </c>
      <c r="E7" s="34">
        <v>5583</v>
      </c>
      <c r="F7" s="34"/>
      <c r="G7" s="34">
        <v>3810</v>
      </c>
      <c r="H7" s="15">
        <f t="shared" si="2"/>
        <v>68.24288017195056</v>
      </c>
      <c r="I7" s="34"/>
      <c r="J7" s="15"/>
      <c r="K7" s="34">
        <f>G7+'Mar26'!K7</f>
        <v>39387</v>
      </c>
      <c r="L7" s="15">
        <f t="shared" si="0"/>
        <v>58.786567164179104</v>
      </c>
      <c r="M7" s="34"/>
      <c r="N7" s="15"/>
      <c r="O7" s="34">
        <v>5</v>
      </c>
      <c r="P7" s="34"/>
      <c r="Q7" s="34">
        <f>O7+'Feb26'!Q7</f>
        <v>98</v>
      </c>
      <c r="R7" s="34">
        <f>P7+'Feb26'!R7</f>
        <v>0</v>
      </c>
      <c r="S7" s="34">
        <v>4510</v>
      </c>
      <c r="T7" s="34"/>
      <c r="U7" s="34">
        <v>1182</v>
      </c>
      <c r="V7" s="34"/>
      <c r="W7" s="34">
        <v>622</v>
      </c>
      <c r="X7" s="34"/>
      <c r="Y7" s="15">
        <f t="shared" si="1"/>
        <v>52.622673434856175</v>
      </c>
      <c r="Z7" s="15"/>
      <c r="AA7" s="34">
        <v>5749</v>
      </c>
      <c r="AB7" s="34"/>
      <c r="AC7" s="34">
        <v>2969</v>
      </c>
      <c r="AD7" s="34"/>
      <c r="AE7" s="34">
        <v>2780</v>
      </c>
      <c r="AF7" s="34"/>
      <c r="AG7" s="34">
        <v>84</v>
      </c>
      <c r="AH7" s="34"/>
      <c r="AI7" s="34">
        <v>288</v>
      </c>
      <c r="AJ7" s="34"/>
      <c r="AK7" s="34">
        <v>61</v>
      </c>
      <c r="AL7" s="34"/>
      <c r="AM7" s="34">
        <v>121</v>
      </c>
      <c r="AN7" s="34"/>
      <c r="AO7" s="34">
        <v>1318</v>
      </c>
      <c r="AP7" s="34"/>
      <c r="AQ7" s="34">
        <v>1097</v>
      </c>
      <c r="AR7" s="34"/>
      <c r="AS7" s="34">
        <f t="shared" si="3"/>
        <v>2415</v>
      </c>
      <c r="AT7" s="34">
        <f t="shared" si="3"/>
        <v>0</v>
      </c>
      <c r="AU7" s="34">
        <f t="shared" si="4"/>
        <v>2415</v>
      </c>
      <c r="AV7" s="34">
        <f>AO7+'Mar26'!AV7</f>
        <v>10488</v>
      </c>
      <c r="AW7" s="34">
        <f>AP7+'Mar26'!AW7</f>
        <v>0</v>
      </c>
      <c r="AX7" s="34">
        <f>AQ7+'Mar26'!AX7</f>
        <v>8505</v>
      </c>
      <c r="AY7" s="34">
        <f>AR7+'Mar26'!AY7</f>
        <v>0</v>
      </c>
      <c r="AZ7" s="34">
        <f t="shared" si="5"/>
        <v>18993</v>
      </c>
      <c r="BA7" s="34">
        <f t="shared" si="5"/>
        <v>0</v>
      </c>
      <c r="BB7" s="34">
        <f t="shared" si="6"/>
        <v>18993</v>
      </c>
      <c r="BC7" s="34"/>
      <c r="BD7" s="34"/>
      <c r="BE7" s="34"/>
      <c r="BF7" s="34"/>
      <c r="BG7" s="34"/>
      <c r="BH7" s="34"/>
      <c r="BI7" s="34"/>
      <c r="BJ7" s="34"/>
      <c r="BK7" s="34">
        <f>'Mar26'!BK7+BH7</f>
        <v>0</v>
      </c>
      <c r="BL7" s="34">
        <f>'Mar26'!BL7+BI7</f>
        <v>0</v>
      </c>
      <c r="BM7" s="141">
        <v>0</v>
      </c>
    </row>
    <row r="8" spans="1:65" s="1" customFormat="1" ht="17.100000000000001" customHeight="1">
      <c r="A8" s="16">
        <v>5</v>
      </c>
      <c r="B8" s="17" t="s">
        <v>70</v>
      </c>
      <c r="C8" s="13">
        <v>60000</v>
      </c>
      <c r="D8" s="13">
        <v>0</v>
      </c>
      <c r="E8" s="34">
        <v>5005</v>
      </c>
      <c r="F8" s="34"/>
      <c r="G8" s="34">
        <v>4677</v>
      </c>
      <c r="H8" s="15">
        <f t="shared" si="2"/>
        <v>93.446553446553452</v>
      </c>
      <c r="I8" s="34"/>
      <c r="J8" s="15"/>
      <c r="K8" s="34">
        <f>G8+'Mar26'!K8</f>
        <v>36156</v>
      </c>
      <c r="L8" s="15">
        <f t="shared" si="0"/>
        <v>60.26</v>
      </c>
      <c r="M8" s="34"/>
      <c r="N8" s="15"/>
      <c r="O8" s="34">
        <v>0</v>
      </c>
      <c r="P8" s="34"/>
      <c r="Q8" s="34">
        <f>O8+'Feb26'!Q8</f>
        <v>0</v>
      </c>
      <c r="R8" s="34">
        <f>P8+'Feb26'!R8</f>
        <v>0</v>
      </c>
      <c r="S8" s="34">
        <v>4285</v>
      </c>
      <c r="T8" s="34"/>
      <c r="U8" s="34">
        <v>900</v>
      </c>
      <c r="V8" s="34"/>
      <c r="W8" s="34">
        <v>481</v>
      </c>
      <c r="X8" s="34"/>
      <c r="Y8" s="15">
        <f t="shared" si="1"/>
        <v>53.444444444444443</v>
      </c>
      <c r="Z8" s="15"/>
      <c r="AA8" s="34">
        <v>4572</v>
      </c>
      <c r="AB8" s="34"/>
      <c r="AC8" s="34">
        <v>2403</v>
      </c>
      <c r="AD8" s="34"/>
      <c r="AE8" s="34">
        <v>2169</v>
      </c>
      <c r="AF8" s="34"/>
      <c r="AG8" s="34">
        <v>48</v>
      </c>
      <c r="AH8" s="34"/>
      <c r="AI8" s="34">
        <v>279</v>
      </c>
      <c r="AJ8" s="34"/>
      <c r="AK8" s="34">
        <v>52</v>
      </c>
      <c r="AL8" s="34"/>
      <c r="AM8" s="34">
        <v>162</v>
      </c>
      <c r="AN8" s="34"/>
      <c r="AO8" s="34">
        <v>1049</v>
      </c>
      <c r="AP8" s="34"/>
      <c r="AQ8" s="34">
        <v>813</v>
      </c>
      <c r="AR8" s="34"/>
      <c r="AS8" s="34">
        <f t="shared" si="3"/>
        <v>1862</v>
      </c>
      <c r="AT8" s="34">
        <f t="shared" si="3"/>
        <v>0</v>
      </c>
      <c r="AU8" s="34">
        <f t="shared" si="4"/>
        <v>1862</v>
      </c>
      <c r="AV8" s="34">
        <f>AO8+'Mar26'!AV8</f>
        <v>8896</v>
      </c>
      <c r="AW8" s="34">
        <f>AP8+'Mar26'!AW8</f>
        <v>0</v>
      </c>
      <c r="AX8" s="34">
        <f>AQ8+'Mar26'!AX8</f>
        <v>6962</v>
      </c>
      <c r="AY8" s="34">
        <f>AR8+'Mar26'!AY8</f>
        <v>0</v>
      </c>
      <c r="AZ8" s="34">
        <f t="shared" si="5"/>
        <v>15858</v>
      </c>
      <c r="BA8" s="34">
        <f t="shared" si="5"/>
        <v>0</v>
      </c>
      <c r="BB8" s="34">
        <f t="shared" si="6"/>
        <v>15858</v>
      </c>
      <c r="BC8" s="34"/>
      <c r="BD8" s="34"/>
      <c r="BE8" s="34"/>
      <c r="BF8" s="34"/>
      <c r="BG8" s="34"/>
      <c r="BH8" s="34"/>
      <c r="BI8" s="34"/>
      <c r="BJ8" s="34"/>
      <c r="BK8" s="34">
        <f>'Mar26'!BK8+BH8</f>
        <v>0</v>
      </c>
      <c r="BL8" s="34">
        <f>'Mar26'!BL8+BI8</f>
        <v>0</v>
      </c>
      <c r="BM8" s="141">
        <v>0</v>
      </c>
    </row>
    <row r="9" spans="1:65" s="138" customFormat="1" ht="17.100000000000001" customHeight="1">
      <c r="A9" s="18"/>
      <c r="B9" s="19" t="s">
        <v>71</v>
      </c>
      <c r="C9" s="19">
        <f>SUM(C4:C8)</f>
        <v>331000</v>
      </c>
      <c r="D9" s="19">
        <f t="shared" ref="D9:BM9" si="7">SUM(D4:D8)</f>
        <v>0</v>
      </c>
      <c r="E9" s="35">
        <f t="shared" si="7"/>
        <v>27584</v>
      </c>
      <c r="F9" s="35">
        <f t="shared" si="7"/>
        <v>0</v>
      </c>
      <c r="G9" s="35">
        <f t="shared" si="7"/>
        <v>20304</v>
      </c>
      <c r="H9" s="21">
        <f t="shared" si="2"/>
        <v>73.607888631090489</v>
      </c>
      <c r="I9" s="35">
        <f t="shared" si="7"/>
        <v>0</v>
      </c>
      <c r="J9" s="35">
        <f t="shared" si="7"/>
        <v>0</v>
      </c>
      <c r="K9" s="35">
        <f t="shared" si="7"/>
        <v>189843</v>
      </c>
      <c r="L9" s="21">
        <f t="shared" si="0"/>
        <v>57.354380664652567</v>
      </c>
      <c r="M9" s="35">
        <f t="shared" si="7"/>
        <v>0</v>
      </c>
      <c r="N9" s="35">
        <f t="shared" si="7"/>
        <v>0</v>
      </c>
      <c r="O9" s="35">
        <f t="shared" si="7"/>
        <v>20</v>
      </c>
      <c r="P9" s="35">
        <f t="shared" si="7"/>
        <v>0</v>
      </c>
      <c r="Q9" s="35">
        <f t="shared" si="7"/>
        <v>221</v>
      </c>
      <c r="R9" s="35">
        <f t="shared" si="7"/>
        <v>0</v>
      </c>
      <c r="S9" s="35">
        <f t="shared" si="7"/>
        <v>21642</v>
      </c>
      <c r="T9" s="35">
        <f t="shared" si="7"/>
        <v>0</v>
      </c>
      <c r="U9" s="35">
        <f t="shared" si="7"/>
        <v>5285</v>
      </c>
      <c r="V9" s="35">
        <f t="shared" si="7"/>
        <v>0</v>
      </c>
      <c r="W9" s="35">
        <f t="shared" si="7"/>
        <v>2831</v>
      </c>
      <c r="X9" s="35">
        <f t="shared" si="7"/>
        <v>0</v>
      </c>
      <c r="Y9" s="21">
        <f t="shared" si="1"/>
        <v>53.56669820245979</v>
      </c>
      <c r="Z9" s="35">
        <f t="shared" si="7"/>
        <v>0</v>
      </c>
      <c r="AA9" s="35">
        <f t="shared" si="7"/>
        <v>22454</v>
      </c>
      <c r="AB9" s="35">
        <f t="shared" si="7"/>
        <v>0</v>
      </c>
      <c r="AC9" s="35">
        <f t="shared" si="7"/>
        <v>11925</v>
      </c>
      <c r="AD9" s="35">
        <f t="shared" si="7"/>
        <v>0</v>
      </c>
      <c r="AE9" s="35">
        <f t="shared" si="7"/>
        <v>10529</v>
      </c>
      <c r="AF9" s="35">
        <f t="shared" si="7"/>
        <v>0</v>
      </c>
      <c r="AG9" s="35">
        <f t="shared" si="7"/>
        <v>384</v>
      </c>
      <c r="AH9" s="35">
        <f t="shared" si="7"/>
        <v>0</v>
      </c>
      <c r="AI9" s="35">
        <f t="shared" si="7"/>
        <v>1234</v>
      </c>
      <c r="AJ9" s="35">
        <f t="shared" si="7"/>
        <v>0</v>
      </c>
      <c r="AK9" s="35">
        <f t="shared" si="7"/>
        <v>280</v>
      </c>
      <c r="AL9" s="35">
        <f t="shared" si="7"/>
        <v>0</v>
      </c>
      <c r="AM9" s="35">
        <f t="shared" si="7"/>
        <v>789</v>
      </c>
      <c r="AN9" s="35">
        <f t="shared" si="7"/>
        <v>0</v>
      </c>
      <c r="AO9" s="35">
        <f t="shared" si="7"/>
        <v>5052</v>
      </c>
      <c r="AP9" s="35">
        <f t="shared" si="7"/>
        <v>0</v>
      </c>
      <c r="AQ9" s="35">
        <f t="shared" si="7"/>
        <v>4186</v>
      </c>
      <c r="AR9" s="35">
        <f t="shared" si="7"/>
        <v>0</v>
      </c>
      <c r="AS9" s="35">
        <f t="shared" si="7"/>
        <v>9238</v>
      </c>
      <c r="AT9" s="35">
        <f t="shared" si="7"/>
        <v>0</v>
      </c>
      <c r="AU9" s="35">
        <f t="shared" si="7"/>
        <v>9238</v>
      </c>
      <c r="AV9" s="35">
        <f t="shared" si="7"/>
        <v>46171</v>
      </c>
      <c r="AW9" s="35">
        <f t="shared" si="7"/>
        <v>0</v>
      </c>
      <c r="AX9" s="35">
        <f t="shared" si="7"/>
        <v>37336</v>
      </c>
      <c r="AY9" s="35">
        <f t="shared" si="7"/>
        <v>0</v>
      </c>
      <c r="AZ9" s="35">
        <f t="shared" si="7"/>
        <v>83507</v>
      </c>
      <c r="BA9" s="35">
        <f t="shared" si="7"/>
        <v>0</v>
      </c>
      <c r="BB9" s="35">
        <f t="shared" si="7"/>
        <v>83507</v>
      </c>
      <c r="BC9" s="35">
        <f t="shared" si="7"/>
        <v>0</v>
      </c>
      <c r="BD9" s="35">
        <f t="shared" si="7"/>
        <v>0</v>
      </c>
      <c r="BE9" s="35">
        <f t="shared" si="7"/>
        <v>0</v>
      </c>
      <c r="BF9" s="35">
        <f t="shared" si="7"/>
        <v>0</v>
      </c>
      <c r="BG9" s="35">
        <f t="shared" si="7"/>
        <v>0</v>
      </c>
      <c r="BH9" s="35">
        <f t="shared" si="7"/>
        <v>0</v>
      </c>
      <c r="BI9" s="35">
        <f t="shared" si="7"/>
        <v>0</v>
      </c>
      <c r="BJ9" s="35">
        <f t="shared" si="7"/>
        <v>0</v>
      </c>
      <c r="BK9" s="35">
        <f t="shared" si="7"/>
        <v>0</v>
      </c>
      <c r="BL9" s="35">
        <f t="shared" si="7"/>
        <v>0</v>
      </c>
      <c r="BM9" s="35">
        <f t="shared" si="7"/>
        <v>0</v>
      </c>
    </row>
    <row r="10" spans="1:65" s="1" customFormat="1" ht="17.100000000000001" customHeight="1">
      <c r="A10" s="22">
        <v>6</v>
      </c>
      <c r="B10" s="23" t="s">
        <v>72</v>
      </c>
      <c r="C10" s="13">
        <v>35000</v>
      </c>
      <c r="D10" s="13">
        <v>38000</v>
      </c>
      <c r="E10" s="34">
        <v>2925</v>
      </c>
      <c r="F10" s="34">
        <v>3060</v>
      </c>
      <c r="G10" s="34">
        <v>2093</v>
      </c>
      <c r="H10" s="15">
        <f t="shared" si="2"/>
        <v>71.555555555555557</v>
      </c>
      <c r="I10" s="34">
        <v>2301</v>
      </c>
      <c r="J10" s="15">
        <f t="shared" ref="J10:J67" si="8">I10*100/F10</f>
        <v>75.196078431372555</v>
      </c>
      <c r="K10" s="34">
        <f>G10+'Mar26'!K10</f>
        <v>19256</v>
      </c>
      <c r="L10" s="15">
        <f t="shared" si="0"/>
        <v>55.017142857142858</v>
      </c>
      <c r="M10" s="34">
        <f>I10+'Mar26'!M10</f>
        <v>24213</v>
      </c>
      <c r="N10" s="15">
        <f t="shared" ref="N10:N67" si="9">M10*100/D10</f>
        <v>63.718421052631577</v>
      </c>
      <c r="O10" s="34">
        <v>28</v>
      </c>
      <c r="P10" s="34">
        <v>86</v>
      </c>
      <c r="Q10" s="34">
        <f>O10+'Feb26'!Q10</f>
        <v>234</v>
      </c>
      <c r="R10" s="34">
        <f>P10+'Feb26'!R10</f>
        <v>839</v>
      </c>
      <c r="S10" s="34">
        <v>2352</v>
      </c>
      <c r="T10" s="34">
        <v>2807</v>
      </c>
      <c r="U10" s="34">
        <v>553</v>
      </c>
      <c r="V10" s="34">
        <v>626</v>
      </c>
      <c r="W10" s="34">
        <v>287</v>
      </c>
      <c r="X10" s="34">
        <v>315</v>
      </c>
      <c r="Y10" s="15">
        <f t="shared" si="1"/>
        <v>51.898734177215189</v>
      </c>
      <c r="Z10" s="15">
        <f t="shared" si="1"/>
        <v>50.319488817891376</v>
      </c>
      <c r="AA10" s="34">
        <v>2615</v>
      </c>
      <c r="AB10" s="34">
        <v>2346</v>
      </c>
      <c r="AC10" s="34">
        <v>1485</v>
      </c>
      <c r="AD10" s="34">
        <v>1241</v>
      </c>
      <c r="AE10" s="34">
        <v>1100</v>
      </c>
      <c r="AF10" s="34">
        <v>1050</v>
      </c>
      <c r="AG10" s="34">
        <v>15</v>
      </c>
      <c r="AH10" s="34">
        <v>19</v>
      </c>
      <c r="AI10" s="34">
        <v>225</v>
      </c>
      <c r="AJ10" s="34">
        <v>102</v>
      </c>
      <c r="AK10" s="34">
        <v>4</v>
      </c>
      <c r="AL10" s="34">
        <v>33</v>
      </c>
      <c r="AM10" s="34">
        <v>159</v>
      </c>
      <c r="AN10" s="34">
        <v>271</v>
      </c>
      <c r="AO10" s="34">
        <v>609</v>
      </c>
      <c r="AP10" s="34">
        <v>570</v>
      </c>
      <c r="AQ10" s="34">
        <v>486</v>
      </c>
      <c r="AR10" s="34">
        <v>460</v>
      </c>
      <c r="AS10" s="34">
        <f t="shared" si="3"/>
        <v>1095</v>
      </c>
      <c r="AT10" s="34">
        <f t="shared" si="3"/>
        <v>1030</v>
      </c>
      <c r="AU10" s="34">
        <f t="shared" si="4"/>
        <v>2125</v>
      </c>
      <c r="AV10" s="34">
        <f>AO10+'Mar26'!AV10</f>
        <v>5137</v>
      </c>
      <c r="AW10" s="34">
        <f>AP10+'Mar26'!AW10</f>
        <v>5474</v>
      </c>
      <c r="AX10" s="34">
        <f>AQ10+'Mar26'!AX10</f>
        <v>4061</v>
      </c>
      <c r="AY10" s="34">
        <f>AR10+'Mar26'!AY10</f>
        <v>4582</v>
      </c>
      <c r="AZ10" s="34">
        <f t="shared" si="5"/>
        <v>9198</v>
      </c>
      <c r="BA10" s="34">
        <f t="shared" si="5"/>
        <v>10056</v>
      </c>
      <c r="BB10" s="34">
        <f t="shared" si="6"/>
        <v>19254</v>
      </c>
      <c r="BC10" s="34"/>
      <c r="BD10" s="34"/>
      <c r="BE10" s="34"/>
      <c r="BF10" s="34"/>
      <c r="BG10" s="34">
        <v>149</v>
      </c>
      <c r="BH10" s="34">
        <v>3582</v>
      </c>
      <c r="BI10" s="34">
        <v>165710</v>
      </c>
      <c r="BJ10" s="34">
        <f>BH10+BI10</f>
        <v>169292</v>
      </c>
      <c r="BK10" s="34">
        <f>'Mar26'!BK10+BH10</f>
        <v>43602</v>
      </c>
      <c r="BL10" s="34">
        <f>'Mar26'!BL10+BI10</f>
        <v>1974745</v>
      </c>
      <c r="BM10" s="34">
        <f>SUM(BK10:BL10)</f>
        <v>2018347</v>
      </c>
    </row>
    <row r="11" spans="1:65" s="1" customFormat="1" ht="17.100000000000001" customHeight="1">
      <c r="A11" s="16">
        <v>8</v>
      </c>
      <c r="B11" s="17" t="s">
        <v>73</v>
      </c>
      <c r="C11" s="13">
        <v>80000</v>
      </c>
      <c r="D11" s="13">
        <v>25000</v>
      </c>
      <c r="E11" s="34">
        <v>6625</v>
      </c>
      <c r="F11" s="34">
        <v>2060</v>
      </c>
      <c r="G11" s="34">
        <v>5788</v>
      </c>
      <c r="H11" s="15">
        <f t="shared" si="2"/>
        <v>87.366037735849062</v>
      </c>
      <c r="I11" s="34">
        <v>2211</v>
      </c>
      <c r="J11" s="15">
        <f t="shared" si="8"/>
        <v>107.33009708737865</v>
      </c>
      <c r="K11" s="34">
        <f>G11+'Mar26'!K11</f>
        <v>52943</v>
      </c>
      <c r="L11" s="15">
        <f t="shared" si="0"/>
        <v>66.178749999999994</v>
      </c>
      <c r="M11" s="34">
        <f>I11+'Mar26'!M11</f>
        <v>12811</v>
      </c>
      <c r="N11" s="15">
        <f t="shared" si="9"/>
        <v>51.244</v>
      </c>
      <c r="O11" s="34">
        <v>100</v>
      </c>
      <c r="P11" s="34">
        <v>55</v>
      </c>
      <c r="Q11" s="34">
        <f>O11+'Feb26'!Q11</f>
        <v>728</v>
      </c>
      <c r="R11" s="34">
        <f>P11+'Feb26'!R11</f>
        <v>266</v>
      </c>
      <c r="S11" s="34">
        <v>6206</v>
      </c>
      <c r="T11" s="34">
        <v>1582</v>
      </c>
      <c r="U11" s="34">
        <v>1412</v>
      </c>
      <c r="V11" s="34">
        <v>378</v>
      </c>
      <c r="W11" s="34">
        <v>702</v>
      </c>
      <c r="X11" s="34">
        <v>189</v>
      </c>
      <c r="Y11" s="15">
        <f t="shared" si="1"/>
        <v>49.716713881019828</v>
      </c>
      <c r="Z11" s="15">
        <f t="shared" si="1"/>
        <v>50</v>
      </c>
      <c r="AA11" s="34">
        <v>6331</v>
      </c>
      <c r="AB11" s="34">
        <v>1566</v>
      </c>
      <c r="AC11" s="34">
        <v>2860</v>
      </c>
      <c r="AD11" s="34">
        <v>690</v>
      </c>
      <c r="AE11" s="34">
        <v>2391</v>
      </c>
      <c r="AF11" s="34">
        <v>687</v>
      </c>
      <c r="AG11" s="34">
        <v>47</v>
      </c>
      <c r="AH11" s="34">
        <v>7</v>
      </c>
      <c r="AI11" s="34">
        <v>458</v>
      </c>
      <c r="AJ11" s="34">
        <v>66</v>
      </c>
      <c r="AK11" s="34">
        <v>81</v>
      </c>
      <c r="AL11" s="34">
        <v>5</v>
      </c>
      <c r="AM11" s="34">
        <v>542</v>
      </c>
      <c r="AN11" s="34">
        <v>103</v>
      </c>
      <c r="AO11" s="34">
        <v>1486</v>
      </c>
      <c r="AP11" s="34">
        <v>382</v>
      </c>
      <c r="AQ11" s="34">
        <v>1185</v>
      </c>
      <c r="AR11" s="34">
        <v>293</v>
      </c>
      <c r="AS11" s="34">
        <f t="shared" si="3"/>
        <v>2671</v>
      </c>
      <c r="AT11" s="34">
        <f t="shared" si="3"/>
        <v>675</v>
      </c>
      <c r="AU11" s="34">
        <f t="shared" si="4"/>
        <v>3346</v>
      </c>
      <c r="AV11" s="34">
        <f>AO11+'Mar26'!AV11</f>
        <v>12994</v>
      </c>
      <c r="AW11" s="34">
        <f>AP11+'Mar26'!AW11</f>
        <v>3190</v>
      </c>
      <c r="AX11" s="34">
        <f>AQ11+'Mar26'!AX11</f>
        <v>10219</v>
      </c>
      <c r="AY11" s="34">
        <f>AR11+'Mar26'!AY11</f>
        <v>2590</v>
      </c>
      <c r="AZ11" s="34">
        <f t="shared" si="5"/>
        <v>23213</v>
      </c>
      <c r="BA11" s="34">
        <f t="shared" si="5"/>
        <v>5780</v>
      </c>
      <c r="BB11" s="34">
        <f t="shared" si="6"/>
        <v>28993</v>
      </c>
      <c r="BC11" s="34"/>
      <c r="BD11" s="34"/>
      <c r="BE11" s="34"/>
      <c r="BF11" s="34"/>
      <c r="BG11" s="34"/>
      <c r="BH11" s="34"/>
      <c r="BI11" s="34"/>
      <c r="BJ11" s="34"/>
      <c r="BK11" s="34">
        <f>'Mar26'!BK11+BH11</f>
        <v>0</v>
      </c>
      <c r="BL11" s="34">
        <f>'Mar26'!BL11+BI11</f>
        <v>0</v>
      </c>
      <c r="BM11" s="40"/>
    </row>
    <row r="12" spans="1:65" s="138" customFormat="1" ht="17.100000000000001" customHeight="1">
      <c r="A12" s="18"/>
      <c r="B12" s="19" t="s">
        <v>74</v>
      </c>
      <c r="C12" s="19">
        <f>SUM(C10:C11)</f>
        <v>115000</v>
      </c>
      <c r="D12" s="19">
        <f t="shared" ref="D12:BM12" si="10">SUM(D10:D11)</f>
        <v>63000</v>
      </c>
      <c r="E12" s="35">
        <f t="shared" si="10"/>
        <v>9550</v>
      </c>
      <c r="F12" s="35">
        <f t="shared" si="10"/>
        <v>5120</v>
      </c>
      <c r="G12" s="35">
        <f t="shared" si="10"/>
        <v>7881</v>
      </c>
      <c r="H12" s="21">
        <f t="shared" si="2"/>
        <v>82.52356020942409</v>
      </c>
      <c r="I12" s="35">
        <f t="shared" si="10"/>
        <v>4512</v>
      </c>
      <c r="J12" s="21">
        <f t="shared" si="8"/>
        <v>88.125</v>
      </c>
      <c r="K12" s="35">
        <f t="shared" si="10"/>
        <v>72199</v>
      </c>
      <c r="L12" s="21">
        <f t="shared" si="0"/>
        <v>62.781739130434779</v>
      </c>
      <c r="M12" s="35">
        <f t="shared" si="10"/>
        <v>37024</v>
      </c>
      <c r="N12" s="21">
        <f t="shared" si="9"/>
        <v>58.768253968253966</v>
      </c>
      <c r="O12" s="35">
        <f t="shared" si="10"/>
        <v>128</v>
      </c>
      <c r="P12" s="35">
        <f t="shared" si="10"/>
        <v>141</v>
      </c>
      <c r="Q12" s="35">
        <f t="shared" si="10"/>
        <v>962</v>
      </c>
      <c r="R12" s="35">
        <f t="shared" si="10"/>
        <v>1105</v>
      </c>
      <c r="S12" s="35">
        <f t="shared" si="10"/>
        <v>8558</v>
      </c>
      <c r="T12" s="35">
        <f t="shared" si="10"/>
        <v>4389</v>
      </c>
      <c r="U12" s="35">
        <f t="shared" si="10"/>
        <v>1965</v>
      </c>
      <c r="V12" s="35">
        <f t="shared" si="10"/>
        <v>1004</v>
      </c>
      <c r="W12" s="35">
        <f t="shared" si="10"/>
        <v>989</v>
      </c>
      <c r="X12" s="35">
        <f t="shared" si="10"/>
        <v>504</v>
      </c>
      <c r="Y12" s="21">
        <f t="shared" si="1"/>
        <v>50.330788804071247</v>
      </c>
      <c r="Z12" s="21">
        <f t="shared" si="1"/>
        <v>50.199203187250994</v>
      </c>
      <c r="AA12" s="35">
        <f t="shared" si="10"/>
        <v>8946</v>
      </c>
      <c r="AB12" s="35">
        <f t="shared" si="10"/>
        <v>3912</v>
      </c>
      <c r="AC12" s="35">
        <f t="shared" si="10"/>
        <v>4345</v>
      </c>
      <c r="AD12" s="35">
        <f t="shared" si="10"/>
        <v>1931</v>
      </c>
      <c r="AE12" s="35">
        <f t="shared" si="10"/>
        <v>3491</v>
      </c>
      <c r="AF12" s="35">
        <f t="shared" si="10"/>
        <v>1737</v>
      </c>
      <c r="AG12" s="35">
        <f t="shared" si="10"/>
        <v>62</v>
      </c>
      <c r="AH12" s="35">
        <f t="shared" si="10"/>
        <v>26</v>
      </c>
      <c r="AI12" s="35">
        <f t="shared" si="10"/>
        <v>683</v>
      </c>
      <c r="AJ12" s="35">
        <f t="shared" si="10"/>
        <v>168</v>
      </c>
      <c r="AK12" s="35">
        <f t="shared" si="10"/>
        <v>85</v>
      </c>
      <c r="AL12" s="35">
        <f t="shared" si="10"/>
        <v>38</v>
      </c>
      <c r="AM12" s="35">
        <f t="shared" si="10"/>
        <v>701</v>
      </c>
      <c r="AN12" s="35">
        <f t="shared" si="10"/>
        <v>374</v>
      </c>
      <c r="AO12" s="35">
        <f t="shared" si="10"/>
        <v>2095</v>
      </c>
      <c r="AP12" s="35">
        <f t="shared" si="10"/>
        <v>952</v>
      </c>
      <c r="AQ12" s="35">
        <f t="shared" si="10"/>
        <v>1671</v>
      </c>
      <c r="AR12" s="35">
        <f t="shared" si="10"/>
        <v>753</v>
      </c>
      <c r="AS12" s="35">
        <f t="shared" si="10"/>
        <v>3766</v>
      </c>
      <c r="AT12" s="35">
        <f t="shared" si="10"/>
        <v>1705</v>
      </c>
      <c r="AU12" s="35">
        <f t="shared" si="10"/>
        <v>5471</v>
      </c>
      <c r="AV12" s="35">
        <f t="shared" si="10"/>
        <v>18131</v>
      </c>
      <c r="AW12" s="35">
        <f t="shared" si="10"/>
        <v>8664</v>
      </c>
      <c r="AX12" s="35">
        <f t="shared" si="10"/>
        <v>14280</v>
      </c>
      <c r="AY12" s="35">
        <f t="shared" si="10"/>
        <v>7172</v>
      </c>
      <c r="AZ12" s="35">
        <f t="shared" si="10"/>
        <v>32411</v>
      </c>
      <c r="BA12" s="35">
        <f t="shared" si="10"/>
        <v>15836</v>
      </c>
      <c r="BB12" s="35">
        <f t="shared" si="10"/>
        <v>48247</v>
      </c>
      <c r="BC12" s="35">
        <f t="shared" si="10"/>
        <v>0</v>
      </c>
      <c r="BD12" s="35">
        <f t="shared" si="10"/>
        <v>0</v>
      </c>
      <c r="BE12" s="35">
        <f t="shared" si="10"/>
        <v>0</v>
      </c>
      <c r="BF12" s="35">
        <f t="shared" si="10"/>
        <v>0</v>
      </c>
      <c r="BG12" s="35">
        <f t="shared" si="10"/>
        <v>149</v>
      </c>
      <c r="BH12" s="35">
        <f t="shared" si="10"/>
        <v>3582</v>
      </c>
      <c r="BI12" s="35">
        <f t="shared" si="10"/>
        <v>165710</v>
      </c>
      <c r="BJ12" s="35">
        <f t="shared" si="10"/>
        <v>169292</v>
      </c>
      <c r="BK12" s="35">
        <f t="shared" si="10"/>
        <v>43602</v>
      </c>
      <c r="BL12" s="35">
        <f t="shared" si="10"/>
        <v>1974745</v>
      </c>
      <c r="BM12" s="35">
        <f t="shared" si="10"/>
        <v>2018347</v>
      </c>
    </row>
    <row r="13" spans="1:65" s="138" customFormat="1" ht="17.100000000000001" customHeight="1">
      <c r="A13" s="24">
        <v>9</v>
      </c>
      <c r="B13" s="25" t="s">
        <v>75</v>
      </c>
      <c r="C13" s="26">
        <v>170000</v>
      </c>
      <c r="D13" s="26">
        <v>0</v>
      </c>
      <c r="E13" s="38">
        <v>13827</v>
      </c>
      <c r="F13" s="38"/>
      <c r="G13" s="38">
        <v>9006</v>
      </c>
      <c r="H13" s="28">
        <f t="shared" si="2"/>
        <v>65.133434584508564</v>
      </c>
      <c r="I13" s="38"/>
      <c r="J13" s="15"/>
      <c r="K13" s="34">
        <f>G13+'Mar26'!K13</f>
        <v>98083</v>
      </c>
      <c r="L13" s="15">
        <f t="shared" si="0"/>
        <v>57.695882352941176</v>
      </c>
      <c r="M13" s="34">
        <f>I13+'Jan26'!M13</f>
        <v>0</v>
      </c>
      <c r="N13" s="28"/>
      <c r="O13" s="38">
        <v>190</v>
      </c>
      <c r="P13" s="38"/>
      <c r="Q13" s="34">
        <f>O13+'Feb26'!Q13</f>
        <v>1588</v>
      </c>
      <c r="R13" s="34">
        <f>P13+'Feb26'!R13</f>
        <v>0</v>
      </c>
      <c r="S13" s="38">
        <v>11614</v>
      </c>
      <c r="T13" s="38"/>
      <c r="U13" s="38">
        <v>2855</v>
      </c>
      <c r="V13" s="38"/>
      <c r="W13" s="38">
        <v>1405</v>
      </c>
      <c r="X13" s="38"/>
      <c r="Y13" s="15">
        <f t="shared" si="1"/>
        <v>49.211908931698773</v>
      </c>
      <c r="Z13" s="15"/>
      <c r="AA13" s="38">
        <v>14982</v>
      </c>
      <c r="AB13" s="38"/>
      <c r="AC13" s="38">
        <v>7398</v>
      </c>
      <c r="AD13" s="38"/>
      <c r="AE13" s="38">
        <v>7168</v>
      </c>
      <c r="AF13" s="38"/>
      <c r="AG13" s="38">
        <v>347</v>
      </c>
      <c r="AH13" s="38"/>
      <c r="AI13" s="38">
        <v>707</v>
      </c>
      <c r="AJ13" s="38"/>
      <c r="AK13" s="38">
        <v>464</v>
      </c>
      <c r="AL13" s="38"/>
      <c r="AM13" s="38">
        <v>557</v>
      </c>
      <c r="AN13" s="38"/>
      <c r="AO13" s="38">
        <v>3371</v>
      </c>
      <c r="AP13" s="38"/>
      <c r="AQ13" s="38">
        <v>2785</v>
      </c>
      <c r="AR13" s="38"/>
      <c r="AS13" s="34">
        <f t="shared" si="3"/>
        <v>6156</v>
      </c>
      <c r="AT13" s="34">
        <f t="shared" si="3"/>
        <v>0</v>
      </c>
      <c r="AU13" s="34">
        <f t="shared" si="4"/>
        <v>6156</v>
      </c>
      <c r="AV13" s="34">
        <f>AO13+'Mar26'!AV13</f>
        <v>25305</v>
      </c>
      <c r="AW13" s="34">
        <f>AP13+'Mar26'!AW13</f>
        <v>0</v>
      </c>
      <c r="AX13" s="34">
        <f>AQ13+'Mar26'!AX13</f>
        <v>20645</v>
      </c>
      <c r="AY13" s="34">
        <f>AR13+'Mar26'!AY13</f>
        <v>0</v>
      </c>
      <c r="AZ13" s="34">
        <f t="shared" si="5"/>
        <v>45950</v>
      </c>
      <c r="BA13" s="34">
        <f t="shared" si="5"/>
        <v>0</v>
      </c>
      <c r="BB13" s="34">
        <f t="shared" si="6"/>
        <v>45950</v>
      </c>
      <c r="BC13" s="38"/>
      <c r="BD13" s="38"/>
      <c r="BE13" s="38"/>
      <c r="BF13" s="38"/>
      <c r="BG13" s="38"/>
      <c r="BH13" s="38"/>
      <c r="BI13" s="38"/>
      <c r="BJ13" s="38"/>
      <c r="BK13" s="34">
        <f>'Mar26'!BK13+BH13</f>
        <v>0</v>
      </c>
      <c r="BL13" s="34">
        <f>'Mar26'!BL13+BI13</f>
        <v>0</v>
      </c>
      <c r="BM13" s="42">
        <v>0</v>
      </c>
    </row>
    <row r="14" spans="1:65" s="1" customFormat="1" ht="17.100000000000001" customHeight="1">
      <c r="A14" s="12">
        <v>10</v>
      </c>
      <c r="B14" s="13" t="s">
        <v>76</v>
      </c>
      <c r="C14" s="13">
        <v>71000</v>
      </c>
      <c r="D14" s="13">
        <v>0</v>
      </c>
      <c r="E14" s="34">
        <v>6100</v>
      </c>
      <c r="F14" s="34"/>
      <c r="G14" s="34">
        <v>3513</v>
      </c>
      <c r="H14" s="15">
        <f t="shared" si="2"/>
        <v>57.590163934426229</v>
      </c>
      <c r="I14" s="34"/>
      <c r="J14" s="15"/>
      <c r="K14" s="34">
        <f>G14+'Mar26'!K14</f>
        <v>35396</v>
      </c>
      <c r="L14" s="15">
        <f t="shared" si="0"/>
        <v>49.853521126760562</v>
      </c>
      <c r="M14" s="34">
        <f>I14+'Jan26'!M14</f>
        <v>0</v>
      </c>
      <c r="N14" s="15"/>
      <c r="O14" s="34">
        <v>271</v>
      </c>
      <c r="P14" s="34"/>
      <c r="Q14" s="34">
        <f>O14+'Feb26'!Q14</f>
        <v>2508</v>
      </c>
      <c r="R14" s="34">
        <f>P14+'Feb26'!R14</f>
        <v>0</v>
      </c>
      <c r="S14" s="34">
        <v>4039</v>
      </c>
      <c r="T14" s="34"/>
      <c r="U14" s="34">
        <v>1230</v>
      </c>
      <c r="V14" s="34"/>
      <c r="W14" s="34">
        <v>727</v>
      </c>
      <c r="X14" s="34"/>
      <c r="Y14" s="15">
        <f t="shared" si="1"/>
        <v>59.105691056910572</v>
      </c>
      <c r="Z14" s="15"/>
      <c r="AA14" s="34">
        <v>5283</v>
      </c>
      <c r="AB14" s="34"/>
      <c r="AC14" s="34">
        <v>2996</v>
      </c>
      <c r="AD14" s="34"/>
      <c r="AE14" s="34">
        <v>2287</v>
      </c>
      <c r="AF14" s="34"/>
      <c r="AG14" s="34">
        <v>105</v>
      </c>
      <c r="AH14" s="34"/>
      <c r="AI14" s="34">
        <v>268</v>
      </c>
      <c r="AJ14" s="34"/>
      <c r="AK14" s="34">
        <v>116</v>
      </c>
      <c r="AL14" s="34"/>
      <c r="AM14" s="34">
        <v>317</v>
      </c>
      <c r="AN14" s="34"/>
      <c r="AO14" s="34">
        <v>1170</v>
      </c>
      <c r="AP14" s="34"/>
      <c r="AQ14" s="34">
        <v>1020</v>
      </c>
      <c r="AR14" s="34"/>
      <c r="AS14" s="34">
        <f t="shared" si="3"/>
        <v>2190</v>
      </c>
      <c r="AT14" s="34">
        <f t="shared" si="3"/>
        <v>0</v>
      </c>
      <c r="AU14" s="34">
        <f t="shared" si="4"/>
        <v>2190</v>
      </c>
      <c r="AV14" s="34">
        <f>AO14+'Mar26'!AV14</f>
        <v>9953</v>
      </c>
      <c r="AW14" s="34">
        <f>AP14+'Mar26'!AW14</f>
        <v>0</v>
      </c>
      <c r="AX14" s="34">
        <f>AQ14+'Mar26'!AX14</f>
        <v>8284</v>
      </c>
      <c r="AY14" s="34">
        <f>AR14+'Mar26'!AY14</f>
        <v>0</v>
      </c>
      <c r="AZ14" s="34">
        <f t="shared" si="5"/>
        <v>18237</v>
      </c>
      <c r="BA14" s="34">
        <f t="shared" si="5"/>
        <v>0</v>
      </c>
      <c r="BB14" s="34">
        <f t="shared" si="6"/>
        <v>18237</v>
      </c>
      <c r="BC14" s="34">
        <v>30</v>
      </c>
      <c r="BD14" s="34">
        <v>150</v>
      </c>
      <c r="BE14" s="34">
        <f>BC14+'Feb26'!BE14</f>
        <v>240</v>
      </c>
      <c r="BF14" s="34">
        <f>BD14+'Feb26'!BF14</f>
        <v>1200</v>
      </c>
      <c r="BG14" s="34"/>
      <c r="BH14" s="34"/>
      <c r="BI14" s="34"/>
      <c r="BJ14" s="34"/>
      <c r="BK14" s="39"/>
      <c r="BL14" s="39"/>
      <c r="BM14" s="39"/>
    </row>
    <row r="15" spans="1:65" s="1" customFormat="1" ht="17.100000000000001" customHeight="1">
      <c r="A15" s="12">
        <v>11</v>
      </c>
      <c r="B15" s="13" t="s">
        <v>77</v>
      </c>
      <c r="C15" s="13">
        <v>58000</v>
      </c>
      <c r="D15" s="13">
        <v>0</v>
      </c>
      <c r="E15" s="34">
        <v>4834</v>
      </c>
      <c r="F15" s="34"/>
      <c r="G15" s="34">
        <v>3263</v>
      </c>
      <c r="H15" s="15">
        <f t="shared" si="2"/>
        <v>67.501034340091024</v>
      </c>
      <c r="I15" s="34"/>
      <c r="J15" s="15"/>
      <c r="K15" s="34">
        <f>G15+'Mar26'!K15</f>
        <v>28787</v>
      </c>
      <c r="L15" s="15">
        <f t="shared" si="0"/>
        <v>49.632758620689657</v>
      </c>
      <c r="M15" s="34">
        <f>I15+'Jan26'!M15</f>
        <v>0</v>
      </c>
      <c r="N15" s="15"/>
      <c r="O15" s="34">
        <v>204</v>
      </c>
      <c r="P15" s="34"/>
      <c r="Q15" s="34">
        <f>O15+'Feb26'!Q15</f>
        <v>1529</v>
      </c>
      <c r="R15" s="34">
        <f>P15+'Feb26'!R15</f>
        <v>0</v>
      </c>
      <c r="S15" s="34">
        <v>3512</v>
      </c>
      <c r="T15" s="34"/>
      <c r="U15" s="34">
        <v>874</v>
      </c>
      <c r="V15" s="34"/>
      <c r="W15" s="34">
        <v>462</v>
      </c>
      <c r="X15" s="34"/>
      <c r="Y15" s="15">
        <f t="shared" si="1"/>
        <v>52.860411899313505</v>
      </c>
      <c r="Z15" s="15"/>
      <c r="AA15" s="34">
        <v>3519</v>
      </c>
      <c r="AB15" s="34"/>
      <c r="AC15" s="34">
        <v>1965</v>
      </c>
      <c r="AD15" s="34"/>
      <c r="AE15" s="34">
        <v>1554</v>
      </c>
      <c r="AF15" s="34"/>
      <c r="AG15" s="34">
        <v>89</v>
      </c>
      <c r="AH15" s="34"/>
      <c r="AI15" s="34">
        <v>244</v>
      </c>
      <c r="AJ15" s="34"/>
      <c r="AK15" s="34">
        <v>51</v>
      </c>
      <c r="AL15" s="34"/>
      <c r="AM15" s="34">
        <v>85</v>
      </c>
      <c r="AN15" s="34"/>
      <c r="AO15" s="34">
        <v>834</v>
      </c>
      <c r="AP15" s="34"/>
      <c r="AQ15" s="34">
        <v>662</v>
      </c>
      <c r="AR15" s="34"/>
      <c r="AS15" s="34">
        <f t="shared" si="3"/>
        <v>1496</v>
      </c>
      <c r="AT15" s="34">
        <f t="shared" si="3"/>
        <v>0</v>
      </c>
      <c r="AU15" s="34">
        <f t="shared" si="4"/>
        <v>1496</v>
      </c>
      <c r="AV15" s="34">
        <f>AO15+'Mar26'!AV15</f>
        <v>7872</v>
      </c>
      <c r="AW15" s="34">
        <f>AP15+'Mar26'!AW15</f>
        <v>0</v>
      </c>
      <c r="AX15" s="34">
        <f>AQ15+'Mar26'!AX15</f>
        <v>6479</v>
      </c>
      <c r="AY15" s="34">
        <f>AR15+'Mar26'!AY15</f>
        <v>0</v>
      </c>
      <c r="AZ15" s="34">
        <f t="shared" si="5"/>
        <v>14351</v>
      </c>
      <c r="BA15" s="34">
        <f t="shared" si="5"/>
        <v>0</v>
      </c>
      <c r="BB15" s="34">
        <f t="shared" si="6"/>
        <v>14351</v>
      </c>
      <c r="BC15" s="34"/>
      <c r="BD15" s="34"/>
      <c r="BE15" s="34"/>
      <c r="BF15" s="34"/>
      <c r="BG15" s="34"/>
      <c r="BH15" s="34"/>
      <c r="BI15" s="34"/>
      <c r="BJ15" s="34"/>
      <c r="BK15" s="39"/>
      <c r="BL15" s="39"/>
      <c r="BM15" s="39"/>
    </row>
    <row r="16" spans="1:65" s="1" customFormat="1" ht="17.100000000000001" customHeight="1">
      <c r="A16" s="12">
        <v>12</v>
      </c>
      <c r="B16" s="13" t="s">
        <v>78</v>
      </c>
      <c r="C16" s="13">
        <v>48000</v>
      </c>
      <c r="D16" s="13">
        <v>0</v>
      </c>
      <c r="E16" s="34">
        <v>4800</v>
      </c>
      <c r="F16" s="34"/>
      <c r="G16" s="34">
        <v>1254</v>
      </c>
      <c r="H16" s="15">
        <f t="shared" si="2"/>
        <v>26.125</v>
      </c>
      <c r="I16" s="34"/>
      <c r="J16" s="15"/>
      <c r="K16" s="34">
        <f>G16+'Mar26'!K16</f>
        <v>21147</v>
      </c>
      <c r="L16" s="15">
        <f t="shared" si="0"/>
        <v>44.056249999999999</v>
      </c>
      <c r="M16" s="34">
        <f>I16+'Jan26'!M16</f>
        <v>0</v>
      </c>
      <c r="N16" s="15"/>
      <c r="O16" s="34">
        <v>89</v>
      </c>
      <c r="P16" s="34"/>
      <c r="Q16" s="34">
        <f>O16+'Feb26'!Q16</f>
        <v>1267</v>
      </c>
      <c r="R16" s="34">
        <f>P16+'Feb26'!R16</f>
        <v>0</v>
      </c>
      <c r="S16" s="34">
        <v>2206</v>
      </c>
      <c r="T16" s="34"/>
      <c r="U16" s="34">
        <v>585</v>
      </c>
      <c r="V16" s="34"/>
      <c r="W16" s="34">
        <v>348</v>
      </c>
      <c r="X16" s="34"/>
      <c r="Y16" s="15">
        <f t="shared" si="1"/>
        <v>59.487179487179489</v>
      </c>
      <c r="Z16" s="15"/>
      <c r="AA16" s="34">
        <v>2651</v>
      </c>
      <c r="AB16" s="34"/>
      <c r="AC16" s="34">
        <v>1510</v>
      </c>
      <c r="AD16" s="34"/>
      <c r="AE16" s="34">
        <v>1141</v>
      </c>
      <c r="AF16" s="34"/>
      <c r="AG16" s="34">
        <v>100</v>
      </c>
      <c r="AH16" s="34"/>
      <c r="AI16" s="34">
        <v>153</v>
      </c>
      <c r="AJ16" s="34"/>
      <c r="AK16" s="34">
        <v>41</v>
      </c>
      <c r="AL16" s="34"/>
      <c r="AM16" s="34">
        <v>100</v>
      </c>
      <c r="AN16" s="34"/>
      <c r="AO16" s="34">
        <v>629</v>
      </c>
      <c r="AP16" s="34"/>
      <c r="AQ16" s="34">
        <v>487</v>
      </c>
      <c r="AR16" s="34"/>
      <c r="AS16" s="34">
        <f t="shared" si="3"/>
        <v>1116</v>
      </c>
      <c r="AT16" s="34">
        <f t="shared" si="3"/>
        <v>0</v>
      </c>
      <c r="AU16" s="34">
        <f t="shared" si="4"/>
        <v>1116</v>
      </c>
      <c r="AV16" s="34">
        <f>AO16+'Mar26'!AV16</f>
        <v>5896</v>
      </c>
      <c r="AW16" s="34">
        <f>AP16+'Mar26'!AW16</f>
        <v>0</v>
      </c>
      <c r="AX16" s="34">
        <f>AQ16+'Mar26'!AX16</f>
        <v>5440</v>
      </c>
      <c r="AY16" s="34">
        <f>AR16+'Mar26'!AY16</f>
        <v>0</v>
      </c>
      <c r="AZ16" s="34">
        <f t="shared" si="5"/>
        <v>11336</v>
      </c>
      <c r="BA16" s="34">
        <f t="shared" si="5"/>
        <v>0</v>
      </c>
      <c r="BB16" s="34">
        <f t="shared" si="6"/>
        <v>11336</v>
      </c>
      <c r="BC16" s="34"/>
      <c r="BD16" s="34"/>
      <c r="BE16" s="34"/>
      <c r="BF16" s="34"/>
      <c r="BG16" s="34"/>
      <c r="BH16" s="34"/>
      <c r="BI16" s="34"/>
      <c r="BJ16" s="34"/>
      <c r="BK16" s="39"/>
      <c r="BL16" s="39"/>
      <c r="BM16" s="39"/>
    </row>
    <row r="17" spans="1:65" s="1" customFormat="1" ht="17.100000000000001" customHeight="1">
      <c r="A17" s="12">
        <v>13</v>
      </c>
      <c r="B17" s="13" t="s">
        <v>79</v>
      </c>
      <c r="C17" s="13">
        <v>50000</v>
      </c>
      <c r="D17" s="13">
        <v>0</v>
      </c>
      <c r="E17" s="34">
        <v>4645</v>
      </c>
      <c r="F17" s="34"/>
      <c r="G17" s="34">
        <v>2795</v>
      </c>
      <c r="H17" s="15">
        <f t="shared" si="2"/>
        <v>60.172228202368139</v>
      </c>
      <c r="I17" s="34"/>
      <c r="J17" s="15"/>
      <c r="K17" s="34">
        <f>G17+'Mar26'!K17</f>
        <v>25962</v>
      </c>
      <c r="L17" s="15">
        <f t="shared" si="0"/>
        <v>51.923999999999999</v>
      </c>
      <c r="M17" s="34">
        <f>I17+'Jan26'!M17</f>
        <v>0</v>
      </c>
      <c r="N17" s="15"/>
      <c r="O17" s="34">
        <v>153</v>
      </c>
      <c r="P17" s="34"/>
      <c r="Q17" s="34">
        <f>O17+'Feb26'!Q17</f>
        <v>842</v>
      </c>
      <c r="R17" s="34">
        <f>P17+'Feb26'!R17</f>
        <v>0</v>
      </c>
      <c r="S17" s="34">
        <v>3314</v>
      </c>
      <c r="T17" s="34"/>
      <c r="U17" s="34">
        <v>908</v>
      </c>
      <c r="V17" s="34"/>
      <c r="W17" s="34">
        <v>456</v>
      </c>
      <c r="X17" s="34"/>
      <c r="Y17" s="15">
        <f t="shared" si="1"/>
        <v>50.220264317180614</v>
      </c>
      <c r="Z17" s="15"/>
      <c r="AA17" s="34">
        <v>4125</v>
      </c>
      <c r="AB17" s="34"/>
      <c r="AC17" s="34">
        <v>2189</v>
      </c>
      <c r="AD17" s="34"/>
      <c r="AE17" s="34">
        <v>1936</v>
      </c>
      <c r="AF17" s="34"/>
      <c r="AG17" s="34">
        <v>50</v>
      </c>
      <c r="AH17" s="34"/>
      <c r="AI17" s="34">
        <v>312</v>
      </c>
      <c r="AJ17" s="34"/>
      <c r="AK17" s="34">
        <v>88</v>
      </c>
      <c r="AL17" s="34"/>
      <c r="AM17" s="34">
        <v>100</v>
      </c>
      <c r="AN17" s="34"/>
      <c r="AO17" s="34">
        <v>885</v>
      </c>
      <c r="AP17" s="34"/>
      <c r="AQ17" s="34">
        <v>754</v>
      </c>
      <c r="AR17" s="34"/>
      <c r="AS17" s="34">
        <f t="shared" si="3"/>
        <v>1639</v>
      </c>
      <c r="AT17" s="34">
        <f t="shared" si="3"/>
        <v>0</v>
      </c>
      <c r="AU17" s="34">
        <f t="shared" si="4"/>
        <v>1639</v>
      </c>
      <c r="AV17" s="34">
        <f>AO17+'Mar26'!AV17</f>
        <v>6258</v>
      </c>
      <c r="AW17" s="34">
        <f>AP17+'Mar26'!AW17</f>
        <v>0</v>
      </c>
      <c r="AX17" s="34">
        <f>AQ17+'Mar26'!AX17</f>
        <v>5660</v>
      </c>
      <c r="AY17" s="34">
        <f>AR17+'Mar26'!AY17</f>
        <v>0</v>
      </c>
      <c r="AZ17" s="34">
        <f t="shared" si="5"/>
        <v>11918</v>
      </c>
      <c r="BA17" s="34">
        <f t="shared" si="5"/>
        <v>0</v>
      </c>
      <c r="BB17" s="34">
        <f t="shared" si="6"/>
        <v>11918</v>
      </c>
      <c r="BC17" s="34"/>
      <c r="BD17" s="34"/>
      <c r="BE17" s="34"/>
      <c r="BF17" s="34"/>
      <c r="BG17" s="34"/>
      <c r="BH17" s="34"/>
      <c r="BI17" s="34"/>
      <c r="BJ17" s="34"/>
      <c r="BK17" s="39"/>
      <c r="BL17" s="39"/>
      <c r="BM17" s="39"/>
    </row>
    <row r="18" spans="1:65" s="1" customFormat="1" ht="17.100000000000001" customHeight="1">
      <c r="A18" s="16">
        <v>14</v>
      </c>
      <c r="B18" s="17" t="s">
        <v>80</v>
      </c>
      <c r="C18" s="13">
        <v>56000</v>
      </c>
      <c r="D18" s="13">
        <v>0</v>
      </c>
      <c r="E18" s="34">
        <v>5210</v>
      </c>
      <c r="F18" s="34"/>
      <c r="G18" s="34">
        <v>3595</v>
      </c>
      <c r="H18" s="15">
        <f t="shared" si="2"/>
        <v>69.00191938579654</v>
      </c>
      <c r="I18" s="34"/>
      <c r="J18" s="15"/>
      <c r="K18" s="34">
        <f>G18+'Mar26'!K18</f>
        <v>32308</v>
      </c>
      <c r="L18" s="15">
        <f t="shared" si="0"/>
        <v>57.692857142857143</v>
      </c>
      <c r="M18" s="34">
        <f>I18+'Jan26'!M18</f>
        <v>0</v>
      </c>
      <c r="N18" s="15"/>
      <c r="O18" s="34">
        <v>171</v>
      </c>
      <c r="P18" s="34"/>
      <c r="Q18" s="34">
        <f>O18+'Feb26'!Q18</f>
        <v>1136</v>
      </c>
      <c r="R18" s="34">
        <f>P18+'Feb26'!R18</f>
        <v>0</v>
      </c>
      <c r="S18" s="34">
        <v>4857</v>
      </c>
      <c r="T18" s="34"/>
      <c r="U18" s="34">
        <v>1337</v>
      </c>
      <c r="V18" s="34"/>
      <c r="W18" s="34">
        <v>692</v>
      </c>
      <c r="X18" s="34"/>
      <c r="Y18" s="15">
        <f t="shared" si="1"/>
        <v>51.757666417352283</v>
      </c>
      <c r="Z18" s="15"/>
      <c r="AA18" s="34">
        <v>3519</v>
      </c>
      <c r="AB18" s="34"/>
      <c r="AC18" s="34">
        <v>1965</v>
      </c>
      <c r="AD18" s="34"/>
      <c r="AE18" s="34">
        <v>1554</v>
      </c>
      <c r="AF18" s="34"/>
      <c r="AG18" s="34">
        <v>89</v>
      </c>
      <c r="AH18" s="34"/>
      <c r="AI18" s="34">
        <v>244</v>
      </c>
      <c r="AJ18" s="34"/>
      <c r="AK18" s="34">
        <v>51</v>
      </c>
      <c r="AL18" s="34"/>
      <c r="AM18" s="34">
        <v>85</v>
      </c>
      <c r="AN18" s="34"/>
      <c r="AO18" s="34">
        <v>834</v>
      </c>
      <c r="AP18" s="34"/>
      <c r="AQ18" s="34">
        <v>662</v>
      </c>
      <c r="AR18" s="34"/>
      <c r="AS18" s="34">
        <f t="shared" si="3"/>
        <v>1496</v>
      </c>
      <c r="AT18" s="34">
        <f t="shared" si="3"/>
        <v>0</v>
      </c>
      <c r="AU18" s="34">
        <f t="shared" si="4"/>
        <v>1496</v>
      </c>
      <c r="AV18" s="34">
        <f>AO18+'Mar26'!AV18</f>
        <v>7288</v>
      </c>
      <c r="AW18" s="34">
        <f>AP18+'Mar26'!AW18</f>
        <v>0</v>
      </c>
      <c r="AX18" s="34">
        <f>AQ18+'Mar26'!AX18</f>
        <v>5803</v>
      </c>
      <c r="AY18" s="34">
        <f>AR18+'Mar26'!AY18</f>
        <v>0</v>
      </c>
      <c r="AZ18" s="34">
        <f t="shared" si="5"/>
        <v>13091</v>
      </c>
      <c r="BA18" s="34">
        <f t="shared" si="5"/>
        <v>0</v>
      </c>
      <c r="BB18" s="34">
        <f t="shared" si="6"/>
        <v>13091</v>
      </c>
      <c r="BC18" s="34"/>
      <c r="BD18" s="34"/>
      <c r="BE18" s="34"/>
      <c r="BF18" s="34"/>
      <c r="BG18" s="34"/>
      <c r="BH18" s="34"/>
      <c r="BI18" s="34"/>
      <c r="BJ18" s="34"/>
      <c r="BK18" s="39"/>
      <c r="BL18" s="39"/>
      <c r="BM18" s="39"/>
    </row>
    <row r="19" spans="1:65" s="138" customFormat="1" ht="17.100000000000001" customHeight="1">
      <c r="A19" s="18"/>
      <c r="B19" s="19" t="s">
        <v>74</v>
      </c>
      <c r="C19" s="19">
        <f>SUM(C14:C18)</f>
        <v>283000</v>
      </c>
      <c r="D19" s="19">
        <f t="shared" ref="D19:BM19" si="11">SUM(D14:D18)</f>
        <v>0</v>
      </c>
      <c r="E19" s="35">
        <f t="shared" si="11"/>
        <v>25589</v>
      </c>
      <c r="F19" s="35">
        <f t="shared" si="11"/>
        <v>0</v>
      </c>
      <c r="G19" s="35">
        <f t="shared" si="11"/>
        <v>14420</v>
      </c>
      <c r="H19" s="21">
        <f t="shared" si="2"/>
        <v>56.352338895619212</v>
      </c>
      <c r="I19" s="35">
        <f t="shared" si="11"/>
        <v>0</v>
      </c>
      <c r="J19" s="35">
        <f t="shared" si="11"/>
        <v>0</v>
      </c>
      <c r="K19" s="35">
        <f t="shared" si="11"/>
        <v>143600</v>
      </c>
      <c r="L19" s="21">
        <f t="shared" si="0"/>
        <v>50.742049469964662</v>
      </c>
      <c r="M19" s="35">
        <f t="shared" si="11"/>
        <v>0</v>
      </c>
      <c r="N19" s="35">
        <f t="shared" si="11"/>
        <v>0</v>
      </c>
      <c r="O19" s="35">
        <f t="shared" si="11"/>
        <v>888</v>
      </c>
      <c r="P19" s="35">
        <f t="shared" si="11"/>
        <v>0</v>
      </c>
      <c r="Q19" s="35">
        <f t="shared" si="11"/>
        <v>7282</v>
      </c>
      <c r="R19" s="35">
        <f t="shared" si="11"/>
        <v>0</v>
      </c>
      <c r="S19" s="35">
        <f t="shared" si="11"/>
        <v>17928</v>
      </c>
      <c r="T19" s="35">
        <f t="shared" si="11"/>
        <v>0</v>
      </c>
      <c r="U19" s="35">
        <f t="shared" si="11"/>
        <v>4934</v>
      </c>
      <c r="V19" s="35">
        <f t="shared" si="11"/>
        <v>0</v>
      </c>
      <c r="W19" s="35">
        <f t="shared" si="11"/>
        <v>2685</v>
      </c>
      <c r="X19" s="35">
        <f t="shared" si="11"/>
        <v>0</v>
      </c>
      <c r="Y19" s="35">
        <f t="shared" si="11"/>
        <v>273.43121317793646</v>
      </c>
      <c r="Z19" s="35">
        <f t="shared" si="11"/>
        <v>0</v>
      </c>
      <c r="AA19" s="35">
        <f t="shared" si="11"/>
        <v>19097</v>
      </c>
      <c r="AB19" s="35">
        <f t="shared" si="11"/>
        <v>0</v>
      </c>
      <c r="AC19" s="35">
        <f t="shared" si="11"/>
        <v>10625</v>
      </c>
      <c r="AD19" s="35">
        <f t="shared" si="11"/>
        <v>0</v>
      </c>
      <c r="AE19" s="35">
        <f t="shared" si="11"/>
        <v>8472</v>
      </c>
      <c r="AF19" s="35">
        <f t="shared" si="11"/>
        <v>0</v>
      </c>
      <c r="AG19" s="35">
        <f t="shared" si="11"/>
        <v>433</v>
      </c>
      <c r="AH19" s="35">
        <f t="shared" si="11"/>
        <v>0</v>
      </c>
      <c r="AI19" s="35">
        <f t="shared" si="11"/>
        <v>1221</v>
      </c>
      <c r="AJ19" s="35">
        <f t="shared" si="11"/>
        <v>0</v>
      </c>
      <c r="AK19" s="35">
        <f t="shared" si="11"/>
        <v>347</v>
      </c>
      <c r="AL19" s="35">
        <f t="shared" si="11"/>
        <v>0</v>
      </c>
      <c r="AM19" s="35">
        <f t="shared" si="11"/>
        <v>687</v>
      </c>
      <c r="AN19" s="35">
        <f t="shared" si="11"/>
        <v>0</v>
      </c>
      <c r="AO19" s="35">
        <f t="shared" si="11"/>
        <v>4352</v>
      </c>
      <c r="AP19" s="35">
        <f t="shared" si="11"/>
        <v>0</v>
      </c>
      <c r="AQ19" s="35">
        <f t="shared" si="11"/>
        <v>3585</v>
      </c>
      <c r="AR19" s="35">
        <f t="shared" si="11"/>
        <v>0</v>
      </c>
      <c r="AS19" s="35">
        <f t="shared" si="11"/>
        <v>7937</v>
      </c>
      <c r="AT19" s="35">
        <f t="shared" si="11"/>
        <v>0</v>
      </c>
      <c r="AU19" s="35">
        <f t="shared" si="11"/>
        <v>7937</v>
      </c>
      <c r="AV19" s="35">
        <f t="shared" si="11"/>
        <v>37267</v>
      </c>
      <c r="AW19" s="35">
        <f t="shared" si="11"/>
        <v>0</v>
      </c>
      <c r="AX19" s="35">
        <f t="shared" si="11"/>
        <v>31666</v>
      </c>
      <c r="AY19" s="35">
        <f t="shared" si="11"/>
        <v>0</v>
      </c>
      <c r="AZ19" s="35">
        <f t="shared" si="11"/>
        <v>68933</v>
      </c>
      <c r="BA19" s="35">
        <f t="shared" si="11"/>
        <v>0</v>
      </c>
      <c r="BB19" s="35">
        <f t="shared" si="11"/>
        <v>68933</v>
      </c>
      <c r="BC19" s="35">
        <f t="shared" si="11"/>
        <v>30</v>
      </c>
      <c r="BD19" s="35">
        <f t="shared" si="11"/>
        <v>150</v>
      </c>
      <c r="BE19" s="35">
        <f t="shared" si="11"/>
        <v>240</v>
      </c>
      <c r="BF19" s="35">
        <f t="shared" si="11"/>
        <v>1200</v>
      </c>
      <c r="BG19" s="35">
        <f t="shared" si="11"/>
        <v>0</v>
      </c>
      <c r="BH19" s="35">
        <f t="shared" si="11"/>
        <v>0</v>
      </c>
      <c r="BI19" s="35">
        <f t="shared" si="11"/>
        <v>0</v>
      </c>
      <c r="BJ19" s="35">
        <f t="shared" si="11"/>
        <v>0</v>
      </c>
      <c r="BK19" s="35">
        <f t="shared" si="11"/>
        <v>0</v>
      </c>
      <c r="BL19" s="35">
        <f t="shared" si="11"/>
        <v>0</v>
      </c>
      <c r="BM19" s="35">
        <f t="shared" si="11"/>
        <v>0</v>
      </c>
    </row>
    <row r="20" spans="1:65" s="139" customFormat="1" ht="16.5" customHeight="1">
      <c r="A20" s="22">
        <v>15</v>
      </c>
      <c r="B20" s="29" t="s">
        <v>81</v>
      </c>
      <c r="C20" s="13">
        <v>120000</v>
      </c>
      <c r="D20" s="13">
        <v>0</v>
      </c>
      <c r="E20" s="34">
        <v>9835</v>
      </c>
      <c r="F20" s="34"/>
      <c r="G20" s="34">
        <v>5912</v>
      </c>
      <c r="H20" s="15">
        <f t="shared" si="2"/>
        <v>60.111845449923742</v>
      </c>
      <c r="I20" s="34"/>
      <c r="J20" s="15"/>
      <c r="K20" s="34">
        <f>G20+'Mar26'!K20</f>
        <v>73309</v>
      </c>
      <c r="L20" s="15">
        <f t="shared" si="0"/>
        <v>61.090833333333336</v>
      </c>
      <c r="M20" s="34">
        <f>I20+'Jan26'!M20</f>
        <v>0</v>
      </c>
      <c r="N20" s="15"/>
      <c r="O20" s="34">
        <v>14</v>
      </c>
      <c r="P20" s="34"/>
      <c r="Q20" s="34">
        <f>O20+'Feb26'!Q20</f>
        <v>205</v>
      </c>
      <c r="R20" s="34">
        <f>P20+'Feb26'!R20</f>
        <v>0</v>
      </c>
      <c r="S20" s="34">
        <v>8066</v>
      </c>
      <c r="T20" s="34"/>
      <c r="U20" s="34">
        <v>1977</v>
      </c>
      <c r="V20" s="34"/>
      <c r="W20" s="34">
        <v>1018</v>
      </c>
      <c r="X20" s="34"/>
      <c r="Y20" s="15">
        <f t="shared" ref="Y20:Z35" si="12">W20*100/U20</f>
        <v>51.492159838138591</v>
      </c>
      <c r="Z20" s="15"/>
      <c r="AA20" s="34">
        <v>9584</v>
      </c>
      <c r="AB20" s="34"/>
      <c r="AC20" s="34">
        <v>5060</v>
      </c>
      <c r="AD20" s="34"/>
      <c r="AE20" s="34">
        <v>4478</v>
      </c>
      <c r="AF20" s="34"/>
      <c r="AG20" s="34">
        <v>142</v>
      </c>
      <c r="AH20" s="34"/>
      <c r="AI20" s="34">
        <v>869</v>
      </c>
      <c r="AJ20" s="34"/>
      <c r="AK20" s="34">
        <v>117</v>
      </c>
      <c r="AL20" s="34"/>
      <c r="AM20" s="34">
        <v>421</v>
      </c>
      <c r="AN20" s="34"/>
      <c r="AO20" s="34">
        <v>2124</v>
      </c>
      <c r="AP20" s="34"/>
      <c r="AQ20" s="34">
        <v>1666</v>
      </c>
      <c r="AR20" s="34"/>
      <c r="AS20" s="34">
        <f t="shared" si="3"/>
        <v>3790</v>
      </c>
      <c r="AT20" s="34">
        <f t="shared" si="3"/>
        <v>0</v>
      </c>
      <c r="AU20" s="34">
        <f t="shared" si="4"/>
        <v>3790</v>
      </c>
      <c r="AV20" s="34">
        <f>AO20+'Mar26'!AV20</f>
        <v>19397</v>
      </c>
      <c r="AW20" s="34">
        <f>AP20+'Mar26'!AW20</f>
        <v>0</v>
      </c>
      <c r="AX20" s="34">
        <f>AQ20+'Mar26'!AX20</f>
        <v>15270</v>
      </c>
      <c r="AY20" s="34">
        <f>AR20+'Mar26'!AY20</f>
        <v>0</v>
      </c>
      <c r="AZ20" s="34">
        <f t="shared" si="5"/>
        <v>34667</v>
      </c>
      <c r="BA20" s="34">
        <f t="shared" si="5"/>
        <v>0</v>
      </c>
      <c r="BB20" s="34">
        <f t="shared" si="6"/>
        <v>34667</v>
      </c>
      <c r="BC20" s="34"/>
      <c r="BD20" s="34"/>
      <c r="BE20" s="34"/>
      <c r="BF20" s="34"/>
      <c r="BG20" s="34"/>
      <c r="BH20" s="34"/>
      <c r="BI20" s="34"/>
      <c r="BJ20" s="34"/>
      <c r="BK20" s="40"/>
      <c r="BL20" s="40"/>
      <c r="BM20" s="40"/>
    </row>
    <row r="21" spans="1:65" s="139" customFormat="1" ht="17.100000000000001" customHeight="1">
      <c r="A21" s="12">
        <v>16</v>
      </c>
      <c r="B21" s="13" t="s">
        <v>82</v>
      </c>
      <c r="C21" s="13">
        <v>76000</v>
      </c>
      <c r="D21" s="13">
        <v>0</v>
      </c>
      <c r="E21" s="34">
        <v>6210</v>
      </c>
      <c r="F21" s="34"/>
      <c r="G21" s="34">
        <v>3133</v>
      </c>
      <c r="H21" s="15">
        <f t="shared" si="2"/>
        <v>50.450885668276975</v>
      </c>
      <c r="I21" s="34"/>
      <c r="J21" s="15"/>
      <c r="K21" s="34">
        <f>G21+'Mar26'!K21</f>
        <v>43794</v>
      </c>
      <c r="L21" s="15">
        <f t="shared" si="0"/>
        <v>57.623684210526314</v>
      </c>
      <c r="M21" s="34">
        <f>I21+'Jan26'!M21</f>
        <v>0</v>
      </c>
      <c r="N21" s="15"/>
      <c r="O21" s="34">
        <v>4</v>
      </c>
      <c r="P21" s="34"/>
      <c r="Q21" s="34">
        <f>O21+'Feb26'!Q21</f>
        <v>188</v>
      </c>
      <c r="R21" s="34">
        <f>P21+'Feb26'!R21</f>
        <v>0</v>
      </c>
      <c r="S21" s="34">
        <v>5089</v>
      </c>
      <c r="T21" s="34"/>
      <c r="U21" s="34">
        <v>1184</v>
      </c>
      <c r="V21" s="34"/>
      <c r="W21" s="34">
        <v>573</v>
      </c>
      <c r="X21" s="34"/>
      <c r="Y21" s="15">
        <f t="shared" si="12"/>
        <v>48.395270270270274</v>
      </c>
      <c r="Z21" s="15"/>
      <c r="AA21" s="34">
        <v>7962</v>
      </c>
      <c r="AB21" s="34"/>
      <c r="AC21" s="34">
        <v>4115</v>
      </c>
      <c r="AD21" s="34"/>
      <c r="AE21" s="34">
        <v>3217</v>
      </c>
      <c r="AF21" s="34"/>
      <c r="AG21" s="34">
        <v>182</v>
      </c>
      <c r="AH21" s="34"/>
      <c r="AI21" s="34">
        <v>739</v>
      </c>
      <c r="AJ21" s="34"/>
      <c r="AK21" s="34">
        <v>143</v>
      </c>
      <c r="AL21" s="34"/>
      <c r="AM21" s="34">
        <v>211</v>
      </c>
      <c r="AN21" s="34"/>
      <c r="AO21" s="34">
        <v>1959</v>
      </c>
      <c r="AP21" s="34"/>
      <c r="AQ21" s="34">
        <v>1537</v>
      </c>
      <c r="AR21" s="34"/>
      <c r="AS21" s="34">
        <f t="shared" si="3"/>
        <v>3496</v>
      </c>
      <c r="AT21" s="34">
        <f t="shared" si="3"/>
        <v>0</v>
      </c>
      <c r="AU21" s="34">
        <f t="shared" si="4"/>
        <v>3496</v>
      </c>
      <c r="AV21" s="34">
        <f>AO21+'Mar26'!AV21</f>
        <v>13229</v>
      </c>
      <c r="AW21" s="34">
        <f>AP21+'Mar26'!AW21</f>
        <v>0</v>
      </c>
      <c r="AX21" s="34">
        <f>AQ21+'Mar26'!AX21</f>
        <v>10232</v>
      </c>
      <c r="AY21" s="34">
        <f>AR21+'Mar26'!AY21</f>
        <v>0</v>
      </c>
      <c r="AZ21" s="34">
        <f t="shared" si="5"/>
        <v>23461</v>
      </c>
      <c r="BA21" s="34">
        <f t="shared" si="5"/>
        <v>0</v>
      </c>
      <c r="BB21" s="34">
        <f t="shared" si="6"/>
        <v>23461</v>
      </c>
      <c r="BC21" s="34"/>
      <c r="BD21" s="34"/>
      <c r="BE21" s="34"/>
      <c r="BF21" s="34"/>
      <c r="BG21" s="34"/>
      <c r="BH21" s="34"/>
      <c r="BI21" s="34"/>
      <c r="BJ21" s="34"/>
      <c r="BK21" s="40"/>
      <c r="BL21" s="40"/>
      <c r="BM21" s="40"/>
    </row>
    <row r="22" spans="1:65" s="139" customFormat="1" ht="17.100000000000001" customHeight="1">
      <c r="A22" s="16">
        <v>17</v>
      </c>
      <c r="B22" s="17" t="s">
        <v>83</v>
      </c>
      <c r="C22" s="13">
        <v>98000</v>
      </c>
      <c r="D22" s="13">
        <v>0</v>
      </c>
      <c r="E22" s="34">
        <v>8131</v>
      </c>
      <c r="F22" s="34"/>
      <c r="G22" s="34">
        <v>3125</v>
      </c>
      <c r="H22" s="15">
        <f t="shared" si="2"/>
        <v>38.433157053252984</v>
      </c>
      <c r="I22" s="34"/>
      <c r="J22" s="15"/>
      <c r="K22" s="34">
        <f>G22+'Mar26'!K22</f>
        <v>52215</v>
      </c>
      <c r="L22" s="15">
        <f t="shared" si="0"/>
        <v>53.280612244897959</v>
      </c>
      <c r="M22" s="34">
        <f>I22+'Jan26'!M22</f>
        <v>0</v>
      </c>
      <c r="N22" s="15"/>
      <c r="O22" s="34">
        <v>14</v>
      </c>
      <c r="P22" s="34"/>
      <c r="Q22" s="34">
        <f>O22+'Feb26'!Q22</f>
        <v>257</v>
      </c>
      <c r="R22" s="34">
        <f>P22+'Feb26'!R22</f>
        <v>0</v>
      </c>
      <c r="S22" s="34">
        <v>6564</v>
      </c>
      <c r="T22" s="34"/>
      <c r="U22" s="34">
        <v>1563</v>
      </c>
      <c r="V22" s="34"/>
      <c r="W22" s="34">
        <v>788</v>
      </c>
      <c r="X22" s="34"/>
      <c r="Y22" s="15">
        <f t="shared" si="12"/>
        <v>50.415866922584776</v>
      </c>
      <c r="Z22" s="15"/>
      <c r="AA22" s="34">
        <v>7842</v>
      </c>
      <c r="AB22" s="34"/>
      <c r="AC22" s="34">
        <v>3732</v>
      </c>
      <c r="AD22" s="34"/>
      <c r="AE22" s="34">
        <v>2813</v>
      </c>
      <c r="AF22" s="34"/>
      <c r="AG22" s="34">
        <v>92</v>
      </c>
      <c r="AH22" s="34"/>
      <c r="AI22" s="34">
        <v>433</v>
      </c>
      <c r="AJ22" s="34"/>
      <c r="AK22" s="34">
        <v>72</v>
      </c>
      <c r="AL22" s="34"/>
      <c r="AM22" s="34">
        <v>383</v>
      </c>
      <c r="AN22" s="34"/>
      <c r="AO22" s="34">
        <v>1808</v>
      </c>
      <c r="AP22" s="34"/>
      <c r="AQ22" s="34">
        <v>1507</v>
      </c>
      <c r="AR22" s="34"/>
      <c r="AS22" s="34">
        <f t="shared" si="3"/>
        <v>3315</v>
      </c>
      <c r="AT22" s="34">
        <f t="shared" si="3"/>
        <v>0</v>
      </c>
      <c r="AU22" s="34">
        <f t="shared" si="4"/>
        <v>3315</v>
      </c>
      <c r="AV22" s="34">
        <f>AO22+'Mar26'!AV22</f>
        <v>15165</v>
      </c>
      <c r="AW22" s="34">
        <f>AP22+'Mar26'!AW22</f>
        <v>0</v>
      </c>
      <c r="AX22" s="34">
        <f>AQ22+'Mar26'!AX22</f>
        <v>12926</v>
      </c>
      <c r="AY22" s="34">
        <f>AR22+'Mar26'!AY22</f>
        <v>0</v>
      </c>
      <c r="AZ22" s="34">
        <f t="shared" si="5"/>
        <v>28091</v>
      </c>
      <c r="BA22" s="34">
        <f t="shared" si="5"/>
        <v>0</v>
      </c>
      <c r="BB22" s="34">
        <f t="shared" si="6"/>
        <v>28091</v>
      </c>
      <c r="BC22" s="34"/>
      <c r="BD22" s="34"/>
      <c r="BE22" s="34"/>
      <c r="BF22" s="34"/>
      <c r="BG22" s="34"/>
      <c r="BH22" s="34"/>
      <c r="BI22" s="34"/>
      <c r="BJ22" s="34"/>
      <c r="BK22" s="40"/>
      <c r="BL22" s="40"/>
      <c r="BM22" s="40"/>
    </row>
    <row r="23" spans="1:65" s="140" customFormat="1" ht="17.100000000000001" customHeight="1">
      <c r="A23" s="18"/>
      <c r="B23" s="19" t="s">
        <v>74</v>
      </c>
      <c r="C23" s="19">
        <f>SUM(C20:C22)</f>
        <v>294000</v>
      </c>
      <c r="D23" s="19">
        <f t="shared" ref="D23:BM23" si="13">SUM(D20:D22)</f>
        <v>0</v>
      </c>
      <c r="E23" s="35">
        <f t="shared" si="13"/>
        <v>24176</v>
      </c>
      <c r="F23" s="35">
        <f t="shared" si="13"/>
        <v>0</v>
      </c>
      <c r="G23" s="35">
        <f t="shared" si="13"/>
        <v>12170</v>
      </c>
      <c r="H23" s="30">
        <f t="shared" si="2"/>
        <v>50.339179351422899</v>
      </c>
      <c r="I23" s="35">
        <f t="shared" si="13"/>
        <v>0</v>
      </c>
      <c r="J23" s="35">
        <f t="shared" si="13"/>
        <v>0</v>
      </c>
      <c r="K23" s="35">
        <f t="shared" si="13"/>
        <v>169318</v>
      </c>
      <c r="L23" s="21">
        <f t="shared" si="0"/>
        <v>57.591156462585033</v>
      </c>
      <c r="M23" s="35">
        <f t="shared" si="13"/>
        <v>0</v>
      </c>
      <c r="N23" s="35">
        <f t="shared" si="13"/>
        <v>0</v>
      </c>
      <c r="O23" s="35">
        <f t="shared" si="13"/>
        <v>32</v>
      </c>
      <c r="P23" s="35">
        <f t="shared" si="13"/>
        <v>0</v>
      </c>
      <c r="Q23" s="35">
        <f t="shared" si="13"/>
        <v>650</v>
      </c>
      <c r="R23" s="35">
        <f t="shared" si="13"/>
        <v>0</v>
      </c>
      <c r="S23" s="35">
        <f t="shared" si="13"/>
        <v>19719</v>
      </c>
      <c r="T23" s="35">
        <f t="shared" si="13"/>
        <v>0</v>
      </c>
      <c r="U23" s="35">
        <f t="shared" si="13"/>
        <v>4724</v>
      </c>
      <c r="V23" s="35">
        <f t="shared" si="13"/>
        <v>0</v>
      </c>
      <c r="W23" s="35">
        <f t="shared" si="13"/>
        <v>2379</v>
      </c>
      <c r="X23" s="35">
        <f t="shared" si="13"/>
        <v>0</v>
      </c>
      <c r="Y23" s="21">
        <f t="shared" si="12"/>
        <v>50.359864521591874</v>
      </c>
      <c r="Z23" s="35">
        <f t="shared" si="13"/>
        <v>0</v>
      </c>
      <c r="AA23" s="35">
        <f t="shared" si="13"/>
        <v>25388</v>
      </c>
      <c r="AB23" s="35">
        <f t="shared" si="13"/>
        <v>0</v>
      </c>
      <c r="AC23" s="35">
        <f t="shared" si="13"/>
        <v>12907</v>
      </c>
      <c r="AD23" s="35">
        <f t="shared" si="13"/>
        <v>0</v>
      </c>
      <c r="AE23" s="35">
        <f t="shared" si="13"/>
        <v>10508</v>
      </c>
      <c r="AF23" s="35">
        <f t="shared" si="13"/>
        <v>0</v>
      </c>
      <c r="AG23" s="35">
        <f t="shared" si="13"/>
        <v>416</v>
      </c>
      <c r="AH23" s="35">
        <f t="shared" si="13"/>
        <v>0</v>
      </c>
      <c r="AI23" s="35">
        <f t="shared" si="13"/>
        <v>2041</v>
      </c>
      <c r="AJ23" s="35">
        <f t="shared" si="13"/>
        <v>0</v>
      </c>
      <c r="AK23" s="35">
        <f t="shared" si="13"/>
        <v>332</v>
      </c>
      <c r="AL23" s="35">
        <f t="shared" si="13"/>
        <v>0</v>
      </c>
      <c r="AM23" s="35">
        <f t="shared" si="13"/>
        <v>1015</v>
      </c>
      <c r="AN23" s="35">
        <f t="shared" si="13"/>
        <v>0</v>
      </c>
      <c r="AO23" s="35">
        <f t="shared" si="13"/>
        <v>5891</v>
      </c>
      <c r="AP23" s="35">
        <f t="shared" si="13"/>
        <v>0</v>
      </c>
      <c r="AQ23" s="35">
        <f t="shared" si="13"/>
        <v>4710</v>
      </c>
      <c r="AR23" s="35">
        <f t="shared" si="13"/>
        <v>0</v>
      </c>
      <c r="AS23" s="35">
        <f t="shared" si="13"/>
        <v>10601</v>
      </c>
      <c r="AT23" s="35">
        <f t="shared" si="13"/>
        <v>0</v>
      </c>
      <c r="AU23" s="35">
        <f t="shared" si="13"/>
        <v>10601</v>
      </c>
      <c r="AV23" s="35">
        <f t="shared" si="13"/>
        <v>47791</v>
      </c>
      <c r="AW23" s="35">
        <f t="shared" si="13"/>
        <v>0</v>
      </c>
      <c r="AX23" s="35">
        <f t="shared" si="13"/>
        <v>38428</v>
      </c>
      <c r="AY23" s="35">
        <f t="shared" si="13"/>
        <v>0</v>
      </c>
      <c r="AZ23" s="35">
        <f t="shared" si="13"/>
        <v>86219</v>
      </c>
      <c r="BA23" s="35">
        <f t="shared" si="13"/>
        <v>0</v>
      </c>
      <c r="BB23" s="35">
        <f t="shared" si="13"/>
        <v>86219</v>
      </c>
      <c r="BC23" s="35">
        <f t="shared" si="13"/>
        <v>0</v>
      </c>
      <c r="BD23" s="35">
        <f t="shared" si="13"/>
        <v>0</v>
      </c>
      <c r="BE23" s="35">
        <f t="shared" si="13"/>
        <v>0</v>
      </c>
      <c r="BF23" s="35">
        <f t="shared" si="13"/>
        <v>0</v>
      </c>
      <c r="BG23" s="35">
        <f t="shared" si="13"/>
        <v>0</v>
      </c>
      <c r="BH23" s="35">
        <f t="shared" si="13"/>
        <v>0</v>
      </c>
      <c r="BI23" s="35">
        <f t="shared" si="13"/>
        <v>0</v>
      </c>
      <c r="BJ23" s="35">
        <f t="shared" si="13"/>
        <v>0</v>
      </c>
      <c r="BK23" s="35">
        <f t="shared" si="13"/>
        <v>0</v>
      </c>
      <c r="BL23" s="35">
        <f t="shared" si="13"/>
        <v>0</v>
      </c>
      <c r="BM23" s="35">
        <f t="shared" si="13"/>
        <v>0</v>
      </c>
    </row>
    <row r="24" spans="1:65" s="139" customFormat="1" ht="17.100000000000001" customHeight="1">
      <c r="A24" s="22">
        <v>18</v>
      </c>
      <c r="B24" s="29" t="s">
        <v>84</v>
      </c>
      <c r="C24" s="13">
        <v>75000</v>
      </c>
      <c r="D24" s="13">
        <v>0</v>
      </c>
      <c r="E24" s="34">
        <v>6169</v>
      </c>
      <c r="F24" s="34"/>
      <c r="G24" s="34">
        <v>7921</v>
      </c>
      <c r="H24" s="15">
        <f t="shared" si="2"/>
        <v>128.40006484033069</v>
      </c>
      <c r="I24" s="34"/>
      <c r="J24" s="15"/>
      <c r="K24" s="34">
        <f>G24+'Mar26'!K24</f>
        <v>45671</v>
      </c>
      <c r="L24" s="15">
        <f t="shared" si="0"/>
        <v>60.894666666666666</v>
      </c>
      <c r="M24" s="34">
        <f>I24+'Jan26'!M24</f>
        <v>0</v>
      </c>
      <c r="N24" s="15"/>
      <c r="O24" s="34">
        <v>3</v>
      </c>
      <c r="P24" s="34"/>
      <c r="Q24" s="34">
        <f>O24+'Feb26'!Q24</f>
        <v>24</v>
      </c>
      <c r="R24" s="34">
        <f>P24+'Feb26'!R24</f>
        <v>0</v>
      </c>
      <c r="S24" s="34">
        <v>5538</v>
      </c>
      <c r="T24" s="34"/>
      <c r="U24" s="34">
        <v>1654</v>
      </c>
      <c r="V24" s="34"/>
      <c r="W24" s="34">
        <v>841</v>
      </c>
      <c r="X24" s="34"/>
      <c r="Y24" s="15">
        <f t="shared" si="12"/>
        <v>50.846432889963722</v>
      </c>
      <c r="Z24" s="15"/>
      <c r="AA24" s="34">
        <v>5246</v>
      </c>
      <c r="AB24" s="34"/>
      <c r="AC24" s="34">
        <v>2803</v>
      </c>
      <c r="AD24" s="34"/>
      <c r="AE24" s="34">
        <v>2443</v>
      </c>
      <c r="AF24" s="34"/>
      <c r="AG24" s="34">
        <v>89</v>
      </c>
      <c r="AH24" s="34"/>
      <c r="AI24" s="34">
        <v>146</v>
      </c>
      <c r="AJ24" s="34"/>
      <c r="AK24" s="34">
        <v>84</v>
      </c>
      <c r="AL24" s="34"/>
      <c r="AM24" s="34">
        <v>126</v>
      </c>
      <c r="AN24" s="34"/>
      <c r="AO24" s="34">
        <v>1319</v>
      </c>
      <c r="AP24" s="34"/>
      <c r="AQ24" s="34">
        <v>1039</v>
      </c>
      <c r="AR24" s="34"/>
      <c r="AS24" s="34">
        <f t="shared" si="3"/>
        <v>2358</v>
      </c>
      <c r="AT24" s="34">
        <f t="shared" si="3"/>
        <v>0</v>
      </c>
      <c r="AU24" s="34">
        <f t="shared" si="4"/>
        <v>2358</v>
      </c>
      <c r="AV24" s="34">
        <f>AO24+'Mar26'!AV24</f>
        <v>11284</v>
      </c>
      <c r="AW24" s="34">
        <f>AP24+'Mar26'!AW24</f>
        <v>0</v>
      </c>
      <c r="AX24" s="34">
        <f>AQ24+'Mar26'!AX24</f>
        <v>8890</v>
      </c>
      <c r="AY24" s="34">
        <f>AR24+'Mar26'!AY24</f>
        <v>0</v>
      </c>
      <c r="AZ24" s="34">
        <f t="shared" si="5"/>
        <v>20174</v>
      </c>
      <c r="BA24" s="34">
        <f t="shared" si="5"/>
        <v>0</v>
      </c>
      <c r="BB24" s="34">
        <f t="shared" si="6"/>
        <v>20174</v>
      </c>
      <c r="BC24" s="34"/>
      <c r="BD24" s="34"/>
      <c r="BE24" s="34"/>
      <c r="BF24" s="34"/>
      <c r="BG24" s="34"/>
      <c r="BH24" s="34"/>
      <c r="BI24" s="34"/>
      <c r="BJ24" s="34"/>
      <c r="BK24" s="40"/>
      <c r="BL24" s="40"/>
      <c r="BM24" s="40"/>
    </row>
    <row r="25" spans="1:65" s="139" customFormat="1" ht="17.100000000000001" customHeight="1">
      <c r="A25" s="16">
        <v>19</v>
      </c>
      <c r="B25" s="17" t="s">
        <v>85</v>
      </c>
      <c r="C25" s="13">
        <v>70000</v>
      </c>
      <c r="D25" s="13">
        <v>0</v>
      </c>
      <c r="E25" s="34">
        <v>5690</v>
      </c>
      <c r="F25" s="34"/>
      <c r="G25" s="34">
        <v>6720</v>
      </c>
      <c r="H25" s="15">
        <f t="shared" si="2"/>
        <v>118.10193321616872</v>
      </c>
      <c r="I25" s="34"/>
      <c r="J25" s="15"/>
      <c r="K25" s="34">
        <f>G25+'Mar26'!K25</f>
        <v>39359</v>
      </c>
      <c r="L25" s="15">
        <f t="shared" si="0"/>
        <v>56.227142857142859</v>
      </c>
      <c r="M25" s="34">
        <f>I25+'Jan26'!M25</f>
        <v>0</v>
      </c>
      <c r="N25" s="15"/>
      <c r="O25" s="34">
        <v>65</v>
      </c>
      <c r="P25" s="34"/>
      <c r="Q25" s="34">
        <f>O25+'Feb26'!Q25</f>
        <v>335</v>
      </c>
      <c r="R25" s="34">
        <f>P25+'Feb26'!R25</f>
        <v>0</v>
      </c>
      <c r="S25" s="34">
        <v>5651</v>
      </c>
      <c r="T25" s="34"/>
      <c r="U25" s="34">
        <v>1499</v>
      </c>
      <c r="V25" s="34"/>
      <c r="W25" s="34">
        <v>784</v>
      </c>
      <c r="X25" s="34"/>
      <c r="Y25" s="15">
        <f t="shared" si="12"/>
        <v>52.301534356237489</v>
      </c>
      <c r="Z25" s="15"/>
      <c r="AA25" s="34">
        <v>6029</v>
      </c>
      <c r="AB25" s="34"/>
      <c r="AC25" s="34">
        <v>3259</v>
      </c>
      <c r="AD25" s="34"/>
      <c r="AE25" s="34">
        <v>2770</v>
      </c>
      <c r="AF25" s="34"/>
      <c r="AG25" s="34">
        <v>64</v>
      </c>
      <c r="AH25" s="34"/>
      <c r="AI25" s="34">
        <v>367</v>
      </c>
      <c r="AJ25" s="34"/>
      <c r="AK25" s="34">
        <v>68</v>
      </c>
      <c r="AL25" s="34"/>
      <c r="AM25" s="34">
        <v>218</v>
      </c>
      <c r="AN25" s="34"/>
      <c r="AO25" s="34">
        <v>1412</v>
      </c>
      <c r="AP25" s="34"/>
      <c r="AQ25" s="34">
        <v>1130</v>
      </c>
      <c r="AR25" s="34"/>
      <c r="AS25" s="34">
        <f t="shared" si="3"/>
        <v>2542</v>
      </c>
      <c r="AT25" s="34">
        <f t="shared" si="3"/>
        <v>0</v>
      </c>
      <c r="AU25" s="34">
        <f t="shared" si="4"/>
        <v>2542</v>
      </c>
      <c r="AV25" s="34">
        <f>AO25+'Mar26'!AV25</f>
        <v>10676</v>
      </c>
      <c r="AW25" s="34">
        <f>AP25+'Mar26'!AW25</f>
        <v>0</v>
      </c>
      <c r="AX25" s="34">
        <f>AQ25+'Mar26'!AX25</f>
        <v>8290</v>
      </c>
      <c r="AY25" s="34">
        <f>AR25+'Mar26'!AY25</f>
        <v>0</v>
      </c>
      <c r="AZ25" s="34">
        <f t="shared" si="5"/>
        <v>18966</v>
      </c>
      <c r="BA25" s="34">
        <f t="shared" si="5"/>
        <v>0</v>
      </c>
      <c r="BB25" s="34">
        <f t="shared" si="6"/>
        <v>18966</v>
      </c>
      <c r="BC25" s="34"/>
      <c r="BD25" s="34"/>
      <c r="BE25" s="34"/>
      <c r="BF25" s="34"/>
      <c r="BG25" s="34"/>
      <c r="BH25" s="34"/>
      <c r="BI25" s="34"/>
      <c r="BJ25" s="34"/>
      <c r="BK25" s="40"/>
      <c r="BL25" s="40"/>
      <c r="BM25" s="40"/>
    </row>
    <row r="26" spans="1:65" s="140" customFormat="1" ht="17.100000000000001" customHeight="1">
      <c r="A26" s="18"/>
      <c r="B26" s="19" t="s">
        <v>74</v>
      </c>
      <c r="C26" s="19">
        <f>SUM(C24:C25)</f>
        <v>145000</v>
      </c>
      <c r="D26" s="19">
        <f t="shared" ref="D26:BM26" si="14">SUM(D24:D25)</f>
        <v>0</v>
      </c>
      <c r="E26" s="35">
        <f t="shared" si="14"/>
        <v>11859</v>
      </c>
      <c r="F26" s="35">
        <f t="shared" si="14"/>
        <v>0</v>
      </c>
      <c r="G26" s="35">
        <f t="shared" si="14"/>
        <v>14641</v>
      </c>
      <c r="H26" s="21">
        <f t="shared" si="2"/>
        <v>123.45897630491609</v>
      </c>
      <c r="I26" s="35">
        <f t="shared" si="14"/>
        <v>0</v>
      </c>
      <c r="J26" s="35">
        <f t="shared" si="14"/>
        <v>0</v>
      </c>
      <c r="K26" s="35">
        <f t="shared" si="14"/>
        <v>85030</v>
      </c>
      <c r="L26" s="21">
        <f t="shared" si="0"/>
        <v>58.641379310344824</v>
      </c>
      <c r="M26" s="35">
        <f t="shared" si="14"/>
        <v>0</v>
      </c>
      <c r="N26" s="35">
        <f t="shared" si="14"/>
        <v>0</v>
      </c>
      <c r="O26" s="35">
        <f t="shared" si="14"/>
        <v>68</v>
      </c>
      <c r="P26" s="35">
        <f t="shared" si="14"/>
        <v>0</v>
      </c>
      <c r="Q26" s="35">
        <f t="shared" si="14"/>
        <v>359</v>
      </c>
      <c r="R26" s="35">
        <f t="shared" si="14"/>
        <v>0</v>
      </c>
      <c r="S26" s="35">
        <f t="shared" si="14"/>
        <v>11189</v>
      </c>
      <c r="T26" s="35">
        <f t="shared" si="14"/>
        <v>0</v>
      </c>
      <c r="U26" s="35">
        <f t="shared" si="14"/>
        <v>3153</v>
      </c>
      <c r="V26" s="35">
        <f t="shared" si="14"/>
        <v>0</v>
      </c>
      <c r="W26" s="35">
        <f t="shared" si="14"/>
        <v>1625</v>
      </c>
      <c r="X26" s="35">
        <f t="shared" si="14"/>
        <v>0</v>
      </c>
      <c r="Y26" s="21">
        <f t="shared" si="12"/>
        <v>51.53821757056771</v>
      </c>
      <c r="Z26" s="35">
        <f t="shared" si="14"/>
        <v>0</v>
      </c>
      <c r="AA26" s="35">
        <f t="shared" si="14"/>
        <v>11275</v>
      </c>
      <c r="AB26" s="35">
        <f t="shared" si="14"/>
        <v>0</v>
      </c>
      <c r="AC26" s="35">
        <f t="shared" si="14"/>
        <v>6062</v>
      </c>
      <c r="AD26" s="35">
        <f t="shared" si="14"/>
        <v>0</v>
      </c>
      <c r="AE26" s="35">
        <f t="shared" si="14"/>
        <v>5213</v>
      </c>
      <c r="AF26" s="35">
        <f t="shared" si="14"/>
        <v>0</v>
      </c>
      <c r="AG26" s="35">
        <f t="shared" si="14"/>
        <v>153</v>
      </c>
      <c r="AH26" s="35">
        <f t="shared" si="14"/>
        <v>0</v>
      </c>
      <c r="AI26" s="35">
        <f t="shared" si="14"/>
        <v>513</v>
      </c>
      <c r="AJ26" s="35">
        <f t="shared" si="14"/>
        <v>0</v>
      </c>
      <c r="AK26" s="35">
        <f t="shared" si="14"/>
        <v>152</v>
      </c>
      <c r="AL26" s="35">
        <f t="shared" si="14"/>
        <v>0</v>
      </c>
      <c r="AM26" s="35">
        <f t="shared" si="14"/>
        <v>344</v>
      </c>
      <c r="AN26" s="35">
        <f t="shared" si="14"/>
        <v>0</v>
      </c>
      <c r="AO26" s="35">
        <f t="shared" si="14"/>
        <v>2731</v>
      </c>
      <c r="AP26" s="35">
        <f t="shared" si="14"/>
        <v>0</v>
      </c>
      <c r="AQ26" s="35">
        <f t="shared" si="14"/>
        <v>2169</v>
      </c>
      <c r="AR26" s="35">
        <f t="shared" si="14"/>
        <v>0</v>
      </c>
      <c r="AS26" s="35">
        <f t="shared" si="14"/>
        <v>4900</v>
      </c>
      <c r="AT26" s="35">
        <f t="shared" si="14"/>
        <v>0</v>
      </c>
      <c r="AU26" s="35">
        <f t="shared" si="14"/>
        <v>4900</v>
      </c>
      <c r="AV26" s="35">
        <f t="shared" si="14"/>
        <v>21960</v>
      </c>
      <c r="AW26" s="35">
        <f t="shared" si="14"/>
        <v>0</v>
      </c>
      <c r="AX26" s="35">
        <f t="shared" si="14"/>
        <v>17180</v>
      </c>
      <c r="AY26" s="35">
        <f t="shared" si="14"/>
        <v>0</v>
      </c>
      <c r="AZ26" s="35">
        <f t="shared" si="14"/>
        <v>39140</v>
      </c>
      <c r="BA26" s="35">
        <f t="shared" si="14"/>
        <v>0</v>
      </c>
      <c r="BB26" s="35">
        <f t="shared" si="14"/>
        <v>39140</v>
      </c>
      <c r="BC26" s="35">
        <f t="shared" si="14"/>
        <v>0</v>
      </c>
      <c r="BD26" s="35">
        <f t="shared" si="14"/>
        <v>0</v>
      </c>
      <c r="BE26" s="35">
        <f t="shared" si="14"/>
        <v>0</v>
      </c>
      <c r="BF26" s="35">
        <f t="shared" si="14"/>
        <v>0</v>
      </c>
      <c r="BG26" s="35">
        <f t="shared" si="14"/>
        <v>0</v>
      </c>
      <c r="BH26" s="35">
        <f t="shared" si="14"/>
        <v>0</v>
      </c>
      <c r="BI26" s="35">
        <f t="shared" si="14"/>
        <v>0</v>
      </c>
      <c r="BJ26" s="35">
        <f t="shared" si="14"/>
        <v>0</v>
      </c>
      <c r="BK26" s="35">
        <f t="shared" si="14"/>
        <v>0</v>
      </c>
      <c r="BL26" s="35">
        <f t="shared" si="14"/>
        <v>0</v>
      </c>
      <c r="BM26" s="35">
        <f t="shared" si="14"/>
        <v>0</v>
      </c>
    </row>
    <row r="27" spans="1:65" s="139" customFormat="1" ht="17.100000000000001" customHeight="1">
      <c r="A27" s="22">
        <v>20</v>
      </c>
      <c r="B27" s="29" t="s">
        <v>86</v>
      </c>
      <c r="C27" s="13">
        <v>107500</v>
      </c>
      <c r="D27" s="13">
        <v>0</v>
      </c>
      <c r="E27" s="34">
        <v>10540</v>
      </c>
      <c r="F27" s="34"/>
      <c r="G27" s="34">
        <v>8667</v>
      </c>
      <c r="H27" s="15">
        <f t="shared" si="2"/>
        <v>82.22960151802657</v>
      </c>
      <c r="I27" s="34">
        <v>0</v>
      </c>
      <c r="J27" s="15"/>
      <c r="K27" s="34">
        <f>G27+'Mar26'!K27</f>
        <v>70308</v>
      </c>
      <c r="L27" s="15">
        <f t="shared" si="0"/>
        <v>65.402790697674419</v>
      </c>
      <c r="M27" s="34">
        <f>I27+'Jan26'!M27</f>
        <v>0</v>
      </c>
      <c r="N27" s="15"/>
      <c r="O27" s="34">
        <v>202</v>
      </c>
      <c r="P27" s="34"/>
      <c r="Q27" s="34">
        <f>O27+'Feb26'!Q27</f>
        <v>1705</v>
      </c>
      <c r="R27" s="34">
        <f>P27+'Feb26'!R27</f>
        <v>0</v>
      </c>
      <c r="S27" s="34">
        <v>8517</v>
      </c>
      <c r="T27" s="34"/>
      <c r="U27" s="34">
        <v>2381</v>
      </c>
      <c r="V27" s="34"/>
      <c r="W27" s="34">
        <v>1246</v>
      </c>
      <c r="X27" s="34"/>
      <c r="Y27" s="15">
        <f t="shared" si="12"/>
        <v>52.330953380932378</v>
      </c>
      <c r="Z27" s="15"/>
      <c r="AA27" s="34">
        <v>10118</v>
      </c>
      <c r="AB27" s="34"/>
      <c r="AC27" s="34">
        <v>5265</v>
      </c>
      <c r="AD27" s="34"/>
      <c r="AE27" s="34">
        <v>4853</v>
      </c>
      <c r="AF27" s="34"/>
      <c r="AG27" s="34">
        <v>207</v>
      </c>
      <c r="AH27" s="34"/>
      <c r="AI27" s="34">
        <v>639</v>
      </c>
      <c r="AJ27" s="34"/>
      <c r="AK27" s="34">
        <v>155</v>
      </c>
      <c r="AL27" s="34"/>
      <c r="AM27" s="34">
        <v>442</v>
      </c>
      <c r="AN27" s="34"/>
      <c r="AO27" s="34">
        <v>2208</v>
      </c>
      <c r="AP27" s="34"/>
      <c r="AQ27" s="34">
        <v>1963</v>
      </c>
      <c r="AR27" s="34"/>
      <c r="AS27" s="34">
        <f t="shared" si="3"/>
        <v>4171</v>
      </c>
      <c r="AT27" s="34">
        <f t="shared" si="3"/>
        <v>0</v>
      </c>
      <c r="AU27" s="34">
        <f t="shared" si="4"/>
        <v>4171</v>
      </c>
      <c r="AV27" s="34">
        <f>AO27+'Mar26'!AV27</f>
        <v>17352</v>
      </c>
      <c r="AW27" s="34">
        <f>AP27+'Mar26'!AW27</f>
        <v>0</v>
      </c>
      <c r="AX27" s="34">
        <f>AQ27+'Mar26'!AX27</f>
        <v>14249</v>
      </c>
      <c r="AY27" s="34">
        <f>AR27+'Mar26'!AY27</f>
        <v>0</v>
      </c>
      <c r="AZ27" s="34">
        <f t="shared" si="5"/>
        <v>31601</v>
      </c>
      <c r="BA27" s="34">
        <f t="shared" si="5"/>
        <v>0</v>
      </c>
      <c r="BB27" s="34">
        <f t="shared" si="6"/>
        <v>31601</v>
      </c>
      <c r="BC27" s="34"/>
      <c r="BD27" s="34"/>
      <c r="BE27" s="34"/>
      <c r="BF27" s="34"/>
      <c r="BG27" s="34"/>
      <c r="BH27" s="34"/>
      <c r="BI27" s="34"/>
      <c r="BJ27" s="34"/>
      <c r="BK27" s="40"/>
      <c r="BL27" s="40"/>
      <c r="BM27" s="40"/>
    </row>
    <row r="28" spans="1:65" s="139" customFormat="1" ht="17.100000000000001" customHeight="1">
      <c r="A28" s="16">
        <v>21</v>
      </c>
      <c r="B28" s="17" t="s">
        <v>87</v>
      </c>
      <c r="C28" s="13">
        <v>25000</v>
      </c>
      <c r="D28" s="13">
        <v>0</v>
      </c>
      <c r="E28" s="34">
        <v>2490</v>
      </c>
      <c r="F28" s="34"/>
      <c r="G28" s="34">
        <v>2104</v>
      </c>
      <c r="H28" s="15">
        <f t="shared" si="2"/>
        <v>84.497991967871485</v>
      </c>
      <c r="I28" s="34">
        <v>0</v>
      </c>
      <c r="J28" s="15"/>
      <c r="K28" s="34">
        <f>G28+'Mar26'!K28</f>
        <v>17750</v>
      </c>
      <c r="L28" s="15">
        <f t="shared" si="0"/>
        <v>71</v>
      </c>
      <c r="M28" s="34">
        <f>I28+'Jan26'!M28</f>
        <v>0</v>
      </c>
      <c r="N28" s="15"/>
      <c r="O28" s="34">
        <v>145</v>
      </c>
      <c r="P28" s="34"/>
      <c r="Q28" s="34">
        <f>O28+'Feb26'!Q28</f>
        <v>1051</v>
      </c>
      <c r="R28" s="34">
        <f>P28+'Feb26'!R28</f>
        <v>0</v>
      </c>
      <c r="S28" s="34">
        <v>2204</v>
      </c>
      <c r="T28" s="34"/>
      <c r="U28" s="34">
        <v>772</v>
      </c>
      <c r="V28" s="34"/>
      <c r="W28" s="34">
        <v>423</v>
      </c>
      <c r="X28" s="34"/>
      <c r="Y28" s="15">
        <f t="shared" si="12"/>
        <v>54.792746113989637</v>
      </c>
      <c r="Z28" s="15"/>
      <c r="AA28" s="34">
        <v>2453</v>
      </c>
      <c r="AB28" s="34"/>
      <c r="AC28" s="34">
        <v>1160</v>
      </c>
      <c r="AD28" s="34"/>
      <c r="AE28" s="34">
        <v>1064</v>
      </c>
      <c r="AF28" s="34"/>
      <c r="AG28" s="34">
        <v>72</v>
      </c>
      <c r="AH28" s="34"/>
      <c r="AI28" s="34">
        <v>118</v>
      </c>
      <c r="AJ28" s="34"/>
      <c r="AK28" s="34">
        <v>31</v>
      </c>
      <c r="AL28" s="34"/>
      <c r="AM28" s="34">
        <v>15</v>
      </c>
      <c r="AN28" s="34"/>
      <c r="AO28" s="34">
        <v>570</v>
      </c>
      <c r="AP28" s="34"/>
      <c r="AQ28" s="34">
        <v>432</v>
      </c>
      <c r="AR28" s="34"/>
      <c r="AS28" s="34">
        <f t="shared" si="3"/>
        <v>1002</v>
      </c>
      <c r="AT28" s="34">
        <f t="shared" si="3"/>
        <v>0</v>
      </c>
      <c r="AU28" s="34">
        <f t="shared" si="4"/>
        <v>1002</v>
      </c>
      <c r="AV28" s="34">
        <f>AO28+'Mar26'!AV28</f>
        <v>4464</v>
      </c>
      <c r="AW28" s="34">
        <f>AP28+'Mar26'!AW28</f>
        <v>0</v>
      </c>
      <c r="AX28" s="34">
        <f>AQ28+'Mar26'!AX28</f>
        <v>3487</v>
      </c>
      <c r="AY28" s="34">
        <f>AR28+'Mar26'!AY28</f>
        <v>0</v>
      </c>
      <c r="AZ28" s="34">
        <f t="shared" si="5"/>
        <v>7951</v>
      </c>
      <c r="BA28" s="34">
        <f t="shared" si="5"/>
        <v>0</v>
      </c>
      <c r="BB28" s="34">
        <f t="shared" si="6"/>
        <v>7951</v>
      </c>
      <c r="BC28" s="34"/>
      <c r="BD28" s="34"/>
      <c r="BE28" s="34"/>
      <c r="BF28" s="34"/>
      <c r="BG28" s="34"/>
      <c r="BH28" s="34"/>
      <c r="BI28" s="34"/>
      <c r="BJ28" s="34"/>
      <c r="BK28" s="40"/>
      <c r="BL28" s="40"/>
      <c r="BM28" s="40"/>
    </row>
    <row r="29" spans="1:65" s="140" customFormat="1" ht="17.100000000000001" customHeight="1">
      <c r="A29" s="18"/>
      <c r="B29" s="19" t="s">
        <v>74</v>
      </c>
      <c r="C29" s="19">
        <f>SUM(C27:C28)</f>
        <v>132500</v>
      </c>
      <c r="D29" s="19">
        <f t="shared" ref="D29:BM29" si="15">SUM(D27:D28)</f>
        <v>0</v>
      </c>
      <c r="E29" s="35">
        <f t="shared" si="15"/>
        <v>13030</v>
      </c>
      <c r="F29" s="35">
        <f t="shared" si="15"/>
        <v>0</v>
      </c>
      <c r="G29" s="35">
        <f t="shared" si="15"/>
        <v>10771</v>
      </c>
      <c r="H29" s="30">
        <f t="shared" si="2"/>
        <v>82.663085188027623</v>
      </c>
      <c r="I29" s="35"/>
      <c r="J29" s="35"/>
      <c r="K29" s="35">
        <f t="shared" si="15"/>
        <v>88058</v>
      </c>
      <c r="L29" s="21">
        <f t="shared" si="0"/>
        <v>66.458867924528306</v>
      </c>
      <c r="M29" s="35">
        <f t="shared" si="15"/>
        <v>0</v>
      </c>
      <c r="N29" s="35">
        <f t="shared" si="15"/>
        <v>0</v>
      </c>
      <c r="O29" s="35">
        <f t="shared" si="15"/>
        <v>347</v>
      </c>
      <c r="P29" s="35">
        <f t="shared" si="15"/>
        <v>0</v>
      </c>
      <c r="Q29" s="35">
        <f t="shared" si="15"/>
        <v>2756</v>
      </c>
      <c r="R29" s="35">
        <f t="shared" si="15"/>
        <v>0</v>
      </c>
      <c r="S29" s="35">
        <f t="shared" si="15"/>
        <v>10721</v>
      </c>
      <c r="T29" s="35">
        <f t="shared" si="15"/>
        <v>0</v>
      </c>
      <c r="U29" s="35">
        <f t="shared" si="15"/>
        <v>3153</v>
      </c>
      <c r="V29" s="35">
        <f t="shared" si="15"/>
        <v>0</v>
      </c>
      <c r="W29" s="35">
        <f t="shared" si="15"/>
        <v>1669</v>
      </c>
      <c r="X29" s="35">
        <f t="shared" si="15"/>
        <v>0</v>
      </c>
      <c r="Y29" s="21">
        <f t="shared" si="12"/>
        <v>52.933713923247701</v>
      </c>
      <c r="Z29" s="35">
        <f t="shared" si="15"/>
        <v>0</v>
      </c>
      <c r="AA29" s="35">
        <f t="shared" si="15"/>
        <v>12571</v>
      </c>
      <c r="AB29" s="35">
        <f t="shared" si="15"/>
        <v>0</v>
      </c>
      <c r="AC29" s="35">
        <f t="shared" si="15"/>
        <v>6425</v>
      </c>
      <c r="AD29" s="35">
        <f t="shared" si="15"/>
        <v>0</v>
      </c>
      <c r="AE29" s="35">
        <f t="shared" si="15"/>
        <v>5917</v>
      </c>
      <c r="AF29" s="35">
        <f t="shared" si="15"/>
        <v>0</v>
      </c>
      <c r="AG29" s="35">
        <f t="shared" si="15"/>
        <v>279</v>
      </c>
      <c r="AH29" s="35">
        <f t="shared" si="15"/>
        <v>0</v>
      </c>
      <c r="AI29" s="35">
        <f t="shared" si="15"/>
        <v>757</v>
      </c>
      <c r="AJ29" s="35">
        <f t="shared" si="15"/>
        <v>0</v>
      </c>
      <c r="AK29" s="35">
        <f t="shared" si="15"/>
        <v>186</v>
      </c>
      <c r="AL29" s="35">
        <f t="shared" si="15"/>
        <v>0</v>
      </c>
      <c r="AM29" s="35">
        <f t="shared" si="15"/>
        <v>457</v>
      </c>
      <c r="AN29" s="35">
        <f t="shared" si="15"/>
        <v>0</v>
      </c>
      <c r="AO29" s="35">
        <f t="shared" si="15"/>
        <v>2778</v>
      </c>
      <c r="AP29" s="35">
        <f t="shared" si="15"/>
        <v>0</v>
      </c>
      <c r="AQ29" s="35">
        <f t="shared" si="15"/>
        <v>2395</v>
      </c>
      <c r="AR29" s="35">
        <f t="shared" si="15"/>
        <v>0</v>
      </c>
      <c r="AS29" s="35">
        <f t="shared" si="15"/>
        <v>5173</v>
      </c>
      <c r="AT29" s="35">
        <f t="shared" si="15"/>
        <v>0</v>
      </c>
      <c r="AU29" s="35">
        <f t="shared" si="15"/>
        <v>5173</v>
      </c>
      <c r="AV29" s="35">
        <f t="shared" si="15"/>
        <v>21816</v>
      </c>
      <c r="AW29" s="35">
        <f t="shared" si="15"/>
        <v>0</v>
      </c>
      <c r="AX29" s="35">
        <f t="shared" si="15"/>
        <v>17736</v>
      </c>
      <c r="AY29" s="35">
        <f t="shared" si="15"/>
        <v>0</v>
      </c>
      <c r="AZ29" s="35">
        <f t="shared" si="15"/>
        <v>39552</v>
      </c>
      <c r="BA29" s="35">
        <f t="shared" si="15"/>
        <v>0</v>
      </c>
      <c r="BB29" s="35">
        <f t="shared" si="15"/>
        <v>39552</v>
      </c>
      <c r="BC29" s="35">
        <f t="shared" si="15"/>
        <v>0</v>
      </c>
      <c r="BD29" s="35">
        <f t="shared" si="15"/>
        <v>0</v>
      </c>
      <c r="BE29" s="35">
        <f t="shared" si="15"/>
        <v>0</v>
      </c>
      <c r="BF29" s="35">
        <f t="shared" si="15"/>
        <v>0</v>
      </c>
      <c r="BG29" s="35">
        <f t="shared" si="15"/>
        <v>0</v>
      </c>
      <c r="BH29" s="35">
        <f t="shared" si="15"/>
        <v>0</v>
      </c>
      <c r="BI29" s="35">
        <f t="shared" si="15"/>
        <v>0</v>
      </c>
      <c r="BJ29" s="35">
        <f t="shared" si="15"/>
        <v>0</v>
      </c>
      <c r="BK29" s="35">
        <f t="shared" si="15"/>
        <v>0</v>
      </c>
      <c r="BL29" s="35">
        <f t="shared" si="15"/>
        <v>0</v>
      </c>
      <c r="BM29" s="35">
        <f t="shared" si="15"/>
        <v>0</v>
      </c>
    </row>
    <row r="30" spans="1:65" s="139" customFormat="1" ht="17.100000000000001" customHeight="1">
      <c r="A30" s="22">
        <v>22</v>
      </c>
      <c r="B30" s="29" t="s">
        <v>88</v>
      </c>
      <c r="C30" s="13">
        <v>90000</v>
      </c>
      <c r="D30" s="13">
        <v>35000</v>
      </c>
      <c r="E30" s="34">
        <v>7845</v>
      </c>
      <c r="F30" s="34">
        <v>2745</v>
      </c>
      <c r="G30" s="34">
        <v>5888</v>
      </c>
      <c r="H30" s="15">
        <f t="shared" si="2"/>
        <v>75.054174633524539</v>
      </c>
      <c r="I30" s="34">
        <v>1562</v>
      </c>
      <c r="J30" s="15">
        <f t="shared" si="8"/>
        <v>56.903460837887067</v>
      </c>
      <c r="K30" s="34">
        <f>G30+'Mar26'!K30</f>
        <v>61804</v>
      </c>
      <c r="L30" s="15">
        <f t="shared" si="0"/>
        <v>68.671111111111117</v>
      </c>
      <c r="M30" s="34">
        <f>I30+'Mar26'!M30</f>
        <v>13121</v>
      </c>
      <c r="N30" s="15">
        <v>20.21</v>
      </c>
      <c r="O30" s="34">
        <v>206</v>
      </c>
      <c r="P30" s="34">
        <v>64</v>
      </c>
      <c r="Q30" s="34">
        <f>O30+'Feb26'!Q30</f>
        <v>2564</v>
      </c>
      <c r="R30" s="34">
        <f>P30+'Feb26'!R30</f>
        <v>575</v>
      </c>
      <c r="S30" s="34">
        <v>6949</v>
      </c>
      <c r="T30" s="34">
        <v>2305</v>
      </c>
      <c r="U30" s="34">
        <v>2003</v>
      </c>
      <c r="V30" s="34">
        <v>743</v>
      </c>
      <c r="W30" s="34">
        <v>1144</v>
      </c>
      <c r="X30" s="34">
        <v>459</v>
      </c>
      <c r="Y30" s="15">
        <f t="shared" si="12"/>
        <v>57.114328507239144</v>
      </c>
      <c r="Z30" s="15">
        <f t="shared" si="12"/>
        <v>61.776581426648718</v>
      </c>
      <c r="AA30" s="34">
        <v>7010</v>
      </c>
      <c r="AB30" s="34">
        <v>1801</v>
      </c>
      <c r="AC30" s="34">
        <v>3681</v>
      </c>
      <c r="AD30" s="34">
        <v>1017</v>
      </c>
      <c r="AE30" s="34">
        <v>2806</v>
      </c>
      <c r="AF30" s="34">
        <v>734</v>
      </c>
      <c r="AG30" s="34">
        <v>177</v>
      </c>
      <c r="AH30" s="34">
        <v>66</v>
      </c>
      <c r="AI30" s="34">
        <v>466</v>
      </c>
      <c r="AJ30" s="34">
        <v>124</v>
      </c>
      <c r="AK30" s="34">
        <v>108</v>
      </c>
      <c r="AL30" s="34">
        <v>50</v>
      </c>
      <c r="AM30" s="34">
        <v>347</v>
      </c>
      <c r="AN30" s="34">
        <v>116</v>
      </c>
      <c r="AO30" s="34">
        <v>1728</v>
      </c>
      <c r="AP30" s="34">
        <v>42</v>
      </c>
      <c r="AQ30" s="34">
        <v>1478</v>
      </c>
      <c r="AR30" s="34">
        <v>379</v>
      </c>
      <c r="AS30" s="34">
        <f t="shared" si="3"/>
        <v>3206</v>
      </c>
      <c r="AT30" s="34">
        <f t="shared" si="3"/>
        <v>421</v>
      </c>
      <c r="AU30" s="34">
        <f t="shared" si="4"/>
        <v>3627</v>
      </c>
      <c r="AV30" s="34">
        <f>AO30+'Mar26'!AV30</f>
        <v>16308</v>
      </c>
      <c r="AW30" s="34">
        <f>AP30+'Mar26'!AW30</f>
        <v>4461</v>
      </c>
      <c r="AX30" s="34">
        <f>AQ30+'Mar26'!AX30</f>
        <v>13270</v>
      </c>
      <c r="AY30" s="34">
        <f>AR30+'Mar26'!AY30</f>
        <v>3994</v>
      </c>
      <c r="AZ30" s="34">
        <f t="shared" si="5"/>
        <v>29578</v>
      </c>
      <c r="BA30" s="34">
        <f t="shared" si="5"/>
        <v>8455</v>
      </c>
      <c r="BB30" s="34">
        <f t="shared" si="6"/>
        <v>38033</v>
      </c>
      <c r="BC30" s="34">
        <v>55</v>
      </c>
      <c r="BD30" s="34">
        <v>275</v>
      </c>
      <c r="BE30" s="34">
        <f>BC30+'Feb26'!BE30</f>
        <v>445</v>
      </c>
      <c r="BF30" s="34">
        <f>BD30+'Feb26'!BF30</f>
        <v>2225</v>
      </c>
      <c r="BG30" s="34">
        <v>4</v>
      </c>
      <c r="BH30" s="34">
        <v>1869</v>
      </c>
      <c r="BI30" s="34"/>
      <c r="BJ30" s="34">
        <f>BH30+BI30</f>
        <v>1869</v>
      </c>
      <c r="BK30" s="34">
        <f>'Mar26'!BK30+BH30</f>
        <v>22036</v>
      </c>
      <c r="BL30" s="34">
        <f>'Mar26'!BL30+BI30</f>
        <v>0</v>
      </c>
      <c r="BM30" s="34">
        <f>SUM(BK30:BL30)</f>
        <v>22036</v>
      </c>
    </row>
    <row r="31" spans="1:65" s="139" customFormat="1" ht="17.100000000000001" customHeight="1">
      <c r="A31" s="12">
        <v>23</v>
      </c>
      <c r="B31" s="13" t="s">
        <v>89</v>
      </c>
      <c r="C31" s="13">
        <v>65500</v>
      </c>
      <c r="D31" s="13">
        <v>0</v>
      </c>
      <c r="E31" s="34">
        <v>5385</v>
      </c>
      <c r="F31" s="34">
        <v>0</v>
      </c>
      <c r="G31" s="34">
        <v>3472</v>
      </c>
      <c r="H31" s="15">
        <f t="shared" si="2"/>
        <v>64.475394614670378</v>
      </c>
      <c r="I31" s="34">
        <v>0</v>
      </c>
      <c r="J31" s="15"/>
      <c r="K31" s="34">
        <f>G31+'Mar26'!K31</f>
        <v>39130</v>
      </c>
      <c r="L31" s="15">
        <f t="shared" si="0"/>
        <v>59.740458015267173</v>
      </c>
      <c r="M31" s="34">
        <f>I31+'Mar26'!M31</f>
        <v>0</v>
      </c>
      <c r="N31" s="15"/>
      <c r="O31" s="34">
        <v>94</v>
      </c>
      <c r="P31" s="34">
        <v>0</v>
      </c>
      <c r="Q31" s="34">
        <f>O31+'Feb26'!Q31</f>
        <v>856</v>
      </c>
      <c r="R31" s="34">
        <f>P31+'Feb26'!R31</f>
        <v>0</v>
      </c>
      <c r="S31" s="34">
        <v>3884</v>
      </c>
      <c r="T31" s="34">
        <v>0</v>
      </c>
      <c r="U31" s="34">
        <v>1120</v>
      </c>
      <c r="V31" s="34">
        <v>0</v>
      </c>
      <c r="W31" s="34">
        <v>633</v>
      </c>
      <c r="X31" s="34">
        <v>0</v>
      </c>
      <c r="Y31" s="15">
        <f t="shared" si="12"/>
        <v>56.517857142857146</v>
      </c>
      <c r="Z31" s="15"/>
      <c r="AA31" s="34">
        <v>3726</v>
      </c>
      <c r="AB31" s="34">
        <v>0</v>
      </c>
      <c r="AC31" s="34">
        <v>1969</v>
      </c>
      <c r="AD31" s="34">
        <v>0</v>
      </c>
      <c r="AE31" s="34">
        <v>1416</v>
      </c>
      <c r="AF31" s="34">
        <v>0</v>
      </c>
      <c r="AG31" s="34">
        <v>53</v>
      </c>
      <c r="AH31" s="34">
        <v>0</v>
      </c>
      <c r="AI31" s="34">
        <v>262</v>
      </c>
      <c r="AJ31" s="34">
        <v>0</v>
      </c>
      <c r="AK31" s="34">
        <v>42</v>
      </c>
      <c r="AL31" s="34">
        <v>0</v>
      </c>
      <c r="AM31" s="34">
        <v>95</v>
      </c>
      <c r="AN31" s="34">
        <v>0</v>
      </c>
      <c r="AO31" s="34">
        <v>896</v>
      </c>
      <c r="AP31" s="34">
        <v>0</v>
      </c>
      <c r="AQ31" s="34">
        <v>755</v>
      </c>
      <c r="AR31" s="34">
        <v>0</v>
      </c>
      <c r="AS31" s="34">
        <f t="shared" si="3"/>
        <v>1651</v>
      </c>
      <c r="AT31" s="34">
        <f t="shared" si="3"/>
        <v>0</v>
      </c>
      <c r="AU31" s="34">
        <f t="shared" si="4"/>
        <v>1651</v>
      </c>
      <c r="AV31" s="34">
        <f>AO31+'Mar26'!AV31</f>
        <v>9563</v>
      </c>
      <c r="AW31" s="34">
        <f>AP31+'Mar26'!AW31</f>
        <v>0</v>
      </c>
      <c r="AX31" s="34">
        <f>AQ31+'Mar26'!AX31</f>
        <v>8189</v>
      </c>
      <c r="AY31" s="34">
        <f>AR31+'Mar26'!AY31</f>
        <v>0</v>
      </c>
      <c r="AZ31" s="34">
        <f t="shared" si="5"/>
        <v>17752</v>
      </c>
      <c r="BA31" s="34">
        <f t="shared" si="5"/>
        <v>0</v>
      </c>
      <c r="BB31" s="34">
        <f t="shared" si="6"/>
        <v>17752</v>
      </c>
      <c r="BC31" s="34"/>
      <c r="BD31" s="34"/>
      <c r="BE31" s="34"/>
      <c r="BF31" s="34"/>
      <c r="BG31" s="34"/>
      <c r="BH31" s="34"/>
      <c r="BI31" s="34"/>
      <c r="BJ31" s="34"/>
      <c r="BK31" s="40"/>
      <c r="BL31" s="40"/>
      <c r="BM31" s="40"/>
    </row>
    <row r="32" spans="1:65" s="139" customFormat="1" ht="17.100000000000001" customHeight="1">
      <c r="A32" s="16">
        <v>24</v>
      </c>
      <c r="B32" s="17" t="s">
        <v>90</v>
      </c>
      <c r="C32" s="13">
        <v>55500</v>
      </c>
      <c r="D32" s="13">
        <v>0</v>
      </c>
      <c r="E32" s="34">
        <v>4408</v>
      </c>
      <c r="F32" s="34">
        <v>0</v>
      </c>
      <c r="G32" s="34">
        <v>3695</v>
      </c>
      <c r="H32" s="15">
        <f t="shared" si="2"/>
        <v>83.824863883847556</v>
      </c>
      <c r="I32" s="34">
        <v>0</v>
      </c>
      <c r="J32" s="15"/>
      <c r="K32" s="34">
        <f>G32+'Mar26'!K32</f>
        <v>34092</v>
      </c>
      <c r="L32" s="15">
        <f t="shared" si="0"/>
        <v>61.42702702702703</v>
      </c>
      <c r="M32" s="34">
        <f>I32+'Mar26'!M32</f>
        <v>0</v>
      </c>
      <c r="N32" s="15"/>
      <c r="O32" s="34">
        <v>5</v>
      </c>
      <c r="P32" s="34">
        <v>0</v>
      </c>
      <c r="Q32" s="34">
        <f>O32+'Feb26'!Q32</f>
        <v>104</v>
      </c>
      <c r="R32" s="34">
        <f>P32+'Feb26'!R32</f>
        <v>0</v>
      </c>
      <c r="S32" s="34">
        <v>3509</v>
      </c>
      <c r="T32" s="34">
        <v>0</v>
      </c>
      <c r="U32" s="34">
        <v>1398</v>
      </c>
      <c r="V32" s="34">
        <v>0</v>
      </c>
      <c r="W32" s="34">
        <v>845</v>
      </c>
      <c r="X32" s="34">
        <v>0</v>
      </c>
      <c r="Y32" s="15">
        <f t="shared" si="12"/>
        <v>60.44349070100143</v>
      </c>
      <c r="Z32" s="15"/>
      <c r="AA32" s="34">
        <v>3912</v>
      </c>
      <c r="AB32" s="34">
        <v>0</v>
      </c>
      <c r="AC32" s="34">
        <v>2189</v>
      </c>
      <c r="AD32" s="34">
        <v>0</v>
      </c>
      <c r="AE32" s="34">
        <v>1330</v>
      </c>
      <c r="AF32" s="34">
        <v>0</v>
      </c>
      <c r="AG32" s="34">
        <v>119</v>
      </c>
      <c r="AH32" s="34">
        <v>0</v>
      </c>
      <c r="AI32" s="34">
        <v>247</v>
      </c>
      <c r="AJ32" s="34">
        <v>0</v>
      </c>
      <c r="AK32" s="34">
        <v>82</v>
      </c>
      <c r="AL32" s="34">
        <v>0</v>
      </c>
      <c r="AM32" s="34">
        <v>206</v>
      </c>
      <c r="AN32" s="34">
        <v>0</v>
      </c>
      <c r="AO32" s="34">
        <v>1035</v>
      </c>
      <c r="AP32" s="34">
        <v>0</v>
      </c>
      <c r="AQ32" s="34">
        <v>853</v>
      </c>
      <c r="AR32" s="34">
        <v>0</v>
      </c>
      <c r="AS32" s="34">
        <f t="shared" si="3"/>
        <v>1888</v>
      </c>
      <c r="AT32" s="34">
        <f t="shared" si="3"/>
        <v>0</v>
      </c>
      <c r="AU32" s="34">
        <f t="shared" si="4"/>
        <v>1888</v>
      </c>
      <c r="AV32" s="34">
        <f>AO32+'Mar26'!AV32</f>
        <v>8942</v>
      </c>
      <c r="AW32" s="34">
        <f>AP32+'Mar26'!AW32</f>
        <v>0</v>
      </c>
      <c r="AX32" s="34">
        <f>AQ32+'Mar26'!AX32</f>
        <v>7454</v>
      </c>
      <c r="AY32" s="34">
        <f>AR32+'Mar26'!AY32</f>
        <v>0</v>
      </c>
      <c r="AZ32" s="34">
        <f t="shared" si="5"/>
        <v>16396</v>
      </c>
      <c r="BA32" s="34">
        <f t="shared" si="5"/>
        <v>0</v>
      </c>
      <c r="BB32" s="34">
        <f t="shared" si="6"/>
        <v>16396</v>
      </c>
      <c r="BC32" s="34"/>
      <c r="BD32" s="34"/>
      <c r="BE32" s="34"/>
      <c r="BF32" s="34"/>
      <c r="BG32" s="34"/>
      <c r="BH32" s="34"/>
      <c r="BI32" s="34"/>
      <c r="BJ32" s="34"/>
      <c r="BK32" s="40"/>
      <c r="BL32" s="40"/>
      <c r="BM32" s="40"/>
    </row>
    <row r="33" spans="1:65" s="140" customFormat="1" ht="17.100000000000001" customHeight="1">
      <c r="A33" s="18"/>
      <c r="B33" s="31" t="s">
        <v>74</v>
      </c>
      <c r="C33" s="19">
        <f>SUM(C30:C32)</f>
        <v>211000</v>
      </c>
      <c r="D33" s="19">
        <f t="shared" ref="D33:BM33" si="16">SUM(D30:D32)</f>
        <v>35000</v>
      </c>
      <c r="E33" s="35">
        <f t="shared" si="16"/>
        <v>17638</v>
      </c>
      <c r="F33" s="35">
        <f t="shared" si="16"/>
        <v>2745</v>
      </c>
      <c r="G33" s="35">
        <f t="shared" si="16"/>
        <v>13055</v>
      </c>
      <c r="H33" s="21">
        <f t="shared" si="2"/>
        <v>74.01632838190271</v>
      </c>
      <c r="I33" s="35">
        <f t="shared" si="16"/>
        <v>1562</v>
      </c>
      <c r="J33" s="21">
        <f t="shared" si="8"/>
        <v>56.903460837887067</v>
      </c>
      <c r="K33" s="35">
        <f t="shared" si="16"/>
        <v>135026</v>
      </c>
      <c r="L33" s="21">
        <f t="shared" si="0"/>
        <v>63.993364928909955</v>
      </c>
      <c r="M33" s="35">
        <f t="shared" si="16"/>
        <v>13121</v>
      </c>
      <c r="N33" s="21">
        <f t="shared" si="9"/>
        <v>37.488571428571426</v>
      </c>
      <c r="O33" s="35">
        <f t="shared" si="16"/>
        <v>305</v>
      </c>
      <c r="P33" s="35">
        <f t="shared" si="16"/>
        <v>64</v>
      </c>
      <c r="Q33" s="35">
        <f t="shared" si="16"/>
        <v>3524</v>
      </c>
      <c r="R33" s="35">
        <f t="shared" si="16"/>
        <v>575</v>
      </c>
      <c r="S33" s="35">
        <f t="shared" si="16"/>
        <v>14342</v>
      </c>
      <c r="T33" s="35">
        <f t="shared" si="16"/>
        <v>2305</v>
      </c>
      <c r="U33" s="35">
        <f t="shared" si="16"/>
        <v>4521</v>
      </c>
      <c r="V33" s="35">
        <f t="shared" si="16"/>
        <v>743</v>
      </c>
      <c r="W33" s="35">
        <f t="shared" si="16"/>
        <v>2622</v>
      </c>
      <c r="X33" s="35">
        <f t="shared" si="16"/>
        <v>459</v>
      </c>
      <c r="Y33" s="21">
        <f t="shared" si="12"/>
        <v>57.996018579960186</v>
      </c>
      <c r="Z33" s="21">
        <f t="shared" si="12"/>
        <v>61.776581426648718</v>
      </c>
      <c r="AA33" s="35">
        <f t="shared" si="16"/>
        <v>14648</v>
      </c>
      <c r="AB33" s="35">
        <f t="shared" si="16"/>
        <v>1801</v>
      </c>
      <c r="AC33" s="35">
        <f t="shared" si="16"/>
        <v>7839</v>
      </c>
      <c r="AD33" s="35">
        <f t="shared" si="16"/>
        <v>1017</v>
      </c>
      <c r="AE33" s="35">
        <f t="shared" si="16"/>
        <v>5552</v>
      </c>
      <c r="AF33" s="35">
        <f t="shared" si="16"/>
        <v>734</v>
      </c>
      <c r="AG33" s="35">
        <f t="shared" si="16"/>
        <v>349</v>
      </c>
      <c r="AH33" s="35">
        <f t="shared" si="16"/>
        <v>66</v>
      </c>
      <c r="AI33" s="35">
        <f t="shared" si="16"/>
        <v>975</v>
      </c>
      <c r="AJ33" s="35">
        <f t="shared" si="16"/>
        <v>124</v>
      </c>
      <c r="AK33" s="35">
        <f t="shared" si="16"/>
        <v>232</v>
      </c>
      <c r="AL33" s="35">
        <f t="shared" si="16"/>
        <v>50</v>
      </c>
      <c r="AM33" s="35">
        <f t="shared" si="16"/>
        <v>648</v>
      </c>
      <c r="AN33" s="35">
        <f t="shared" si="16"/>
        <v>116</v>
      </c>
      <c r="AO33" s="35">
        <f t="shared" si="16"/>
        <v>3659</v>
      </c>
      <c r="AP33" s="35">
        <f t="shared" si="16"/>
        <v>42</v>
      </c>
      <c r="AQ33" s="35">
        <f t="shared" si="16"/>
        <v>3086</v>
      </c>
      <c r="AR33" s="35">
        <f t="shared" si="16"/>
        <v>379</v>
      </c>
      <c r="AS33" s="35">
        <f t="shared" si="16"/>
        <v>6745</v>
      </c>
      <c r="AT33" s="35">
        <f t="shared" si="16"/>
        <v>421</v>
      </c>
      <c r="AU33" s="35">
        <f t="shared" si="16"/>
        <v>7166</v>
      </c>
      <c r="AV33" s="35">
        <f t="shared" si="16"/>
        <v>34813</v>
      </c>
      <c r="AW33" s="35">
        <f t="shared" si="16"/>
        <v>4461</v>
      </c>
      <c r="AX33" s="35">
        <f t="shared" si="16"/>
        <v>28913</v>
      </c>
      <c r="AY33" s="35">
        <f t="shared" si="16"/>
        <v>3994</v>
      </c>
      <c r="AZ33" s="35">
        <f t="shared" si="16"/>
        <v>63726</v>
      </c>
      <c r="BA33" s="35">
        <f t="shared" si="16"/>
        <v>8455</v>
      </c>
      <c r="BB33" s="35">
        <f t="shared" si="16"/>
        <v>72181</v>
      </c>
      <c r="BC33" s="35">
        <f t="shared" si="16"/>
        <v>55</v>
      </c>
      <c r="BD33" s="35">
        <f t="shared" si="16"/>
        <v>275</v>
      </c>
      <c r="BE33" s="35">
        <f t="shared" si="16"/>
        <v>445</v>
      </c>
      <c r="BF33" s="35">
        <f t="shared" si="16"/>
        <v>2225</v>
      </c>
      <c r="BG33" s="35">
        <f t="shared" si="16"/>
        <v>4</v>
      </c>
      <c r="BH33" s="35">
        <f t="shared" si="16"/>
        <v>1869</v>
      </c>
      <c r="BI33" s="35">
        <f t="shared" si="16"/>
        <v>0</v>
      </c>
      <c r="BJ33" s="35">
        <f t="shared" si="16"/>
        <v>1869</v>
      </c>
      <c r="BK33" s="35">
        <f t="shared" si="16"/>
        <v>22036</v>
      </c>
      <c r="BL33" s="35">
        <f t="shared" si="16"/>
        <v>0</v>
      </c>
      <c r="BM33" s="35">
        <f t="shared" si="16"/>
        <v>22036</v>
      </c>
    </row>
    <row r="34" spans="1:65" s="139" customFormat="1" ht="17.100000000000001" customHeight="1">
      <c r="A34" s="22">
        <v>25</v>
      </c>
      <c r="B34" s="29" t="s">
        <v>91</v>
      </c>
      <c r="C34" s="13">
        <v>38000</v>
      </c>
      <c r="D34" s="13">
        <v>4000</v>
      </c>
      <c r="E34" s="34">
        <v>3165</v>
      </c>
      <c r="F34" s="34">
        <v>335</v>
      </c>
      <c r="G34" s="34">
        <v>2765</v>
      </c>
      <c r="H34" s="15">
        <f t="shared" si="2"/>
        <v>87.361769352290679</v>
      </c>
      <c r="I34" s="34"/>
      <c r="J34" s="15"/>
      <c r="K34" s="34">
        <f>G34+'Mar26'!K34</f>
        <v>23566</v>
      </c>
      <c r="L34" s="15">
        <f t="shared" si="0"/>
        <v>62.015789473684208</v>
      </c>
      <c r="M34" s="34">
        <f>I34+'Mar26'!M34</f>
        <v>20</v>
      </c>
      <c r="N34" s="15">
        <v>13.55</v>
      </c>
      <c r="O34" s="34">
        <v>84</v>
      </c>
      <c r="P34" s="34"/>
      <c r="Q34" s="34">
        <f>O34+'Feb26'!Q34</f>
        <v>619</v>
      </c>
      <c r="R34" s="34">
        <f>P34+'Feb26'!R34</f>
        <v>0</v>
      </c>
      <c r="S34" s="34">
        <v>3035</v>
      </c>
      <c r="T34" s="34"/>
      <c r="U34" s="34">
        <v>911</v>
      </c>
      <c r="V34" s="34"/>
      <c r="W34" s="34">
        <v>532</v>
      </c>
      <c r="X34" s="34"/>
      <c r="Y34" s="15">
        <f t="shared" si="12"/>
        <v>58.397365532381997</v>
      </c>
      <c r="Z34" s="15"/>
      <c r="AA34" s="34">
        <v>4223</v>
      </c>
      <c r="AB34" s="34">
        <v>190</v>
      </c>
      <c r="AC34" s="34">
        <v>1560</v>
      </c>
      <c r="AD34" s="34">
        <v>113</v>
      </c>
      <c r="AE34" s="34">
        <v>2663</v>
      </c>
      <c r="AF34" s="34">
        <v>77</v>
      </c>
      <c r="AG34" s="34">
        <v>39</v>
      </c>
      <c r="AH34" s="34">
        <v>1</v>
      </c>
      <c r="AI34" s="34">
        <v>183</v>
      </c>
      <c r="AJ34" s="34">
        <v>10</v>
      </c>
      <c r="AK34" s="34">
        <v>35</v>
      </c>
      <c r="AL34" s="34">
        <v>0</v>
      </c>
      <c r="AM34" s="34">
        <v>96</v>
      </c>
      <c r="AN34" s="34">
        <v>12</v>
      </c>
      <c r="AO34" s="34">
        <v>664</v>
      </c>
      <c r="AP34" s="34">
        <v>49</v>
      </c>
      <c r="AQ34" s="34">
        <v>543</v>
      </c>
      <c r="AR34" s="34">
        <v>41</v>
      </c>
      <c r="AS34" s="34">
        <f t="shared" si="3"/>
        <v>1207</v>
      </c>
      <c r="AT34" s="34">
        <f t="shared" si="3"/>
        <v>90</v>
      </c>
      <c r="AU34" s="34">
        <f t="shared" si="4"/>
        <v>1297</v>
      </c>
      <c r="AV34" s="34">
        <f>AO34+'Mar26'!AV34</f>
        <v>5250</v>
      </c>
      <c r="AW34" s="34">
        <f>AP34+'Mar26'!AW34</f>
        <v>412</v>
      </c>
      <c r="AX34" s="34">
        <f>AQ34+'Mar26'!AX34</f>
        <v>4209</v>
      </c>
      <c r="AY34" s="34">
        <f>AR34+'Mar26'!AY34</f>
        <v>293</v>
      </c>
      <c r="AZ34" s="34">
        <f t="shared" si="5"/>
        <v>9459</v>
      </c>
      <c r="BA34" s="34">
        <f t="shared" si="5"/>
        <v>705</v>
      </c>
      <c r="BB34" s="34">
        <f t="shared" si="6"/>
        <v>10164</v>
      </c>
      <c r="BC34" s="34"/>
      <c r="BD34" s="34"/>
      <c r="BE34" s="34"/>
      <c r="BF34" s="34"/>
      <c r="BG34" s="34"/>
      <c r="BH34" s="34"/>
      <c r="BI34" s="34"/>
      <c r="BJ34" s="34"/>
      <c r="BK34" s="34">
        <f>'Mar26'!BK34+BH34</f>
        <v>0</v>
      </c>
      <c r="BL34" s="34">
        <f>'Mar26'!BL34+BI34</f>
        <v>0</v>
      </c>
      <c r="BM34" s="34">
        <f>SUM(BK34:BL34)</f>
        <v>0</v>
      </c>
    </row>
    <row r="35" spans="1:65" s="139" customFormat="1" ht="17.100000000000001" customHeight="1">
      <c r="A35" s="12">
        <v>26</v>
      </c>
      <c r="B35" s="13" t="s">
        <v>92</v>
      </c>
      <c r="C35" s="13">
        <v>12000</v>
      </c>
      <c r="D35" s="13">
        <v>10000</v>
      </c>
      <c r="E35" s="34">
        <v>970</v>
      </c>
      <c r="F35" s="34">
        <v>650</v>
      </c>
      <c r="G35" s="34">
        <v>1761</v>
      </c>
      <c r="H35" s="15">
        <f t="shared" si="2"/>
        <v>181.54639175257731</v>
      </c>
      <c r="I35" s="34"/>
      <c r="J35" s="15"/>
      <c r="K35" s="34">
        <f>G35+'Mar26'!K35</f>
        <v>10627</v>
      </c>
      <c r="L35" s="15">
        <f t="shared" si="0"/>
        <v>88.558333333333337</v>
      </c>
      <c r="M35" s="34">
        <f>I35+'Mar26'!M35</f>
        <v>3</v>
      </c>
      <c r="N35" s="15">
        <v>11.71</v>
      </c>
      <c r="O35" s="34">
        <v>85</v>
      </c>
      <c r="P35" s="34"/>
      <c r="Q35" s="34">
        <f>O35+'Feb26'!Q35</f>
        <v>433</v>
      </c>
      <c r="R35" s="34">
        <f>P35+'Feb26'!R35</f>
        <v>0</v>
      </c>
      <c r="S35" s="34">
        <v>1687</v>
      </c>
      <c r="T35" s="34"/>
      <c r="U35" s="34">
        <v>579</v>
      </c>
      <c r="V35" s="34"/>
      <c r="W35" s="34">
        <v>301</v>
      </c>
      <c r="X35" s="34"/>
      <c r="Y35" s="15">
        <f t="shared" si="12"/>
        <v>51.986183074265973</v>
      </c>
      <c r="Z35" s="15"/>
      <c r="AA35" s="34">
        <v>1078</v>
      </c>
      <c r="AB35" s="34">
        <v>1191</v>
      </c>
      <c r="AC35" s="34">
        <v>593</v>
      </c>
      <c r="AD35" s="34">
        <v>665</v>
      </c>
      <c r="AE35" s="34">
        <v>485</v>
      </c>
      <c r="AF35" s="34">
        <v>526</v>
      </c>
      <c r="AG35" s="34">
        <v>20</v>
      </c>
      <c r="AH35" s="34">
        <v>25</v>
      </c>
      <c r="AI35" s="34">
        <v>46</v>
      </c>
      <c r="AJ35" s="34">
        <v>26</v>
      </c>
      <c r="AK35" s="34">
        <v>15</v>
      </c>
      <c r="AL35" s="34">
        <v>27</v>
      </c>
      <c r="AM35" s="34">
        <v>15</v>
      </c>
      <c r="AN35" s="34">
        <v>29</v>
      </c>
      <c r="AO35" s="34">
        <v>253</v>
      </c>
      <c r="AP35" s="34">
        <v>269</v>
      </c>
      <c r="AQ35" s="34">
        <v>244</v>
      </c>
      <c r="AR35" s="34">
        <v>289</v>
      </c>
      <c r="AS35" s="34">
        <f t="shared" si="3"/>
        <v>497</v>
      </c>
      <c r="AT35" s="34">
        <f t="shared" si="3"/>
        <v>558</v>
      </c>
      <c r="AU35" s="34">
        <f t="shared" si="4"/>
        <v>1055</v>
      </c>
      <c r="AV35" s="34">
        <f>AO35+'Mar26'!AV35</f>
        <v>1592</v>
      </c>
      <c r="AW35" s="34">
        <f>AP35+'Mar26'!AW35</f>
        <v>1500</v>
      </c>
      <c r="AX35" s="34">
        <f>AQ35+'Mar26'!AX35</f>
        <v>1542</v>
      </c>
      <c r="AY35" s="34">
        <f>AR35+'Mar26'!AY35</f>
        <v>1553</v>
      </c>
      <c r="AZ35" s="34">
        <f t="shared" si="5"/>
        <v>3134</v>
      </c>
      <c r="BA35" s="34">
        <f t="shared" si="5"/>
        <v>3053</v>
      </c>
      <c r="BB35" s="34">
        <f t="shared" si="6"/>
        <v>6187</v>
      </c>
      <c r="BC35" s="34"/>
      <c r="BD35" s="34"/>
      <c r="BE35" s="34"/>
      <c r="BF35" s="34"/>
      <c r="BG35" s="34"/>
      <c r="BH35" s="34"/>
      <c r="BI35" s="34"/>
      <c r="BJ35" s="34"/>
      <c r="BK35" s="40"/>
      <c r="BL35" s="40"/>
      <c r="BM35" s="40"/>
    </row>
    <row r="36" spans="1:65" s="139" customFormat="1" ht="17.100000000000001" customHeight="1">
      <c r="A36" s="16">
        <v>27</v>
      </c>
      <c r="B36" s="17" t="s">
        <v>93</v>
      </c>
      <c r="C36" s="13">
        <v>29000</v>
      </c>
      <c r="D36" s="13">
        <v>0</v>
      </c>
      <c r="E36" s="34">
        <v>2410</v>
      </c>
      <c r="F36" s="34"/>
      <c r="G36" s="34">
        <v>2212</v>
      </c>
      <c r="H36" s="15">
        <f t="shared" si="2"/>
        <v>91.784232365145229</v>
      </c>
      <c r="I36" s="34"/>
      <c r="J36" s="15"/>
      <c r="K36" s="34">
        <f>G36+'Mar26'!K36</f>
        <v>18237</v>
      </c>
      <c r="L36" s="15">
        <f t="shared" si="0"/>
        <v>62.886206896551727</v>
      </c>
      <c r="M36" s="34">
        <f>I36+'Mar26'!M36</f>
        <v>0</v>
      </c>
      <c r="N36" s="15"/>
      <c r="O36" s="34">
        <v>94</v>
      </c>
      <c r="P36" s="34"/>
      <c r="Q36" s="34">
        <f>O36+'Feb26'!Q36</f>
        <v>766</v>
      </c>
      <c r="R36" s="34">
        <f>P36+'Feb26'!R36</f>
        <v>0</v>
      </c>
      <c r="S36" s="34">
        <v>2345</v>
      </c>
      <c r="T36" s="34"/>
      <c r="U36" s="34">
        <v>629</v>
      </c>
      <c r="V36" s="34"/>
      <c r="W36" s="34">
        <v>329</v>
      </c>
      <c r="X36" s="34"/>
      <c r="Y36" s="15">
        <f t="shared" ref="Y36:Z51" si="17">W36*100/U36</f>
        <v>52.305246422893482</v>
      </c>
      <c r="Z36" s="15"/>
      <c r="AA36" s="34">
        <v>2839</v>
      </c>
      <c r="AB36" s="34"/>
      <c r="AC36" s="34">
        <v>1472</v>
      </c>
      <c r="AD36" s="34"/>
      <c r="AE36" s="34">
        <v>1367</v>
      </c>
      <c r="AF36" s="34"/>
      <c r="AG36" s="34">
        <v>33</v>
      </c>
      <c r="AH36" s="34"/>
      <c r="AI36" s="34">
        <v>172</v>
      </c>
      <c r="AJ36" s="34"/>
      <c r="AK36" s="34">
        <v>32</v>
      </c>
      <c r="AL36" s="34"/>
      <c r="AM36" s="34">
        <v>43</v>
      </c>
      <c r="AN36" s="34"/>
      <c r="AO36" s="34">
        <v>677</v>
      </c>
      <c r="AP36" s="34"/>
      <c r="AQ36" s="34">
        <v>515</v>
      </c>
      <c r="AR36" s="34"/>
      <c r="AS36" s="34">
        <f t="shared" si="3"/>
        <v>1192</v>
      </c>
      <c r="AT36" s="34">
        <f t="shared" si="3"/>
        <v>0</v>
      </c>
      <c r="AU36" s="34">
        <f t="shared" si="4"/>
        <v>1192</v>
      </c>
      <c r="AV36" s="34">
        <f>AO36+'Mar26'!AV36</f>
        <v>4602</v>
      </c>
      <c r="AW36" s="34">
        <f>AP36+'Mar26'!AW36</f>
        <v>0</v>
      </c>
      <c r="AX36" s="34">
        <f>AQ36+'Mar26'!AX36</f>
        <v>3562</v>
      </c>
      <c r="AY36" s="34">
        <f>AR36+'Mar26'!AY36</f>
        <v>0</v>
      </c>
      <c r="AZ36" s="34">
        <f t="shared" si="5"/>
        <v>8164</v>
      </c>
      <c r="BA36" s="34">
        <f t="shared" si="5"/>
        <v>0</v>
      </c>
      <c r="BB36" s="34">
        <f t="shared" si="6"/>
        <v>8164</v>
      </c>
      <c r="BC36" s="34"/>
      <c r="BD36" s="34"/>
      <c r="BE36" s="34"/>
      <c r="BF36" s="34"/>
      <c r="BG36" s="34"/>
      <c r="BH36" s="34"/>
      <c r="BI36" s="34"/>
      <c r="BJ36" s="34"/>
      <c r="BK36" s="40"/>
      <c r="BL36" s="40"/>
      <c r="BM36" s="40"/>
    </row>
    <row r="37" spans="1:65" s="140" customFormat="1" ht="17.100000000000001" customHeight="1">
      <c r="A37" s="18"/>
      <c r="B37" s="19" t="s">
        <v>74</v>
      </c>
      <c r="C37" s="19">
        <f>SUM(C34:C36)</f>
        <v>79000</v>
      </c>
      <c r="D37" s="19">
        <f t="shared" ref="D37:BM37" si="18">SUM(D34:D36)</f>
        <v>14000</v>
      </c>
      <c r="E37" s="35">
        <f t="shared" si="18"/>
        <v>6545</v>
      </c>
      <c r="F37" s="35">
        <f t="shared" si="18"/>
        <v>985</v>
      </c>
      <c r="G37" s="35">
        <f t="shared" si="18"/>
        <v>6738</v>
      </c>
      <c r="H37" s="21">
        <f t="shared" si="2"/>
        <v>102.94881588999236</v>
      </c>
      <c r="I37" s="35">
        <f t="shared" si="18"/>
        <v>0</v>
      </c>
      <c r="J37" s="21">
        <f t="shared" si="8"/>
        <v>0</v>
      </c>
      <c r="K37" s="35">
        <f t="shared" si="18"/>
        <v>52430</v>
      </c>
      <c r="L37" s="21">
        <f t="shared" si="0"/>
        <v>66.367088607594937</v>
      </c>
      <c r="M37" s="35">
        <f t="shared" si="18"/>
        <v>23</v>
      </c>
      <c r="N37" s="21">
        <f t="shared" si="9"/>
        <v>0.16428571428571428</v>
      </c>
      <c r="O37" s="35">
        <f t="shared" si="18"/>
        <v>263</v>
      </c>
      <c r="P37" s="35">
        <f t="shared" si="18"/>
        <v>0</v>
      </c>
      <c r="Q37" s="35">
        <f t="shared" si="18"/>
        <v>1818</v>
      </c>
      <c r="R37" s="35">
        <f t="shared" si="18"/>
        <v>0</v>
      </c>
      <c r="S37" s="35">
        <f t="shared" si="18"/>
        <v>7067</v>
      </c>
      <c r="T37" s="35">
        <f t="shared" si="18"/>
        <v>0</v>
      </c>
      <c r="U37" s="35">
        <f t="shared" si="18"/>
        <v>2119</v>
      </c>
      <c r="V37" s="35">
        <f t="shared" si="18"/>
        <v>0</v>
      </c>
      <c r="W37" s="35">
        <f t="shared" si="18"/>
        <v>1162</v>
      </c>
      <c r="X37" s="35">
        <f t="shared" si="18"/>
        <v>0</v>
      </c>
      <c r="Y37" s="21">
        <f t="shared" si="17"/>
        <v>54.837187352524779</v>
      </c>
      <c r="Z37" s="21"/>
      <c r="AA37" s="35">
        <f t="shared" si="18"/>
        <v>8140</v>
      </c>
      <c r="AB37" s="35">
        <f t="shared" si="18"/>
        <v>1381</v>
      </c>
      <c r="AC37" s="35">
        <f t="shared" si="18"/>
        <v>3625</v>
      </c>
      <c r="AD37" s="35">
        <f t="shared" si="18"/>
        <v>778</v>
      </c>
      <c r="AE37" s="35">
        <f t="shared" si="18"/>
        <v>4515</v>
      </c>
      <c r="AF37" s="35">
        <f t="shared" si="18"/>
        <v>603</v>
      </c>
      <c r="AG37" s="35">
        <f t="shared" si="18"/>
        <v>92</v>
      </c>
      <c r="AH37" s="35">
        <f t="shared" si="18"/>
        <v>26</v>
      </c>
      <c r="AI37" s="35">
        <f t="shared" si="18"/>
        <v>401</v>
      </c>
      <c r="AJ37" s="35">
        <f t="shared" si="18"/>
        <v>36</v>
      </c>
      <c r="AK37" s="35">
        <f t="shared" si="18"/>
        <v>82</v>
      </c>
      <c r="AL37" s="35">
        <f t="shared" si="18"/>
        <v>27</v>
      </c>
      <c r="AM37" s="35">
        <f t="shared" si="18"/>
        <v>154</v>
      </c>
      <c r="AN37" s="35">
        <f t="shared" si="18"/>
        <v>41</v>
      </c>
      <c r="AO37" s="35">
        <f t="shared" si="18"/>
        <v>1594</v>
      </c>
      <c r="AP37" s="35">
        <f t="shared" si="18"/>
        <v>318</v>
      </c>
      <c r="AQ37" s="35">
        <f t="shared" si="18"/>
        <v>1302</v>
      </c>
      <c r="AR37" s="35">
        <f t="shared" si="18"/>
        <v>330</v>
      </c>
      <c r="AS37" s="35">
        <f t="shared" si="18"/>
        <v>2896</v>
      </c>
      <c r="AT37" s="35">
        <f t="shared" si="18"/>
        <v>648</v>
      </c>
      <c r="AU37" s="35">
        <f t="shared" si="18"/>
        <v>3544</v>
      </c>
      <c r="AV37" s="35">
        <f t="shared" si="18"/>
        <v>11444</v>
      </c>
      <c r="AW37" s="35">
        <f t="shared" si="18"/>
        <v>1912</v>
      </c>
      <c r="AX37" s="35">
        <f t="shared" si="18"/>
        <v>9313</v>
      </c>
      <c r="AY37" s="35">
        <f t="shared" si="18"/>
        <v>1846</v>
      </c>
      <c r="AZ37" s="35">
        <f t="shared" si="18"/>
        <v>20757</v>
      </c>
      <c r="BA37" s="35">
        <f t="shared" si="18"/>
        <v>3758</v>
      </c>
      <c r="BB37" s="35">
        <f t="shared" si="18"/>
        <v>24515</v>
      </c>
      <c r="BC37" s="35">
        <f t="shared" si="18"/>
        <v>0</v>
      </c>
      <c r="BD37" s="35">
        <f t="shared" si="18"/>
        <v>0</v>
      </c>
      <c r="BE37" s="35">
        <f t="shared" si="18"/>
        <v>0</v>
      </c>
      <c r="BF37" s="35">
        <f t="shared" si="18"/>
        <v>0</v>
      </c>
      <c r="BG37" s="35">
        <f t="shared" si="18"/>
        <v>0</v>
      </c>
      <c r="BH37" s="35">
        <f t="shared" si="18"/>
        <v>0</v>
      </c>
      <c r="BI37" s="35">
        <f t="shared" si="18"/>
        <v>0</v>
      </c>
      <c r="BJ37" s="35">
        <f t="shared" si="18"/>
        <v>0</v>
      </c>
      <c r="BK37" s="35">
        <f t="shared" si="18"/>
        <v>0</v>
      </c>
      <c r="BL37" s="35">
        <f t="shared" si="18"/>
        <v>0</v>
      </c>
      <c r="BM37" s="35">
        <f t="shared" si="18"/>
        <v>0</v>
      </c>
    </row>
    <row r="38" spans="1:65" s="140" customFormat="1" ht="17.100000000000001" customHeight="1">
      <c r="A38" s="24">
        <v>28</v>
      </c>
      <c r="B38" s="25" t="s">
        <v>94</v>
      </c>
      <c r="C38" s="26">
        <v>14000</v>
      </c>
      <c r="D38" s="26">
        <v>0</v>
      </c>
      <c r="E38" s="38">
        <v>1167</v>
      </c>
      <c r="F38" s="38"/>
      <c r="G38" s="38">
        <v>777</v>
      </c>
      <c r="H38" s="15">
        <f t="shared" si="2"/>
        <v>66.580976863753207</v>
      </c>
      <c r="I38" s="38"/>
      <c r="J38" s="15"/>
      <c r="K38" s="34">
        <f>G38+'Mar26'!K38</f>
        <v>7095</v>
      </c>
      <c r="L38" s="15">
        <f t="shared" si="0"/>
        <v>50.678571428571431</v>
      </c>
      <c r="M38" s="34">
        <f>I38+'Mar26'!M38</f>
        <v>0</v>
      </c>
      <c r="N38" s="28"/>
      <c r="O38" s="38">
        <v>37</v>
      </c>
      <c r="P38" s="38"/>
      <c r="Q38" s="34">
        <f>O38+'Feb26'!Q38</f>
        <v>226</v>
      </c>
      <c r="R38" s="34">
        <f>P38+'Feb26'!R38</f>
        <v>0</v>
      </c>
      <c r="S38" s="38">
        <v>868</v>
      </c>
      <c r="T38" s="38"/>
      <c r="U38" s="38">
        <v>446</v>
      </c>
      <c r="V38" s="38"/>
      <c r="W38" s="38">
        <v>200</v>
      </c>
      <c r="X38" s="38"/>
      <c r="Y38" s="15">
        <f t="shared" si="17"/>
        <v>44.843049327354258</v>
      </c>
      <c r="Z38" s="15"/>
      <c r="AA38" s="38">
        <v>1091</v>
      </c>
      <c r="AB38" s="38"/>
      <c r="AC38" s="38">
        <v>322</v>
      </c>
      <c r="AD38" s="38"/>
      <c r="AE38" s="38">
        <v>271</v>
      </c>
      <c r="AF38" s="38"/>
      <c r="AG38" s="38">
        <v>95</v>
      </c>
      <c r="AH38" s="38"/>
      <c r="AI38" s="38">
        <v>186</v>
      </c>
      <c r="AJ38" s="38"/>
      <c r="AK38" s="38">
        <v>87</v>
      </c>
      <c r="AL38" s="38"/>
      <c r="AM38" s="38">
        <v>88</v>
      </c>
      <c r="AN38" s="38"/>
      <c r="AO38" s="38">
        <v>265</v>
      </c>
      <c r="AP38" s="38"/>
      <c r="AQ38" s="38">
        <v>213</v>
      </c>
      <c r="AR38" s="38"/>
      <c r="AS38" s="34">
        <f t="shared" si="3"/>
        <v>478</v>
      </c>
      <c r="AT38" s="34">
        <f t="shared" si="3"/>
        <v>0</v>
      </c>
      <c r="AU38" s="34">
        <f t="shared" si="4"/>
        <v>478</v>
      </c>
      <c r="AV38" s="34">
        <f>AO38+'Mar26'!AV38</f>
        <v>2232</v>
      </c>
      <c r="AW38" s="34">
        <f>AP38+'Mar26'!AW38</f>
        <v>0</v>
      </c>
      <c r="AX38" s="34">
        <f>AQ38+'Mar26'!AX38</f>
        <v>1822</v>
      </c>
      <c r="AY38" s="34">
        <f>AR38+'Mar26'!AY38</f>
        <v>0</v>
      </c>
      <c r="AZ38" s="34">
        <f t="shared" si="5"/>
        <v>4054</v>
      </c>
      <c r="BA38" s="34">
        <f t="shared" si="5"/>
        <v>0</v>
      </c>
      <c r="BB38" s="34">
        <f t="shared" si="6"/>
        <v>4054</v>
      </c>
      <c r="BC38" s="38"/>
      <c r="BD38" s="38"/>
      <c r="BE38" s="38"/>
      <c r="BF38" s="38"/>
      <c r="BG38" s="38"/>
      <c r="BH38" s="38"/>
      <c r="BI38" s="38"/>
      <c r="BJ38" s="38"/>
      <c r="BK38" s="41"/>
      <c r="BL38" s="41"/>
      <c r="BM38" s="41"/>
    </row>
    <row r="39" spans="1:65" s="140" customFormat="1" ht="17.100000000000001" customHeight="1">
      <c r="A39" s="32">
        <v>29</v>
      </c>
      <c r="B39" s="26" t="s">
        <v>95</v>
      </c>
      <c r="C39" s="26">
        <v>6500</v>
      </c>
      <c r="D39" s="26">
        <v>0</v>
      </c>
      <c r="E39" s="38">
        <v>547</v>
      </c>
      <c r="F39" s="38"/>
      <c r="G39" s="38">
        <v>435</v>
      </c>
      <c r="H39" s="15">
        <f t="shared" si="2"/>
        <v>79.524680073126149</v>
      </c>
      <c r="I39" s="38"/>
      <c r="J39" s="15"/>
      <c r="K39" s="34">
        <f>G39+'Mar26'!K39</f>
        <v>3984</v>
      </c>
      <c r="L39" s="15">
        <f t="shared" si="0"/>
        <v>61.292307692307695</v>
      </c>
      <c r="M39" s="34">
        <f>I39+'Mar26'!M39</f>
        <v>0</v>
      </c>
      <c r="N39" s="28"/>
      <c r="O39" s="38">
        <v>1</v>
      </c>
      <c r="P39" s="38"/>
      <c r="Q39" s="34">
        <f>O39+'Feb26'!Q39</f>
        <v>7</v>
      </c>
      <c r="R39" s="34">
        <f>P39+'Feb26'!R39</f>
        <v>0</v>
      </c>
      <c r="S39" s="38">
        <v>436</v>
      </c>
      <c r="T39" s="38"/>
      <c r="U39" s="38">
        <v>173</v>
      </c>
      <c r="V39" s="38"/>
      <c r="W39" s="38">
        <v>114</v>
      </c>
      <c r="X39" s="38"/>
      <c r="Y39" s="15">
        <f t="shared" si="17"/>
        <v>65.895953757225428</v>
      </c>
      <c r="Z39" s="15"/>
      <c r="AA39" s="38">
        <v>466</v>
      </c>
      <c r="AB39" s="38"/>
      <c r="AC39" s="38">
        <v>208</v>
      </c>
      <c r="AD39" s="38"/>
      <c r="AE39" s="38">
        <v>120</v>
      </c>
      <c r="AF39" s="38"/>
      <c r="AG39" s="38">
        <v>5</v>
      </c>
      <c r="AH39" s="38"/>
      <c r="AI39" s="38">
        <v>14</v>
      </c>
      <c r="AJ39" s="38"/>
      <c r="AK39" s="38">
        <v>2</v>
      </c>
      <c r="AL39" s="38"/>
      <c r="AM39" s="38">
        <v>5</v>
      </c>
      <c r="AN39" s="38"/>
      <c r="AO39" s="38">
        <v>113</v>
      </c>
      <c r="AP39" s="38"/>
      <c r="AQ39" s="38">
        <v>98</v>
      </c>
      <c r="AR39" s="38"/>
      <c r="AS39" s="34">
        <f t="shared" si="3"/>
        <v>211</v>
      </c>
      <c r="AT39" s="34">
        <f t="shared" si="3"/>
        <v>0</v>
      </c>
      <c r="AU39" s="34">
        <f t="shared" si="4"/>
        <v>211</v>
      </c>
      <c r="AV39" s="34">
        <f>AO39+'Mar26'!AV39</f>
        <v>965</v>
      </c>
      <c r="AW39" s="34">
        <f>AP39+'Mar26'!AW39</f>
        <v>0</v>
      </c>
      <c r="AX39" s="34">
        <f>AQ39+'Mar26'!AX39</f>
        <v>791</v>
      </c>
      <c r="AY39" s="34">
        <f>AR39+'Mar26'!AY39</f>
        <v>0</v>
      </c>
      <c r="AZ39" s="34">
        <f t="shared" si="5"/>
        <v>1756</v>
      </c>
      <c r="BA39" s="34">
        <f t="shared" si="5"/>
        <v>0</v>
      </c>
      <c r="BB39" s="34">
        <f t="shared" si="6"/>
        <v>1756</v>
      </c>
      <c r="BC39" s="38"/>
      <c r="BD39" s="38"/>
      <c r="BE39" s="34">
        <f>BC39+'Feb26'!BE39</f>
        <v>0</v>
      </c>
      <c r="BF39" s="34">
        <f>BD39+'Feb26'!BF39</f>
        <v>0</v>
      </c>
      <c r="BG39" s="38"/>
      <c r="BH39" s="38"/>
      <c r="BI39" s="38"/>
      <c r="BJ39" s="38"/>
      <c r="BK39" s="34">
        <f>'Mar26'!BK39+BH39</f>
        <v>0</v>
      </c>
      <c r="BL39" s="34">
        <f>'Mar26'!BL39+BI39</f>
        <v>0</v>
      </c>
      <c r="BM39" s="42">
        <v>0</v>
      </c>
    </row>
    <row r="40" spans="1:65" s="140" customFormat="1" ht="17.100000000000001" customHeight="1">
      <c r="A40" s="32">
        <v>30</v>
      </c>
      <c r="B40" s="26" t="s">
        <v>96</v>
      </c>
      <c r="C40" s="26">
        <v>10000</v>
      </c>
      <c r="D40" s="26">
        <v>0</v>
      </c>
      <c r="E40" s="38">
        <v>839</v>
      </c>
      <c r="F40" s="38"/>
      <c r="G40" s="38">
        <v>858</v>
      </c>
      <c r="H40" s="15">
        <f t="shared" si="2"/>
        <v>102.26460071513706</v>
      </c>
      <c r="I40" s="38"/>
      <c r="J40" s="15"/>
      <c r="K40" s="34">
        <f>G40+'Mar26'!K40</f>
        <v>7539</v>
      </c>
      <c r="L40" s="15">
        <f t="shared" si="0"/>
        <v>75.39</v>
      </c>
      <c r="M40" s="34">
        <f>I40+'Mar26'!M40</f>
        <v>0</v>
      </c>
      <c r="N40" s="28"/>
      <c r="O40" s="38">
        <v>0</v>
      </c>
      <c r="P40" s="38"/>
      <c r="Q40" s="34">
        <f>O40+'Feb26'!Q40</f>
        <v>44</v>
      </c>
      <c r="R40" s="34">
        <f>P40+'Feb26'!R40</f>
        <v>0</v>
      </c>
      <c r="S40" s="38">
        <v>844</v>
      </c>
      <c r="T40" s="38"/>
      <c r="U40" s="38">
        <v>311</v>
      </c>
      <c r="V40" s="38"/>
      <c r="W40" s="38">
        <v>186</v>
      </c>
      <c r="X40" s="38"/>
      <c r="Y40" s="15">
        <f t="shared" si="17"/>
        <v>59.80707395498392</v>
      </c>
      <c r="Z40" s="15"/>
      <c r="AA40" s="38">
        <v>886</v>
      </c>
      <c r="AB40" s="38"/>
      <c r="AC40" s="38">
        <v>442</v>
      </c>
      <c r="AD40" s="38"/>
      <c r="AE40" s="38">
        <v>394</v>
      </c>
      <c r="AF40" s="38"/>
      <c r="AG40" s="38">
        <v>0</v>
      </c>
      <c r="AH40" s="38"/>
      <c r="AI40" s="38">
        <v>116</v>
      </c>
      <c r="AJ40" s="38"/>
      <c r="AK40" s="38">
        <v>0</v>
      </c>
      <c r="AL40" s="38"/>
      <c r="AM40" s="38">
        <v>0</v>
      </c>
      <c r="AN40" s="38"/>
      <c r="AO40" s="38">
        <v>215</v>
      </c>
      <c r="AP40" s="38"/>
      <c r="AQ40" s="38">
        <v>119</v>
      </c>
      <c r="AR40" s="38"/>
      <c r="AS40" s="34">
        <f t="shared" si="3"/>
        <v>334</v>
      </c>
      <c r="AT40" s="34">
        <f t="shared" si="3"/>
        <v>0</v>
      </c>
      <c r="AU40" s="34">
        <f t="shared" si="4"/>
        <v>334</v>
      </c>
      <c r="AV40" s="34">
        <f>AO40+'Mar26'!AV40</f>
        <v>1838</v>
      </c>
      <c r="AW40" s="34">
        <f>AP40+'Mar26'!AW40</f>
        <v>0</v>
      </c>
      <c r="AX40" s="34">
        <f>AQ40+'Mar26'!AX40</f>
        <v>1191</v>
      </c>
      <c r="AY40" s="34">
        <f>AR40+'Mar26'!AY40</f>
        <v>0</v>
      </c>
      <c r="AZ40" s="34">
        <f t="shared" si="5"/>
        <v>3029</v>
      </c>
      <c r="BA40" s="34">
        <f t="shared" si="5"/>
        <v>0</v>
      </c>
      <c r="BB40" s="34">
        <f t="shared" si="6"/>
        <v>3029</v>
      </c>
      <c r="BC40" s="38"/>
      <c r="BD40" s="38"/>
      <c r="BE40" s="34">
        <f>BC40+'Feb26'!BE40</f>
        <v>0</v>
      </c>
      <c r="BF40" s="34">
        <f>BD40+'Feb26'!BF40</f>
        <v>0</v>
      </c>
      <c r="BG40" s="38"/>
      <c r="BH40" s="38"/>
      <c r="BI40" s="38"/>
      <c r="BJ40" s="38"/>
      <c r="BK40" s="34">
        <f>'Mar26'!BK40+BH40</f>
        <v>0</v>
      </c>
      <c r="BL40" s="34">
        <f>'Mar26'!BL40+BI40</f>
        <v>0</v>
      </c>
      <c r="BM40" s="42">
        <v>0</v>
      </c>
    </row>
    <row r="41" spans="1:65" s="139" customFormat="1" ht="17.100000000000001" customHeight="1">
      <c r="A41" s="12">
        <v>31</v>
      </c>
      <c r="B41" s="13" t="s">
        <v>97</v>
      </c>
      <c r="C41" s="13">
        <v>24000</v>
      </c>
      <c r="D41" s="13">
        <v>0</v>
      </c>
      <c r="E41" s="34">
        <v>1725</v>
      </c>
      <c r="F41" s="34"/>
      <c r="G41" s="34">
        <v>2316</v>
      </c>
      <c r="H41" s="15">
        <f t="shared" si="2"/>
        <v>134.2608695652174</v>
      </c>
      <c r="I41" s="34"/>
      <c r="J41" s="15"/>
      <c r="K41" s="34">
        <f>G41+'Mar26'!K41</f>
        <v>18941</v>
      </c>
      <c r="L41" s="15">
        <f t="shared" si="0"/>
        <v>78.920833333333334</v>
      </c>
      <c r="M41" s="34">
        <f>I41+'Mar26'!M41</f>
        <v>0</v>
      </c>
      <c r="N41" s="15"/>
      <c r="O41" s="34">
        <v>330</v>
      </c>
      <c r="P41" s="34"/>
      <c r="Q41" s="34">
        <f>O41+'Feb26'!Q41</f>
        <v>1278</v>
      </c>
      <c r="R41" s="34">
        <f>P41+'Feb26'!R41</f>
        <v>0</v>
      </c>
      <c r="S41" s="34">
        <v>2513</v>
      </c>
      <c r="T41" s="34"/>
      <c r="U41" s="34">
        <v>763</v>
      </c>
      <c r="V41" s="34"/>
      <c r="W41" s="34">
        <v>414</v>
      </c>
      <c r="X41" s="34"/>
      <c r="Y41" s="15">
        <f t="shared" si="17"/>
        <v>54.259501965923981</v>
      </c>
      <c r="Z41" s="15"/>
      <c r="AA41" s="34">
        <v>2756</v>
      </c>
      <c r="AB41" s="34"/>
      <c r="AC41" s="34">
        <v>1766</v>
      </c>
      <c r="AD41" s="34"/>
      <c r="AE41" s="34">
        <v>1008</v>
      </c>
      <c r="AF41" s="34"/>
      <c r="AG41" s="34">
        <v>66</v>
      </c>
      <c r="AH41" s="34"/>
      <c r="AI41" s="34">
        <v>96</v>
      </c>
      <c r="AJ41" s="34"/>
      <c r="AK41" s="34">
        <v>220</v>
      </c>
      <c r="AL41" s="34"/>
      <c r="AM41" s="34">
        <v>498</v>
      </c>
      <c r="AN41" s="34"/>
      <c r="AO41" s="34">
        <v>478</v>
      </c>
      <c r="AP41" s="34"/>
      <c r="AQ41" s="34">
        <v>354</v>
      </c>
      <c r="AR41" s="34"/>
      <c r="AS41" s="34">
        <f t="shared" si="3"/>
        <v>832</v>
      </c>
      <c r="AT41" s="34">
        <f t="shared" si="3"/>
        <v>0</v>
      </c>
      <c r="AU41" s="34">
        <f t="shared" si="4"/>
        <v>832</v>
      </c>
      <c r="AV41" s="34">
        <f>AO41+'Mar26'!AV41</f>
        <v>4404</v>
      </c>
      <c r="AW41" s="34">
        <f>AP41+'Mar26'!AW41</f>
        <v>0</v>
      </c>
      <c r="AX41" s="34">
        <f>AQ41+'Mar26'!AX41</f>
        <v>3674</v>
      </c>
      <c r="AY41" s="34">
        <f>AR41+'Mar26'!AY41</f>
        <v>0</v>
      </c>
      <c r="AZ41" s="34">
        <f t="shared" si="5"/>
        <v>8078</v>
      </c>
      <c r="BA41" s="34">
        <f t="shared" si="5"/>
        <v>0</v>
      </c>
      <c r="BB41" s="34">
        <f t="shared" si="6"/>
        <v>8078</v>
      </c>
      <c r="BC41" s="34">
        <v>20</v>
      </c>
      <c r="BD41" s="34">
        <v>100</v>
      </c>
      <c r="BE41" s="34">
        <f>BC41+'Feb26'!BE41</f>
        <v>375</v>
      </c>
      <c r="BF41" s="34">
        <f>BD41+'Feb26'!BF41</f>
        <v>1875</v>
      </c>
      <c r="BG41" s="34"/>
      <c r="BH41" s="34"/>
      <c r="BI41" s="34"/>
      <c r="BJ41" s="34"/>
      <c r="BK41" s="40"/>
      <c r="BL41" s="40"/>
      <c r="BM41" s="40"/>
    </row>
    <row r="42" spans="1:65" s="139" customFormat="1" ht="17.100000000000001" customHeight="1">
      <c r="A42" s="12">
        <v>32</v>
      </c>
      <c r="B42" s="13" t="s">
        <v>98</v>
      </c>
      <c r="C42" s="13">
        <v>22000</v>
      </c>
      <c r="D42" s="13">
        <v>0</v>
      </c>
      <c r="E42" s="34">
        <v>1745</v>
      </c>
      <c r="F42" s="34"/>
      <c r="G42" s="34">
        <v>1887</v>
      </c>
      <c r="H42" s="15">
        <f t="shared" si="2"/>
        <v>108.13753581661891</v>
      </c>
      <c r="I42" s="34"/>
      <c r="J42" s="15"/>
      <c r="K42" s="34">
        <f>G42+'Mar26'!K42</f>
        <v>13029</v>
      </c>
      <c r="L42" s="15">
        <f t="shared" si="0"/>
        <v>59.222727272727276</v>
      </c>
      <c r="M42" s="34">
        <f>I42+'Mar26'!M42</f>
        <v>0</v>
      </c>
      <c r="N42" s="15"/>
      <c r="O42" s="34">
        <v>339</v>
      </c>
      <c r="P42" s="34"/>
      <c r="Q42" s="34">
        <f>O42+'Feb26'!Q42</f>
        <v>1316</v>
      </c>
      <c r="R42" s="34">
        <f>P42+'Feb26'!R42</f>
        <v>0</v>
      </c>
      <c r="S42" s="34">
        <v>1342</v>
      </c>
      <c r="T42" s="34"/>
      <c r="U42" s="34">
        <v>978</v>
      </c>
      <c r="V42" s="34"/>
      <c r="W42" s="34">
        <v>665</v>
      </c>
      <c r="X42" s="34"/>
      <c r="Y42" s="15">
        <f t="shared" si="17"/>
        <v>67.995910020449898</v>
      </c>
      <c r="Z42" s="15"/>
      <c r="AA42" s="34">
        <v>1673</v>
      </c>
      <c r="AB42" s="34"/>
      <c r="AC42" s="34">
        <v>1258</v>
      </c>
      <c r="AD42" s="34"/>
      <c r="AE42" s="34">
        <v>695</v>
      </c>
      <c r="AF42" s="34"/>
      <c r="AG42" s="34">
        <v>20</v>
      </c>
      <c r="AH42" s="34"/>
      <c r="AI42" s="34">
        <v>26</v>
      </c>
      <c r="AJ42" s="34"/>
      <c r="AK42" s="34">
        <v>58</v>
      </c>
      <c r="AL42" s="34"/>
      <c r="AM42" s="34">
        <v>191</v>
      </c>
      <c r="AN42" s="34"/>
      <c r="AO42" s="34">
        <v>584</v>
      </c>
      <c r="AP42" s="34"/>
      <c r="AQ42" s="34">
        <v>546</v>
      </c>
      <c r="AR42" s="34"/>
      <c r="AS42" s="34">
        <f t="shared" si="3"/>
        <v>1130</v>
      </c>
      <c r="AT42" s="34">
        <f t="shared" si="3"/>
        <v>0</v>
      </c>
      <c r="AU42" s="34">
        <f t="shared" si="4"/>
        <v>1130</v>
      </c>
      <c r="AV42" s="34">
        <f>AO42+'Mar26'!AV42</f>
        <v>3902</v>
      </c>
      <c r="AW42" s="34">
        <f>AP42+'Mar26'!AW42</f>
        <v>0</v>
      </c>
      <c r="AX42" s="34">
        <f>AQ42+'Mar26'!AX42</f>
        <v>3059</v>
      </c>
      <c r="AY42" s="34">
        <f>AR42+'Mar26'!AY42</f>
        <v>0</v>
      </c>
      <c r="AZ42" s="34">
        <f t="shared" si="5"/>
        <v>6961</v>
      </c>
      <c r="BA42" s="34">
        <f t="shared" si="5"/>
        <v>0</v>
      </c>
      <c r="BB42" s="34">
        <f t="shared" si="6"/>
        <v>6961</v>
      </c>
      <c r="BC42" s="34"/>
      <c r="BD42" s="34"/>
      <c r="BE42" s="34">
        <f>BC42+'Feb26'!BE42</f>
        <v>0</v>
      </c>
      <c r="BF42" s="34">
        <f>BD42+'Feb26'!BF42</f>
        <v>0</v>
      </c>
      <c r="BG42" s="34"/>
      <c r="BH42" s="34"/>
      <c r="BI42" s="34"/>
      <c r="BJ42" s="34"/>
      <c r="BK42" s="40"/>
      <c r="BL42" s="40"/>
      <c r="BM42" s="40"/>
    </row>
    <row r="43" spans="1:65" s="139" customFormat="1" ht="17.100000000000001" customHeight="1">
      <c r="A43" s="12">
        <v>33</v>
      </c>
      <c r="B43" s="13" t="s">
        <v>99</v>
      </c>
      <c r="C43" s="13">
        <v>25000</v>
      </c>
      <c r="D43" s="13">
        <v>0</v>
      </c>
      <c r="E43" s="34">
        <v>1885</v>
      </c>
      <c r="F43" s="34"/>
      <c r="G43" s="34">
        <v>1350</v>
      </c>
      <c r="H43" s="15">
        <f t="shared" si="2"/>
        <v>71.618037135278513</v>
      </c>
      <c r="I43" s="34"/>
      <c r="J43" s="15"/>
      <c r="K43" s="34">
        <f>G43+'Mar26'!K43</f>
        <v>13948</v>
      </c>
      <c r="L43" s="15">
        <f t="shared" si="0"/>
        <v>55.792000000000002</v>
      </c>
      <c r="M43" s="34">
        <f>I43+'Mar26'!M43</f>
        <v>0</v>
      </c>
      <c r="N43" s="15"/>
      <c r="O43" s="34">
        <v>113</v>
      </c>
      <c r="P43" s="34"/>
      <c r="Q43" s="34">
        <f>O43+'Feb26'!Q43</f>
        <v>928</v>
      </c>
      <c r="R43" s="34">
        <f>P43+'Feb26'!R43</f>
        <v>0</v>
      </c>
      <c r="S43" s="34">
        <v>1968</v>
      </c>
      <c r="T43" s="34"/>
      <c r="U43" s="34">
        <v>588</v>
      </c>
      <c r="V43" s="34"/>
      <c r="W43" s="34">
        <v>344</v>
      </c>
      <c r="X43" s="34"/>
      <c r="Y43" s="15">
        <f t="shared" si="17"/>
        <v>58.503401360544217</v>
      </c>
      <c r="Z43" s="15"/>
      <c r="AA43" s="34">
        <v>1940</v>
      </c>
      <c r="AB43" s="34"/>
      <c r="AC43" s="34">
        <v>1033</v>
      </c>
      <c r="AD43" s="34"/>
      <c r="AE43" s="34">
        <v>944</v>
      </c>
      <c r="AF43" s="34"/>
      <c r="AG43" s="34">
        <v>15</v>
      </c>
      <c r="AH43" s="34"/>
      <c r="AI43" s="34">
        <v>30</v>
      </c>
      <c r="AJ43" s="34"/>
      <c r="AK43" s="34">
        <v>44</v>
      </c>
      <c r="AL43" s="34"/>
      <c r="AM43" s="34">
        <v>167</v>
      </c>
      <c r="AN43" s="34"/>
      <c r="AO43" s="34">
        <v>467</v>
      </c>
      <c r="AP43" s="34"/>
      <c r="AQ43" s="34">
        <v>427</v>
      </c>
      <c r="AR43" s="34"/>
      <c r="AS43" s="34">
        <f t="shared" si="3"/>
        <v>894</v>
      </c>
      <c r="AT43" s="34">
        <f t="shared" si="3"/>
        <v>0</v>
      </c>
      <c r="AU43" s="34">
        <f t="shared" si="4"/>
        <v>894</v>
      </c>
      <c r="AV43" s="34">
        <f>AO43+'Mar26'!AV43</f>
        <v>3561</v>
      </c>
      <c r="AW43" s="34">
        <f>AP43+'Mar26'!AW43</f>
        <v>0</v>
      </c>
      <c r="AX43" s="34">
        <f>AQ43+'Mar26'!AX43</f>
        <v>2903</v>
      </c>
      <c r="AY43" s="34">
        <f>AR43+'Mar26'!AY43</f>
        <v>0</v>
      </c>
      <c r="AZ43" s="34">
        <f t="shared" si="5"/>
        <v>6464</v>
      </c>
      <c r="BA43" s="34">
        <f t="shared" si="5"/>
        <v>0</v>
      </c>
      <c r="BB43" s="34">
        <f t="shared" si="6"/>
        <v>6464</v>
      </c>
      <c r="BC43" s="34"/>
      <c r="BD43" s="34"/>
      <c r="BE43" s="34">
        <f>BC43+'Feb26'!BE43</f>
        <v>0</v>
      </c>
      <c r="BF43" s="34">
        <f>BD43+'Feb26'!BF43</f>
        <v>0</v>
      </c>
      <c r="BG43" s="34"/>
      <c r="BH43" s="34"/>
      <c r="BI43" s="34"/>
      <c r="BJ43" s="34"/>
      <c r="BK43" s="40"/>
      <c r="BL43" s="40"/>
      <c r="BM43" s="40"/>
    </row>
    <row r="44" spans="1:65" s="139" customFormat="1" ht="17.100000000000001" customHeight="1">
      <c r="A44" s="16">
        <v>34</v>
      </c>
      <c r="B44" s="17" t="s">
        <v>100</v>
      </c>
      <c r="C44" s="13">
        <v>14000</v>
      </c>
      <c r="D44" s="13">
        <v>0</v>
      </c>
      <c r="E44" s="34">
        <v>1025</v>
      </c>
      <c r="F44" s="34"/>
      <c r="G44" s="34">
        <v>744</v>
      </c>
      <c r="H44" s="15">
        <f t="shared" si="2"/>
        <v>72.58536585365853</v>
      </c>
      <c r="I44" s="34"/>
      <c r="J44" s="15"/>
      <c r="K44" s="34">
        <f>G44+'Mar26'!K44</f>
        <v>9531</v>
      </c>
      <c r="L44" s="15">
        <f t="shared" si="0"/>
        <v>68.078571428571422</v>
      </c>
      <c r="M44" s="34">
        <f>I44+'Mar26'!M44</f>
        <v>0</v>
      </c>
      <c r="N44" s="15"/>
      <c r="O44" s="34">
        <v>226</v>
      </c>
      <c r="P44" s="34"/>
      <c r="Q44" s="34">
        <f>O44+'Feb26'!Q44</f>
        <v>1033</v>
      </c>
      <c r="R44" s="34">
        <f>P44+'Feb26'!R44</f>
        <v>0</v>
      </c>
      <c r="S44" s="34">
        <v>1191</v>
      </c>
      <c r="T44" s="34"/>
      <c r="U44" s="34">
        <v>420</v>
      </c>
      <c r="V44" s="34"/>
      <c r="W44" s="34">
        <v>238</v>
      </c>
      <c r="X44" s="34"/>
      <c r="Y44" s="15">
        <f t="shared" si="17"/>
        <v>56.666666666666664</v>
      </c>
      <c r="Z44" s="15"/>
      <c r="AA44" s="34">
        <v>1420</v>
      </c>
      <c r="AB44" s="34"/>
      <c r="AC44" s="34">
        <v>645</v>
      </c>
      <c r="AD44" s="34"/>
      <c r="AE44" s="34">
        <v>555</v>
      </c>
      <c r="AF44" s="34"/>
      <c r="AG44" s="34">
        <v>11</v>
      </c>
      <c r="AH44" s="34"/>
      <c r="AI44" s="34">
        <v>15</v>
      </c>
      <c r="AJ44" s="34"/>
      <c r="AK44" s="34">
        <v>40</v>
      </c>
      <c r="AL44" s="34"/>
      <c r="AM44" s="34">
        <v>102</v>
      </c>
      <c r="AN44" s="34"/>
      <c r="AO44" s="34">
        <v>244</v>
      </c>
      <c r="AP44" s="34"/>
      <c r="AQ44" s="34">
        <v>238</v>
      </c>
      <c r="AR44" s="34"/>
      <c r="AS44" s="34">
        <f t="shared" si="3"/>
        <v>482</v>
      </c>
      <c r="AT44" s="34">
        <f t="shared" si="3"/>
        <v>0</v>
      </c>
      <c r="AU44" s="34">
        <f t="shared" si="4"/>
        <v>482</v>
      </c>
      <c r="AV44" s="34">
        <f>AO44+'Mar26'!AV44</f>
        <v>2210</v>
      </c>
      <c r="AW44" s="34">
        <f>AP44+'Mar26'!AW44</f>
        <v>0</v>
      </c>
      <c r="AX44" s="34">
        <f>AQ44+'Mar26'!AX44</f>
        <v>2081</v>
      </c>
      <c r="AY44" s="34">
        <f>AR44+'Mar26'!AY44</f>
        <v>0</v>
      </c>
      <c r="AZ44" s="34">
        <f t="shared" si="5"/>
        <v>4291</v>
      </c>
      <c r="BA44" s="34">
        <f t="shared" si="5"/>
        <v>0</v>
      </c>
      <c r="BB44" s="34">
        <f t="shared" si="6"/>
        <v>4291</v>
      </c>
      <c r="BC44" s="34"/>
      <c r="BD44" s="34"/>
      <c r="BE44" s="34">
        <f>BC44+'Feb26'!BE44</f>
        <v>0</v>
      </c>
      <c r="BF44" s="34">
        <f>BD44+'Feb26'!BF44</f>
        <v>0</v>
      </c>
      <c r="BG44" s="34"/>
      <c r="BH44" s="34"/>
      <c r="BI44" s="34"/>
      <c r="BJ44" s="34"/>
      <c r="BK44" s="40"/>
      <c r="BL44" s="40"/>
      <c r="BM44" s="40"/>
    </row>
    <row r="45" spans="1:65" s="140" customFormat="1" ht="17.100000000000001" customHeight="1">
      <c r="A45" s="18"/>
      <c r="B45" s="19" t="s">
        <v>74</v>
      </c>
      <c r="C45" s="19">
        <f>SUM(C41:C44)</f>
        <v>85000</v>
      </c>
      <c r="D45" s="19">
        <f t="shared" ref="D45:BM45" si="19">SUM(D41:D44)</f>
        <v>0</v>
      </c>
      <c r="E45" s="35">
        <f t="shared" si="19"/>
        <v>6380</v>
      </c>
      <c r="F45" s="35">
        <f t="shared" si="19"/>
        <v>0</v>
      </c>
      <c r="G45" s="35">
        <f t="shared" si="19"/>
        <v>6297</v>
      </c>
      <c r="H45" s="21">
        <f t="shared" si="2"/>
        <v>98.699059561128522</v>
      </c>
      <c r="I45" s="35">
        <f t="shared" si="19"/>
        <v>0</v>
      </c>
      <c r="J45" s="35">
        <f t="shared" si="19"/>
        <v>0</v>
      </c>
      <c r="K45" s="35">
        <f t="shared" si="19"/>
        <v>55449</v>
      </c>
      <c r="L45" s="21">
        <f t="shared" si="0"/>
        <v>65.234117647058824</v>
      </c>
      <c r="M45" s="35">
        <f t="shared" si="19"/>
        <v>0</v>
      </c>
      <c r="N45" s="35">
        <f t="shared" si="19"/>
        <v>0</v>
      </c>
      <c r="O45" s="35">
        <f t="shared" si="19"/>
        <v>1008</v>
      </c>
      <c r="P45" s="35">
        <f t="shared" si="19"/>
        <v>0</v>
      </c>
      <c r="Q45" s="35">
        <f t="shared" si="19"/>
        <v>4555</v>
      </c>
      <c r="R45" s="35">
        <f t="shared" si="19"/>
        <v>0</v>
      </c>
      <c r="S45" s="35">
        <f t="shared" si="19"/>
        <v>7014</v>
      </c>
      <c r="T45" s="35">
        <f t="shared" si="19"/>
        <v>0</v>
      </c>
      <c r="U45" s="35">
        <f t="shared" si="19"/>
        <v>2749</v>
      </c>
      <c r="V45" s="35">
        <f t="shared" si="19"/>
        <v>0</v>
      </c>
      <c r="W45" s="35">
        <f t="shared" si="19"/>
        <v>1661</v>
      </c>
      <c r="X45" s="35">
        <f t="shared" si="19"/>
        <v>0</v>
      </c>
      <c r="Y45" s="21">
        <f t="shared" si="17"/>
        <v>60.421971626045838</v>
      </c>
      <c r="Z45" s="35">
        <f t="shared" si="19"/>
        <v>0</v>
      </c>
      <c r="AA45" s="35">
        <f t="shared" si="19"/>
        <v>7789</v>
      </c>
      <c r="AB45" s="35">
        <f t="shared" si="19"/>
        <v>0</v>
      </c>
      <c r="AC45" s="35">
        <f t="shared" si="19"/>
        <v>4702</v>
      </c>
      <c r="AD45" s="35">
        <f t="shared" si="19"/>
        <v>0</v>
      </c>
      <c r="AE45" s="35">
        <f t="shared" si="19"/>
        <v>3202</v>
      </c>
      <c r="AF45" s="35">
        <f t="shared" si="19"/>
        <v>0</v>
      </c>
      <c r="AG45" s="35">
        <f t="shared" si="19"/>
        <v>112</v>
      </c>
      <c r="AH45" s="35">
        <f t="shared" si="19"/>
        <v>0</v>
      </c>
      <c r="AI45" s="35">
        <f t="shared" si="19"/>
        <v>167</v>
      </c>
      <c r="AJ45" s="35">
        <f t="shared" si="19"/>
        <v>0</v>
      </c>
      <c r="AK45" s="35">
        <f t="shared" si="19"/>
        <v>362</v>
      </c>
      <c r="AL45" s="35">
        <f t="shared" si="19"/>
        <v>0</v>
      </c>
      <c r="AM45" s="35">
        <f t="shared" si="19"/>
        <v>958</v>
      </c>
      <c r="AN45" s="35">
        <f t="shared" si="19"/>
        <v>0</v>
      </c>
      <c r="AO45" s="35">
        <f t="shared" si="19"/>
        <v>1773</v>
      </c>
      <c r="AP45" s="35">
        <f t="shared" si="19"/>
        <v>0</v>
      </c>
      <c r="AQ45" s="35">
        <f t="shared" si="19"/>
        <v>1565</v>
      </c>
      <c r="AR45" s="35">
        <f t="shared" si="19"/>
        <v>0</v>
      </c>
      <c r="AS45" s="35">
        <f t="shared" si="19"/>
        <v>3338</v>
      </c>
      <c r="AT45" s="35">
        <f t="shared" si="19"/>
        <v>0</v>
      </c>
      <c r="AU45" s="35">
        <f t="shared" si="19"/>
        <v>3338</v>
      </c>
      <c r="AV45" s="35">
        <f t="shared" si="19"/>
        <v>14077</v>
      </c>
      <c r="AW45" s="35">
        <f t="shared" si="19"/>
        <v>0</v>
      </c>
      <c r="AX45" s="35">
        <f t="shared" si="19"/>
        <v>11717</v>
      </c>
      <c r="AY45" s="35">
        <f t="shared" si="19"/>
        <v>0</v>
      </c>
      <c r="AZ45" s="35">
        <f t="shared" si="19"/>
        <v>25794</v>
      </c>
      <c r="BA45" s="35">
        <f t="shared" si="19"/>
        <v>0</v>
      </c>
      <c r="BB45" s="35">
        <f t="shared" si="19"/>
        <v>25794</v>
      </c>
      <c r="BC45" s="35">
        <f t="shared" si="19"/>
        <v>20</v>
      </c>
      <c r="BD45" s="35">
        <f t="shared" si="19"/>
        <v>100</v>
      </c>
      <c r="BE45" s="35">
        <f t="shared" si="19"/>
        <v>375</v>
      </c>
      <c r="BF45" s="35">
        <f t="shared" si="19"/>
        <v>1875</v>
      </c>
      <c r="BG45" s="35">
        <f t="shared" si="19"/>
        <v>0</v>
      </c>
      <c r="BH45" s="35">
        <f t="shared" si="19"/>
        <v>0</v>
      </c>
      <c r="BI45" s="35">
        <f t="shared" si="19"/>
        <v>0</v>
      </c>
      <c r="BJ45" s="35">
        <f t="shared" si="19"/>
        <v>0</v>
      </c>
      <c r="BK45" s="35">
        <f t="shared" si="19"/>
        <v>0</v>
      </c>
      <c r="BL45" s="35">
        <f t="shared" si="19"/>
        <v>0</v>
      </c>
      <c r="BM45" s="35">
        <f t="shared" si="19"/>
        <v>0</v>
      </c>
    </row>
    <row r="46" spans="1:65" s="139" customFormat="1" ht="17.100000000000001" customHeight="1">
      <c r="A46" s="22">
        <v>35</v>
      </c>
      <c r="B46" s="29" t="s">
        <v>101</v>
      </c>
      <c r="C46" s="13">
        <v>62000</v>
      </c>
      <c r="D46" s="13">
        <v>18000</v>
      </c>
      <c r="E46" s="34">
        <v>5167</v>
      </c>
      <c r="F46" s="34">
        <v>1500</v>
      </c>
      <c r="G46" s="34">
        <v>7275</v>
      </c>
      <c r="H46" s="15">
        <f t="shared" si="2"/>
        <v>140.79736791174764</v>
      </c>
      <c r="I46" s="34">
        <v>2715</v>
      </c>
      <c r="J46" s="15">
        <f t="shared" si="8"/>
        <v>181</v>
      </c>
      <c r="K46" s="34">
        <f>G46+'Mar26'!K46</f>
        <v>41988</v>
      </c>
      <c r="L46" s="15">
        <f t="shared" si="0"/>
        <v>67.722580645161287</v>
      </c>
      <c r="M46" s="34">
        <f>I46+'Mar26'!M46</f>
        <v>16341</v>
      </c>
      <c r="N46" s="15">
        <f t="shared" ref="N46" si="20">M46*100/D46</f>
        <v>90.783333333333331</v>
      </c>
      <c r="O46" s="34">
        <v>202</v>
      </c>
      <c r="P46" s="34">
        <v>77</v>
      </c>
      <c r="Q46" s="34">
        <f>O46+'Feb26'!Q46</f>
        <v>1385</v>
      </c>
      <c r="R46" s="34">
        <f>P46+'Feb26'!R46</f>
        <v>562</v>
      </c>
      <c r="S46" s="34">
        <v>4967</v>
      </c>
      <c r="T46" s="34">
        <v>1898</v>
      </c>
      <c r="U46" s="34">
        <v>1287</v>
      </c>
      <c r="V46" s="34">
        <v>558</v>
      </c>
      <c r="W46" s="34">
        <v>661</v>
      </c>
      <c r="X46" s="34">
        <v>296</v>
      </c>
      <c r="Y46" s="15">
        <f t="shared" si="17"/>
        <v>51.359751359751357</v>
      </c>
      <c r="Z46" s="15">
        <f t="shared" si="17"/>
        <v>53.046594982078851</v>
      </c>
      <c r="AA46" s="34">
        <v>5200</v>
      </c>
      <c r="AB46" s="34">
        <v>1805</v>
      </c>
      <c r="AC46" s="34">
        <v>2620</v>
      </c>
      <c r="AD46" s="34">
        <v>834</v>
      </c>
      <c r="AE46" s="34">
        <v>2347</v>
      </c>
      <c r="AF46" s="34">
        <v>816</v>
      </c>
      <c r="AG46" s="34">
        <v>102</v>
      </c>
      <c r="AH46" s="34">
        <v>21</v>
      </c>
      <c r="AI46" s="34">
        <v>537</v>
      </c>
      <c r="AJ46" s="34">
        <v>87</v>
      </c>
      <c r="AK46" s="34">
        <v>68</v>
      </c>
      <c r="AL46" s="34">
        <v>18</v>
      </c>
      <c r="AM46" s="34">
        <v>177</v>
      </c>
      <c r="AN46" s="34">
        <v>49</v>
      </c>
      <c r="AO46" s="34">
        <v>1102</v>
      </c>
      <c r="AP46" s="34">
        <v>392</v>
      </c>
      <c r="AQ46" s="34">
        <v>1002</v>
      </c>
      <c r="AR46" s="34">
        <v>345</v>
      </c>
      <c r="AS46" s="34">
        <f t="shared" si="3"/>
        <v>2104</v>
      </c>
      <c r="AT46" s="34">
        <f t="shared" si="3"/>
        <v>737</v>
      </c>
      <c r="AU46" s="34">
        <f t="shared" si="4"/>
        <v>2841</v>
      </c>
      <c r="AV46" s="34">
        <f>AO46+'Mar26'!AV46</f>
        <v>10063</v>
      </c>
      <c r="AW46" s="34">
        <f>AP46+'Mar26'!AW46</f>
        <v>3218</v>
      </c>
      <c r="AX46" s="34">
        <f>AQ46+'Mar26'!AX46</f>
        <v>9281</v>
      </c>
      <c r="AY46" s="34">
        <f>AR46+'Mar26'!AY46</f>
        <v>2589</v>
      </c>
      <c r="AZ46" s="34">
        <f t="shared" si="5"/>
        <v>19344</v>
      </c>
      <c r="BA46" s="34">
        <f t="shared" si="5"/>
        <v>5807</v>
      </c>
      <c r="BB46" s="34">
        <f t="shared" si="6"/>
        <v>25151</v>
      </c>
      <c r="BC46" s="34"/>
      <c r="BD46" s="34"/>
      <c r="BE46" s="34"/>
      <c r="BF46" s="34"/>
      <c r="BG46" s="34">
        <v>4</v>
      </c>
      <c r="BH46" s="34">
        <v>3408</v>
      </c>
      <c r="BI46" s="34"/>
      <c r="BJ46" s="34">
        <f>BH46+BI46</f>
        <v>3408</v>
      </c>
      <c r="BK46" s="34">
        <f>'Mar26'!BK46+BH46</f>
        <v>36650</v>
      </c>
      <c r="BL46" s="34">
        <f>'Mar26'!BL46+BI46</f>
        <v>0</v>
      </c>
      <c r="BM46" s="34">
        <f t="shared" ref="BM46:BM47" si="21">SUM(BK46:BL46)</f>
        <v>36650</v>
      </c>
    </row>
    <row r="47" spans="1:65" s="139" customFormat="1" ht="17.100000000000001" customHeight="1">
      <c r="A47" s="12">
        <v>36</v>
      </c>
      <c r="B47" s="13" t="s">
        <v>102</v>
      </c>
      <c r="C47" s="13"/>
      <c r="D47" s="13"/>
      <c r="E47" s="34"/>
      <c r="F47" s="34"/>
      <c r="G47" s="34"/>
      <c r="H47" s="15"/>
      <c r="I47" s="34"/>
      <c r="J47" s="15"/>
      <c r="K47" s="34">
        <f>G47+'Mar26'!K47</f>
        <v>0</v>
      </c>
      <c r="L47" s="15"/>
      <c r="M47" s="34">
        <f>I47+'Mar26'!M47</f>
        <v>0</v>
      </c>
      <c r="N47" s="15"/>
      <c r="O47" s="34"/>
      <c r="P47" s="34"/>
      <c r="Q47" s="34">
        <f>O47+'Feb26'!Q47</f>
        <v>0</v>
      </c>
      <c r="R47" s="34">
        <f>P47+'Feb26'!R47</f>
        <v>0</v>
      </c>
      <c r="S47" s="34"/>
      <c r="T47" s="34"/>
      <c r="U47" s="34"/>
      <c r="V47" s="34"/>
      <c r="W47" s="34"/>
      <c r="X47" s="34"/>
      <c r="Y47" s="15"/>
      <c r="Z47" s="15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>
        <f t="shared" si="3"/>
        <v>0</v>
      </c>
      <c r="AT47" s="34">
        <f t="shared" si="3"/>
        <v>0</v>
      </c>
      <c r="AU47" s="34">
        <f t="shared" si="4"/>
        <v>0</v>
      </c>
      <c r="AV47" s="34">
        <f>AO47+'Mar26'!AV47</f>
        <v>0</v>
      </c>
      <c r="AW47" s="34">
        <f>AP47+'Mar26'!AW47</f>
        <v>0</v>
      </c>
      <c r="AX47" s="34">
        <f>AQ47+'Mar26'!AX47</f>
        <v>0</v>
      </c>
      <c r="AY47" s="34">
        <f>AR47+'Mar26'!AY47</f>
        <v>0</v>
      </c>
      <c r="AZ47" s="34">
        <f t="shared" si="5"/>
        <v>0</v>
      </c>
      <c r="BA47" s="34">
        <f t="shared" si="5"/>
        <v>0</v>
      </c>
      <c r="BB47" s="34">
        <f t="shared" si="6"/>
        <v>0</v>
      </c>
      <c r="BC47" s="34"/>
      <c r="BD47" s="34"/>
      <c r="BE47" s="34">
        <f>BC47+'Jan26'!BE47</f>
        <v>0</v>
      </c>
      <c r="BF47" s="34">
        <f>BD47+'Jan26'!BF47</f>
        <v>0</v>
      </c>
      <c r="BG47" s="34">
        <v>37</v>
      </c>
      <c r="BH47" s="34"/>
      <c r="BI47" s="34">
        <v>19080</v>
      </c>
      <c r="BJ47" s="34">
        <f>BH47+BI47</f>
        <v>19080</v>
      </c>
      <c r="BK47" s="34">
        <f>'Mar26'!BK47+BH47</f>
        <v>0</v>
      </c>
      <c r="BL47" s="34">
        <f>'Mar26'!BL47+BI47</f>
        <v>454545</v>
      </c>
      <c r="BM47" s="34">
        <f t="shared" si="21"/>
        <v>454545</v>
      </c>
    </row>
    <row r="48" spans="1:65" s="139" customFormat="1" ht="17.100000000000001" customHeight="1">
      <c r="A48" s="12">
        <v>37</v>
      </c>
      <c r="B48" s="13" t="s">
        <v>103</v>
      </c>
      <c r="C48" s="13">
        <v>59000</v>
      </c>
      <c r="D48" s="13">
        <v>2000</v>
      </c>
      <c r="E48" s="34">
        <v>4916</v>
      </c>
      <c r="F48" s="34">
        <v>168</v>
      </c>
      <c r="G48" s="34">
        <v>4194</v>
      </c>
      <c r="H48" s="15">
        <f t="shared" si="2"/>
        <v>85.313262815296994</v>
      </c>
      <c r="I48" s="34">
        <v>1860</v>
      </c>
      <c r="J48" s="15">
        <f t="shared" si="8"/>
        <v>1107.1428571428571</v>
      </c>
      <c r="K48" s="34">
        <f>G48+'Mar26'!K48</f>
        <v>36514</v>
      </c>
      <c r="L48" s="15">
        <f t="shared" si="0"/>
        <v>61.888135593220341</v>
      </c>
      <c r="M48" s="34">
        <f>I48+'Mar26'!M48</f>
        <v>11264</v>
      </c>
      <c r="N48" s="15">
        <f t="shared" ref="N48:N50" si="22">M48*100/D48</f>
        <v>563.20000000000005</v>
      </c>
      <c r="O48" s="34">
        <v>67</v>
      </c>
      <c r="P48" s="34">
        <v>32</v>
      </c>
      <c r="Q48" s="34">
        <f>O48+'Feb26'!Q48</f>
        <v>650</v>
      </c>
      <c r="R48" s="34">
        <f>P48+'Feb26'!R48</f>
        <v>323</v>
      </c>
      <c r="S48" s="34">
        <v>4720</v>
      </c>
      <c r="T48" s="34">
        <v>1637</v>
      </c>
      <c r="U48" s="34">
        <v>1206</v>
      </c>
      <c r="V48" s="34">
        <v>456</v>
      </c>
      <c r="W48" s="34">
        <v>609</v>
      </c>
      <c r="X48" s="34">
        <v>226</v>
      </c>
      <c r="Y48" s="15">
        <f t="shared" si="17"/>
        <v>50.497512437810947</v>
      </c>
      <c r="Z48" s="15">
        <f t="shared" si="17"/>
        <v>49.561403508771932</v>
      </c>
      <c r="AA48" s="34">
        <v>5118</v>
      </c>
      <c r="AB48" s="34">
        <v>1540</v>
      </c>
      <c r="AC48" s="34">
        <v>2135</v>
      </c>
      <c r="AD48" s="34">
        <v>636</v>
      </c>
      <c r="AE48" s="34">
        <v>2080</v>
      </c>
      <c r="AF48" s="34">
        <v>405</v>
      </c>
      <c r="AG48" s="34">
        <v>64</v>
      </c>
      <c r="AH48" s="34">
        <v>20</v>
      </c>
      <c r="AI48" s="34">
        <v>518</v>
      </c>
      <c r="AJ48" s="34">
        <v>193</v>
      </c>
      <c r="AK48" s="34">
        <v>60</v>
      </c>
      <c r="AL48" s="34">
        <v>17</v>
      </c>
      <c r="AM48" s="34">
        <v>87</v>
      </c>
      <c r="AN48" s="34">
        <v>113</v>
      </c>
      <c r="AO48" s="34">
        <v>1032</v>
      </c>
      <c r="AP48" s="34">
        <v>340</v>
      </c>
      <c r="AQ48" s="34">
        <v>837</v>
      </c>
      <c r="AR48" s="34">
        <v>255</v>
      </c>
      <c r="AS48" s="34">
        <f t="shared" si="3"/>
        <v>1869</v>
      </c>
      <c r="AT48" s="34">
        <f t="shared" si="3"/>
        <v>595</v>
      </c>
      <c r="AU48" s="34">
        <f t="shared" si="4"/>
        <v>2464</v>
      </c>
      <c r="AV48" s="34">
        <f>AO48+'Mar26'!AV48</f>
        <v>8560</v>
      </c>
      <c r="AW48" s="34">
        <f>AP48+'Mar26'!AW48</f>
        <v>1735</v>
      </c>
      <c r="AX48" s="34">
        <f>AQ48+'Mar26'!AX48</f>
        <v>6979</v>
      </c>
      <c r="AY48" s="34">
        <f>AR48+'Mar26'!AY48</f>
        <v>1329</v>
      </c>
      <c r="AZ48" s="34">
        <f t="shared" si="5"/>
        <v>15539</v>
      </c>
      <c r="BA48" s="34">
        <f t="shared" si="5"/>
        <v>3064</v>
      </c>
      <c r="BB48" s="34">
        <f t="shared" si="6"/>
        <v>18603</v>
      </c>
      <c r="BC48" s="34"/>
      <c r="BD48" s="34"/>
      <c r="BE48" s="34"/>
      <c r="BF48" s="34"/>
      <c r="BG48" s="34"/>
      <c r="BH48" s="34"/>
      <c r="BI48" s="34"/>
      <c r="BJ48" s="34"/>
      <c r="BK48" s="40"/>
      <c r="BL48" s="40"/>
      <c r="BM48" s="40"/>
    </row>
    <row r="49" spans="1:65" s="139" customFormat="1" ht="17.100000000000001" customHeight="1">
      <c r="A49" s="12">
        <v>38</v>
      </c>
      <c r="B49" s="13" t="s">
        <v>104</v>
      </c>
      <c r="C49" s="13">
        <v>42000</v>
      </c>
      <c r="D49" s="13">
        <v>500</v>
      </c>
      <c r="E49" s="34">
        <v>2777</v>
      </c>
      <c r="F49" s="34">
        <v>42</v>
      </c>
      <c r="G49" s="34">
        <v>1730</v>
      </c>
      <c r="H49" s="15">
        <f t="shared" si="2"/>
        <v>62.297443284119552</v>
      </c>
      <c r="I49" s="34">
        <v>40</v>
      </c>
      <c r="J49" s="15">
        <f t="shared" si="8"/>
        <v>95.238095238095241</v>
      </c>
      <c r="K49" s="34">
        <f>G49+'Mar26'!K49</f>
        <v>26460</v>
      </c>
      <c r="L49" s="15">
        <f t="shared" si="0"/>
        <v>63</v>
      </c>
      <c r="M49" s="34">
        <f>I49+'Mar26'!M49</f>
        <v>470</v>
      </c>
      <c r="N49" s="15">
        <f t="shared" si="22"/>
        <v>94</v>
      </c>
      <c r="O49" s="34">
        <v>40</v>
      </c>
      <c r="P49" s="34">
        <v>8</v>
      </c>
      <c r="Q49" s="34">
        <f>O49+'Feb26'!Q49</f>
        <v>1393</v>
      </c>
      <c r="R49" s="34">
        <f>P49+'Feb26'!R49</f>
        <v>81</v>
      </c>
      <c r="S49" s="34">
        <v>3566</v>
      </c>
      <c r="T49" s="34">
        <v>52</v>
      </c>
      <c r="U49" s="34">
        <v>890</v>
      </c>
      <c r="V49" s="34">
        <v>14</v>
      </c>
      <c r="W49" s="34">
        <v>462</v>
      </c>
      <c r="X49" s="34">
        <v>6</v>
      </c>
      <c r="Y49" s="15">
        <f t="shared" si="17"/>
        <v>51.91011235955056</v>
      </c>
      <c r="Z49" s="15">
        <f t="shared" si="17"/>
        <v>42.857142857142854</v>
      </c>
      <c r="AA49" s="34">
        <v>5117</v>
      </c>
      <c r="AB49" s="34">
        <v>104</v>
      </c>
      <c r="AC49" s="34">
        <v>2526</v>
      </c>
      <c r="AD49" s="34">
        <v>40</v>
      </c>
      <c r="AE49" s="34">
        <v>1762</v>
      </c>
      <c r="AF49" s="34">
        <v>20</v>
      </c>
      <c r="AG49" s="34">
        <v>74</v>
      </c>
      <c r="AH49" s="34">
        <v>2</v>
      </c>
      <c r="AI49" s="34">
        <v>692</v>
      </c>
      <c r="AJ49" s="34">
        <v>7</v>
      </c>
      <c r="AK49" s="34">
        <v>73</v>
      </c>
      <c r="AL49" s="34">
        <v>1</v>
      </c>
      <c r="AM49" s="34">
        <v>141</v>
      </c>
      <c r="AN49" s="34">
        <v>3</v>
      </c>
      <c r="AO49" s="34">
        <v>981</v>
      </c>
      <c r="AP49" s="34">
        <v>20</v>
      </c>
      <c r="AQ49" s="34">
        <v>887</v>
      </c>
      <c r="AR49" s="34">
        <v>20</v>
      </c>
      <c r="AS49" s="34">
        <f t="shared" si="3"/>
        <v>1868</v>
      </c>
      <c r="AT49" s="34">
        <f t="shared" si="3"/>
        <v>40</v>
      </c>
      <c r="AU49" s="34">
        <f t="shared" si="4"/>
        <v>1908</v>
      </c>
      <c r="AV49" s="34">
        <f>AO49+'Mar26'!AV49</f>
        <v>6820</v>
      </c>
      <c r="AW49" s="34">
        <f>AP49+'Mar26'!AW49</f>
        <v>162</v>
      </c>
      <c r="AX49" s="34">
        <f>AQ49+'Mar26'!AX49</f>
        <v>5954</v>
      </c>
      <c r="AY49" s="34">
        <f>AR49+'Mar26'!AY49</f>
        <v>140</v>
      </c>
      <c r="AZ49" s="34">
        <f t="shared" si="5"/>
        <v>12774</v>
      </c>
      <c r="BA49" s="34">
        <f t="shared" si="5"/>
        <v>302</v>
      </c>
      <c r="BB49" s="34">
        <f t="shared" si="6"/>
        <v>13076</v>
      </c>
      <c r="BC49" s="34"/>
      <c r="BD49" s="34"/>
      <c r="BE49" s="34"/>
      <c r="BF49" s="34"/>
      <c r="BG49" s="34"/>
      <c r="BH49" s="34"/>
      <c r="BI49" s="34"/>
      <c r="BJ49" s="34"/>
      <c r="BK49" s="40"/>
      <c r="BL49" s="40"/>
      <c r="BM49" s="40"/>
    </row>
    <row r="50" spans="1:65" s="139" customFormat="1" ht="17.100000000000001" customHeight="1">
      <c r="A50" s="16">
        <v>39</v>
      </c>
      <c r="B50" s="17" t="s">
        <v>105</v>
      </c>
      <c r="C50" s="13">
        <v>95000</v>
      </c>
      <c r="D50" s="13">
        <v>8000</v>
      </c>
      <c r="E50" s="34">
        <v>7857</v>
      </c>
      <c r="F50" s="34">
        <v>720</v>
      </c>
      <c r="G50" s="34">
        <v>8215</v>
      </c>
      <c r="H50" s="15">
        <f t="shared" si="2"/>
        <v>104.55644648084511</v>
      </c>
      <c r="I50" s="34">
        <v>660</v>
      </c>
      <c r="J50" s="15">
        <f t="shared" si="8"/>
        <v>91.666666666666671</v>
      </c>
      <c r="K50" s="34">
        <f>G50+'Mar26'!K50</f>
        <v>62294</v>
      </c>
      <c r="L50" s="15">
        <f t="shared" si="0"/>
        <v>65.572631578947366</v>
      </c>
      <c r="M50" s="34">
        <f>I50+'Mar26'!M50</f>
        <v>6972</v>
      </c>
      <c r="N50" s="15">
        <f t="shared" si="22"/>
        <v>87.15</v>
      </c>
      <c r="O50" s="34">
        <v>247</v>
      </c>
      <c r="P50" s="34">
        <v>14</v>
      </c>
      <c r="Q50" s="34">
        <f>O50+'Feb26'!Q50</f>
        <v>1489</v>
      </c>
      <c r="R50" s="34">
        <f>P50+'Feb26'!R50</f>
        <v>173</v>
      </c>
      <c r="S50" s="34">
        <v>8165</v>
      </c>
      <c r="T50" s="34">
        <v>884</v>
      </c>
      <c r="U50" s="34">
        <v>2382</v>
      </c>
      <c r="V50" s="34">
        <v>322</v>
      </c>
      <c r="W50" s="34">
        <v>1344</v>
      </c>
      <c r="X50" s="34">
        <v>169</v>
      </c>
      <c r="Y50" s="15">
        <f t="shared" si="17"/>
        <v>56.423173803526446</v>
      </c>
      <c r="Z50" s="15">
        <f t="shared" si="17"/>
        <v>52.484472049689444</v>
      </c>
      <c r="AA50" s="34">
        <v>7996</v>
      </c>
      <c r="AB50" s="34">
        <v>720</v>
      </c>
      <c r="AC50" s="34">
        <v>3766</v>
      </c>
      <c r="AD50" s="34">
        <v>344</v>
      </c>
      <c r="AE50" s="34">
        <v>2485</v>
      </c>
      <c r="AF50" s="34">
        <v>229</v>
      </c>
      <c r="AG50" s="34">
        <v>163</v>
      </c>
      <c r="AH50" s="34">
        <v>32</v>
      </c>
      <c r="AI50" s="34">
        <v>851</v>
      </c>
      <c r="AJ50" s="34">
        <v>80</v>
      </c>
      <c r="AK50" s="34">
        <v>105</v>
      </c>
      <c r="AL50" s="34">
        <v>19</v>
      </c>
      <c r="AM50" s="34">
        <v>393</v>
      </c>
      <c r="AN50" s="34">
        <v>57</v>
      </c>
      <c r="AO50" s="34">
        <v>1824</v>
      </c>
      <c r="AP50" s="34">
        <v>165</v>
      </c>
      <c r="AQ50" s="34">
        <v>1596</v>
      </c>
      <c r="AR50" s="34">
        <v>129</v>
      </c>
      <c r="AS50" s="34">
        <f t="shared" si="3"/>
        <v>3420</v>
      </c>
      <c r="AT50" s="34">
        <f t="shared" si="3"/>
        <v>294</v>
      </c>
      <c r="AU50" s="34">
        <f t="shared" si="4"/>
        <v>3714</v>
      </c>
      <c r="AV50" s="34">
        <f>AO50+'Mar26'!AV50</f>
        <v>14731</v>
      </c>
      <c r="AW50" s="34">
        <f>AP50+'Mar26'!AW50</f>
        <v>1385</v>
      </c>
      <c r="AX50" s="34">
        <f>AQ50+'Mar26'!AX50</f>
        <v>12784</v>
      </c>
      <c r="AY50" s="34">
        <f>AR50+'Mar26'!AY50</f>
        <v>1030</v>
      </c>
      <c r="AZ50" s="34">
        <f t="shared" si="5"/>
        <v>27515</v>
      </c>
      <c r="BA50" s="34">
        <f t="shared" si="5"/>
        <v>2415</v>
      </c>
      <c r="BB50" s="34">
        <f t="shared" si="6"/>
        <v>29930</v>
      </c>
      <c r="BC50" s="34"/>
      <c r="BD50" s="34"/>
      <c r="BE50" s="34"/>
      <c r="BF50" s="34"/>
      <c r="BG50" s="34"/>
      <c r="BH50" s="34"/>
      <c r="BI50" s="34"/>
      <c r="BJ50" s="34"/>
      <c r="BK50" s="40"/>
      <c r="BL50" s="40"/>
      <c r="BM50" s="40"/>
    </row>
    <row r="51" spans="1:65" s="140" customFormat="1" ht="17.100000000000001" customHeight="1">
      <c r="A51" s="18"/>
      <c r="B51" s="19" t="s">
        <v>74</v>
      </c>
      <c r="C51" s="19">
        <f>SUM(C46:C50)</f>
        <v>258000</v>
      </c>
      <c r="D51" s="19">
        <f t="shared" ref="D51:BM51" si="23">SUM(D46:D50)</f>
        <v>28500</v>
      </c>
      <c r="E51" s="35">
        <f t="shared" si="23"/>
        <v>20717</v>
      </c>
      <c r="F51" s="35">
        <f t="shared" si="23"/>
        <v>2430</v>
      </c>
      <c r="G51" s="35">
        <f t="shared" si="23"/>
        <v>21414</v>
      </c>
      <c r="H51" s="21">
        <f t="shared" si="2"/>
        <v>103.36438673553121</v>
      </c>
      <c r="I51" s="35">
        <f t="shared" si="23"/>
        <v>5275</v>
      </c>
      <c r="J51" s="21">
        <f t="shared" si="8"/>
        <v>217.07818930041151</v>
      </c>
      <c r="K51" s="35">
        <f t="shared" si="23"/>
        <v>167256</v>
      </c>
      <c r="L51" s="21">
        <f t="shared" si="0"/>
        <v>64.827906976744188</v>
      </c>
      <c r="M51" s="35">
        <f t="shared" si="23"/>
        <v>35047</v>
      </c>
      <c r="N51" s="21">
        <f t="shared" si="9"/>
        <v>122.9719298245614</v>
      </c>
      <c r="O51" s="35">
        <f t="shared" si="23"/>
        <v>556</v>
      </c>
      <c r="P51" s="35">
        <f t="shared" si="23"/>
        <v>131</v>
      </c>
      <c r="Q51" s="35">
        <f t="shared" si="23"/>
        <v>4917</v>
      </c>
      <c r="R51" s="35">
        <f t="shared" si="23"/>
        <v>1139</v>
      </c>
      <c r="S51" s="35">
        <f t="shared" si="23"/>
        <v>21418</v>
      </c>
      <c r="T51" s="35">
        <f t="shared" si="23"/>
        <v>4471</v>
      </c>
      <c r="U51" s="35">
        <f t="shared" si="23"/>
        <v>5765</v>
      </c>
      <c r="V51" s="35">
        <f t="shared" si="23"/>
        <v>1350</v>
      </c>
      <c r="W51" s="35">
        <f t="shared" si="23"/>
        <v>3076</v>
      </c>
      <c r="X51" s="35">
        <f t="shared" si="23"/>
        <v>697</v>
      </c>
      <c r="Y51" s="21">
        <f t="shared" si="17"/>
        <v>53.356461405030359</v>
      </c>
      <c r="Z51" s="21">
        <f t="shared" si="17"/>
        <v>51.629629629629626</v>
      </c>
      <c r="AA51" s="35">
        <f t="shared" si="23"/>
        <v>23431</v>
      </c>
      <c r="AB51" s="35">
        <f t="shared" si="23"/>
        <v>4169</v>
      </c>
      <c r="AC51" s="35">
        <f t="shared" si="23"/>
        <v>11047</v>
      </c>
      <c r="AD51" s="35">
        <f t="shared" si="23"/>
        <v>1854</v>
      </c>
      <c r="AE51" s="35">
        <f t="shared" si="23"/>
        <v>8674</v>
      </c>
      <c r="AF51" s="35">
        <f t="shared" si="23"/>
        <v>1470</v>
      </c>
      <c r="AG51" s="35">
        <f t="shared" si="23"/>
        <v>403</v>
      </c>
      <c r="AH51" s="35">
        <f t="shared" si="23"/>
        <v>75</v>
      </c>
      <c r="AI51" s="35">
        <f t="shared" si="23"/>
        <v>2598</v>
      </c>
      <c r="AJ51" s="35">
        <f t="shared" si="23"/>
        <v>367</v>
      </c>
      <c r="AK51" s="35">
        <f t="shared" si="23"/>
        <v>306</v>
      </c>
      <c r="AL51" s="35">
        <f t="shared" si="23"/>
        <v>55</v>
      </c>
      <c r="AM51" s="35">
        <f t="shared" si="23"/>
        <v>798</v>
      </c>
      <c r="AN51" s="35">
        <f t="shared" si="23"/>
        <v>222</v>
      </c>
      <c r="AO51" s="35">
        <f t="shared" si="23"/>
        <v>4939</v>
      </c>
      <c r="AP51" s="35">
        <f t="shared" si="23"/>
        <v>917</v>
      </c>
      <c r="AQ51" s="35">
        <f t="shared" si="23"/>
        <v>4322</v>
      </c>
      <c r="AR51" s="35">
        <f t="shared" si="23"/>
        <v>749</v>
      </c>
      <c r="AS51" s="35">
        <f t="shared" si="23"/>
        <v>9261</v>
      </c>
      <c r="AT51" s="35">
        <f t="shared" si="23"/>
        <v>1666</v>
      </c>
      <c r="AU51" s="35">
        <f t="shared" si="23"/>
        <v>10927</v>
      </c>
      <c r="AV51" s="35">
        <f t="shared" si="23"/>
        <v>40174</v>
      </c>
      <c r="AW51" s="35">
        <f t="shared" si="23"/>
        <v>6500</v>
      </c>
      <c r="AX51" s="35">
        <f t="shared" si="23"/>
        <v>34998</v>
      </c>
      <c r="AY51" s="37">
        <f t="shared" si="23"/>
        <v>5088</v>
      </c>
      <c r="AZ51" s="35">
        <f t="shared" si="23"/>
        <v>75172</v>
      </c>
      <c r="BA51" s="35">
        <f t="shared" si="23"/>
        <v>11588</v>
      </c>
      <c r="BB51" s="35">
        <f t="shared" si="23"/>
        <v>86760</v>
      </c>
      <c r="BC51" s="35">
        <f t="shared" si="23"/>
        <v>0</v>
      </c>
      <c r="BD51" s="35">
        <f t="shared" si="23"/>
        <v>0</v>
      </c>
      <c r="BE51" s="35">
        <f t="shared" si="23"/>
        <v>0</v>
      </c>
      <c r="BF51" s="35">
        <f t="shared" si="23"/>
        <v>0</v>
      </c>
      <c r="BG51" s="35">
        <f t="shared" si="23"/>
        <v>41</v>
      </c>
      <c r="BH51" s="35">
        <f t="shared" si="23"/>
        <v>3408</v>
      </c>
      <c r="BI51" s="35">
        <f t="shared" si="23"/>
        <v>19080</v>
      </c>
      <c r="BJ51" s="35">
        <f t="shared" si="23"/>
        <v>22488</v>
      </c>
      <c r="BK51" s="35">
        <f t="shared" si="23"/>
        <v>36650</v>
      </c>
      <c r="BL51" s="35">
        <f t="shared" si="23"/>
        <v>454545</v>
      </c>
      <c r="BM51" s="35">
        <f t="shared" si="23"/>
        <v>491195</v>
      </c>
    </row>
    <row r="52" spans="1:65" s="139" customFormat="1" ht="17.100000000000001" customHeight="1">
      <c r="A52" s="22">
        <v>40</v>
      </c>
      <c r="B52" s="29" t="s">
        <v>106</v>
      </c>
      <c r="C52" s="13">
        <v>146000</v>
      </c>
      <c r="D52" s="13">
        <v>47000</v>
      </c>
      <c r="E52" s="34">
        <v>12275</v>
      </c>
      <c r="F52" s="34">
        <v>3910</v>
      </c>
      <c r="G52" s="34">
        <v>15473</v>
      </c>
      <c r="H52" s="15">
        <f t="shared" si="2"/>
        <v>126.05295315682281</v>
      </c>
      <c r="I52" s="34">
        <v>6606</v>
      </c>
      <c r="J52" s="15">
        <f t="shared" si="8"/>
        <v>168.95140664961636</v>
      </c>
      <c r="K52" s="34">
        <f>G52+'Mar26'!K52</f>
        <v>97675</v>
      </c>
      <c r="L52" s="15">
        <f t="shared" si="0"/>
        <v>66.900684931506845</v>
      </c>
      <c r="M52" s="34">
        <f>I52+'Mar26'!M52</f>
        <v>41698</v>
      </c>
      <c r="N52" s="15">
        <f t="shared" si="9"/>
        <v>88.719148936170214</v>
      </c>
      <c r="O52" s="34">
        <v>84</v>
      </c>
      <c r="P52" s="34">
        <v>63</v>
      </c>
      <c r="Q52" s="34">
        <f>O52+'Feb26'!Q52</f>
        <v>217</v>
      </c>
      <c r="R52" s="34">
        <f>P52+'Feb26'!R52</f>
        <v>287</v>
      </c>
      <c r="S52" s="34">
        <v>12542</v>
      </c>
      <c r="T52" s="34">
        <v>6631</v>
      </c>
      <c r="U52" s="34">
        <v>4491</v>
      </c>
      <c r="V52" s="34">
        <v>2741</v>
      </c>
      <c r="W52" s="34">
        <v>2674</v>
      </c>
      <c r="X52" s="34">
        <v>1493</v>
      </c>
      <c r="Y52" s="15">
        <f t="shared" ref="Y52:Z89" si="24">W52*100/U52</f>
        <v>59.541304831885995</v>
      </c>
      <c r="Z52" s="15">
        <f t="shared" si="24"/>
        <v>54.469171835096681</v>
      </c>
      <c r="AA52" s="34">
        <v>13775</v>
      </c>
      <c r="AB52" s="34">
        <v>6692</v>
      </c>
      <c r="AC52" s="34">
        <v>5537</v>
      </c>
      <c r="AD52" s="34">
        <v>2665</v>
      </c>
      <c r="AE52" s="34">
        <v>4708</v>
      </c>
      <c r="AF52" s="34">
        <v>2384</v>
      </c>
      <c r="AG52" s="34">
        <v>178</v>
      </c>
      <c r="AH52" s="34">
        <v>59</v>
      </c>
      <c r="AI52" s="34">
        <v>766</v>
      </c>
      <c r="AJ52" s="34">
        <v>657</v>
      </c>
      <c r="AK52" s="34">
        <v>97</v>
      </c>
      <c r="AL52" s="34">
        <v>48</v>
      </c>
      <c r="AM52" s="34">
        <v>298</v>
      </c>
      <c r="AN52" s="34">
        <v>92</v>
      </c>
      <c r="AO52" s="34">
        <v>3648</v>
      </c>
      <c r="AP52" s="34">
        <v>1688</v>
      </c>
      <c r="AQ52" s="34">
        <v>2706</v>
      </c>
      <c r="AR52" s="34">
        <v>1269</v>
      </c>
      <c r="AS52" s="34">
        <f t="shared" si="3"/>
        <v>6354</v>
      </c>
      <c r="AT52" s="34">
        <f t="shared" si="3"/>
        <v>2957</v>
      </c>
      <c r="AU52" s="34">
        <f t="shared" si="4"/>
        <v>9311</v>
      </c>
      <c r="AV52" s="34">
        <f>AO52+'Mar26'!AV52</f>
        <v>25522</v>
      </c>
      <c r="AW52" s="34">
        <f>AP52+'Mar26'!AW52</f>
        <v>9393</v>
      </c>
      <c r="AX52" s="34">
        <f>AQ52+'Mar26'!AX52</f>
        <v>19238</v>
      </c>
      <c r="AY52" s="34">
        <f>AR52+'Mar26'!AY52</f>
        <v>7173</v>
      </c>
      <c r="AZ52" s="34">
        <f t="shared" si="5"/>
        <v>44760</v>
      </c>
      <c r="BA52" s="34">
        <f t="shared" si="5"/>
        <v>16566</v>
      </c>
      <c r="BB52" s="34">
        <f t="shared" si="6"/>
        <v>61326</v>
      </c>
      <c r="BC52" s="34"/>
      <c r="BD52" s="34"/>
      <c r="BE52" s="34"/>
      <c r="BF52" s="34"/>
      <c r="BG52" s="34">
        <v>3</v>
      </c>
      <c r="BH52" s="34">
        <v>3450</v>
      </c>
      <c r="BI52" s="34"/>
      <c r="BJ52" s="34">
        <f>BH52+BI52</f>
        <v>3450</v>
      </c>
      <c r="BK52" s="34">
        <f>'Mar26'!BK52+BH52</f>
        <v>48408</v>
      </c>
      <c r="BL52" s="34">
        <f>'Mar26'!BL52+BI52</f>
        <v>0</v>
      </c>
      <c r="BM52" s="34">
        <f>SUM(BK52:BL52)</f>
        <v>48408</v>
      </c>
    </row>
    <row r="53" spans="1:65" s="139" customFormat="1" ht="17.100000000000001" customHeight="1">
      <c r="A53" s="16">
        <v>41</v>
      </c>
      <c r="B53" s="17" t="s">
        <v>107</v>
      </c>
      <c r="C53" s="13">
        <v>45000</v>
      </c>
      <c r="D53" s="13">
        <v>8000</v>
      </c>
      <c r="E53" s="34">
        <v>3800</v>
      </c>
      <c r="F53" s="34">
        <v>665</v>
      </c>
      <c r="G53" s="34">
        <v>5060</v>
      </c>
      <c r="H53" s="15">
        <f t="shared" si="2"/>
        <v>133.15789473684211</v>
      </c>
      <c r="I53" s="34">
        <v>1477</v>
      </c>
      <c r="J53" s="15">
        <f t="shared" si="8"/>
        <v>222.10526315789474</v>
      </c>
      <c r="K53" s="34">
        <f>G53+'Mar26'!K53</f>
        <v>30004</v>
      </c>
      <c r="L53" s="15">
        <f t="shared" si="0"/>
        <v>66.675555555555562</v>
      </c>
      <c r="M53" s="34">
        <f>I53+'Mar26'!M53</f>
        <v>5729</v>
      </c>
      <c r="N53" s="15">
        <f t="shared" si="9"/>
        <v>71.612499999999997</v>
      </c>
      <c r="O53" s="34">
        <v>5</v>
      </c>
      <c r="P53" s="34">
        <v>5</v>
      </c>
      <c r="Q53" s="34">
        <f>O53+'Feb26'!Q53</f>
        <v>58</v>
      </c>
      <c r="R53" s="34">
        <f>P53+'Feb26'!R53</f>
        <v>26</v>
      </c>
      <c r="S53" s="34">
        <v>8635</v>
      </c>
      <c r="T53" s="34">
        <v>1492</v>
      </c>
      <c r="U53" s="34">
        <v>1344</v>
      </c>
      <c r="V53" s="34">
        <v>214</v>
      </c>
      <c r="W53" s="34">
        <v>727</v>
      </c>
      <c r="X53" s="34">
        <v>114</v>
      </c>
      <c r="Y53" s="15">
        <f t="shared" si="24"/>
        <v>54.092261904761905</v>
      </c>
      <c r="Z53" s="15">
        <f t="shared" si="24"/>
        <v>53.271028037383175</v>
      </c>
      <c r="AA53" s="34">
        <v>6845</v>
      </c>
      <c r="AB53" s="34">
        <v>571</v>
      </c>
      <c r="AC53" s="34">
        <v>1181</v>
      </c>
      <c r="AD53" s="34">
        <v>64</v>
      </c>
      <c r="AE53" s="34">
        <v>839</v>
      </c>
      <c r="AF53" s="34">
        <v>38</v>
      </c>
      <c r="AG53" s="34">
        <v>28</v>
      </c>
      <c r="AH53" s="34">
        <v>7</v>
      </c>
      <c r="AI53" s="34">
        <v>46</v>
      </c>
      <c r="AJ53" s="34">
        <v>7</v>
      </c>
      <c r="AK53" s="34">
        <v>26</v>
      </c>
      <c r="AL53" s="34">
        <v>1</v>
      </c>
      <c r="AM53" s="34">
        <v>15</v>
      </c>
      <c r="AN53" s="34">
        <v>3</v>
      </c>
      <c r="AO53" s="34">
        <v>1253</v>
      </c>
      <c r="AP53" s="34">
        <v>118</v>
      </c>
      <c r="AQ53" s="34">
        <v>985</v>
      </c>
      <c r="AR53" s="34">
        <v>108</v>
      </c>
      <c r="AS53" s="34">
        <f t="shared" si="3"/>
        <v>2238</v>
      </c>
      <c r="AT53" s="34">
        <f t="shared" si="3"/>
        <v>226</v>
      </c>
      <c r="AU53" s="34">
        <f t="shared" si="4"/>
        <v>2464</v>
      </c>
      <c r="AV53" s="34">
        <f>AO53+'Mar26'!AV53</f>
        <v>6888</v>
      </c>
      <c r="AW53" s="34">
        <f>AP53+'Mar26'!AW53</f>
        <v>839</v>
      </c>
      <c r="AX53" s="34">
        <f>AQ53+'Mar26'!AX53</f>
        <v>5620</v>
      </c>
      <c r="AY53" s="34">
        <f>AR53+'Mar26'!AY53</f>
        <v>775</v>
      </c>
      <c r="AZ53" s="34">
        <f t="shared" si="5"/>
        <v>12508</v>
      </c>
      <c r="BA53" s="34">
        <f t="shared" si="5"/>
        <v>1614</v>
      </c>
      <c r="BB53" s="34">
        <f t="shared" si="6"/>
        <v>14122</v>
      </c>
      <c r="BC53" s="34"/>
      <c r="BD53" s="34"/>
      <c r="BE53" s="34"/>
      <c r="BF53" s="34"/>
      <c r="BG53" s="34"/>
      <c r="BH53" s="34"/>
      <c r="BI53" s="34"/>
      <c r="BJ53" s="34"/>
      <c r="BK53" s="40"/>
      <c r="BL53" s="40"/>
      <c r="BM53" s="40"/>
    </row>
    <row r="54" spans="1:65" s="140" customFormat="1" ht="17.100000000000001" customHeight="1">
      <c r="A54" s="18"/>
      <c r="B54" s="19" t="s">
        <v>74</v>
      </c>
      <c r="C54" s="19">
        <f>SUM(C52:C53)</f>
        <v>191000</v>
      </c>
      <c r="D54" s="19">
        <f t="shared" ref="D54:BM54" si="25">SUM(D52:D53)</f>
        <v>55000</v>
      </c>
      <c r="E54" s="35">
        <f t="shared" si="25"/>
        <v>16075</v>
      </c>
      <c r="F54" s="35">
        <f t="shared" si="25"/>
        <v>4575</v>
      </c>
      <c r="G54" s="35">
        <f t="shared" si="25"/>
        <v>20533</v>
      </c>
      <c r="H54" s="21">
        <f t="shared" si="2"/>
        <v>127.73250388802488</v>
      </c>
      <c r="I54" s="35">
        <f t="shared" si="25"/>
        <v>8083</v>
      </c>
      <c r="J54" s="21">
        <f t="shared" si="8"/>
        <v>176.6775956284153</v>
      </c>
      <c r="K54" s="35">
        <f t="shared" si="25"/>
        <v>127679</v>
      </c>
      <c r="L54" s="21">
        <f t="shared" si="0"/>
        <v>66.847643979057594</v>
      </c>
      <c r="M54" s="35">
        <f t="shared" si="25"/>
        <v>47427</v>
      </c>
      <c r="N54" s="21">
        <f t="shared" si="9"/>
        <v>86.230909090909094</v>
      </c>
      <c r="O54" s="35">
        <f t="shared" si="25"/>
        <v>89</v>
      </c>
      <c r="P54" s="35">
        <f t="shared" si="25"/>
        <v>68</v>
      </c>
      <c r="Q54" s="35">
        <f t="shared" si="25"/>
        <v>275</v>
      </c>
      <c r="R54" s="35">
        <f t="shared" si="25"/>
        <v>313</v>
      </c>
      <c r="S54" s="35">
        <f t="shared" si="25"/>
        <v>21177</v>
      </c>
      <c r="T54" s="35">
        <f t="shared" si="25"/>
        <v>8123</v>
      </c>
      <c r="U54" s="35">
        <f t="shared" si="25"/>
        <v>5835</v>
      </c>
      <c r="V54" s="35">
        <f t="shared" si="25"/>
        <v>2955</v>
      </c>
      <c r="W54" s="35">
        <f t="shared" si="25"/>
        <v>3401</v>
      </c>
      <c r="X54" s="35">
        <f t="shared" si="25"/>
        <v>1607</v>
      </c>
      <c r="Y54" s="21">
        <f t="shared" si="24"/>
        <v>58.286203941730932</v>
      </c>
      <c r="Z54" s="21">
        <f t="shared" si="24"/>
        <v>54.382402707275801</v>
      </c>
      <c r="AA54" s="35">
        <f t="shared" si="25"/>
        <v>20620</v>
      </c>
      <c r="AB54" s="35">
        <f t="shared" si="25"/>
        <v>7263</v>
      </c>
      <c r="AC54" s="35">
        <f t="shared" si="25"/>
        <v>6718</v>
      </c>
      <c r="AD54" s="35">
        <f t="shared" si="25"/>
        <v>2729</v>
      </c>
      <c r="AE54" s="35">
        <f t="shared" si="25"/>
        <v>5547</v>
      </c>
      <c r="AF54" s="35">
        <f t="shared" si="25"/>
        <v>2422</v>
      </c>
      <c r="AG54" s="35">
        <f t="shared" si="25"/>
        <v>206</v>
      </c>
      <c r="AH54" s="35">
        <f t="shared" si="25"/>
        <v>66</v>
      </c>
      <c r="AI54" s="35">
        <f t="shared" si="25"/>
        <v>812</v>
      </c>
      <c r="AJ54" s="35">
        <f t="shared" si="25"/>
        <v>664</v>
      </c>
      <c r="AK54" s="35">
        <f t="shared" si="25"/>
        <v>123</v>
      </c>
      <c r="AL54" s="35">
        <f t="shared" si="25"/>
        <v>49</v>
      </c>
      <c r="AM54" s="35">
        <f t="shared" si="25"/>
        <v>313</v>
      </c>
      <c r="AN54" s="35">
        <f t="shared" si="25"/>
        <v>95</v>
      </c>
      <c r="AO54" s="35">
        <f t="shared" si="25"/>
        <v>4901</v>
      </c>
      <c r="AP54" s="35">
        <f t="shared" si="25"/>
        <v>1806</v>
      </c>
      <c r="AQ54" s="35">
        <f t="shared" si="25"/>
        <v>3691</v>
      </c>
      <c r="AR54" s="35">
        <f t="shared" si="25"/>
        <v>1377</v>
      </c>
      <c r="AS54" s="35">
        <f t="shared" si="25"/>
        <v>8592</v>
      </c>
      <c r="AT54" s="35">
        <f t="shared" si="25"/>
        <v>3183</v>
      </c>
      <c r="AU54" s="35">
        <f t="shared" si="25"/>
        <v>11775</v>
      </c>
      <c r="AV54" s="35">
        <f t="shared" si="25"/>
        <v>32410</v>
      </c>
      <c r="AW54" s="37">
        <f t="shared" si="25"/>
        <v>10232</v>
      </c>
      <c r="AX54" s="35">
        <f t="shared" si="25"/>
        <v>24858</v>
      </c>
      <c r="AY54" s="37">
        <f t="shared" si="25"/>
        <v>7948</v>
      </c>
      <c r="AZ54" s="35">
        <f t="shared" si="25"/>
        <v>57268</v>
      </c>
      <c r="BA54" s="35">
        <f t="shared" si="25"/>
        <v>18180</v>
      </c>
      <c r="BB54" s="35">
        <f t="shared" si="25"/>
        <v>75448</v>
      </c>
      <c r="BC54" s="35">
        <f t="shared" si="25"/>
        <v>0</v>
      </c>
      <c r="BD54" s="35">
        <f t="shared" si="25"/>
        <v>0</v>
      </c>
      <c r="BE54" s="35">
        <f t="shared" si="25"/>
        <v>0</v>
      </c>
      <c r="BF54" s="35">
        <f t="shared" si="25"/>
        <v>0</v>
      </c>
      <c r="BG54" s="35">
        <f t="shared" si="25"/>
        <v>3</v>
      </c>
      <c r="BH54" s="35">
        <f t="shared" si="25"/>
        <v>3450</v>
      </c>
      <c r="BI54" s="35">
        <f t="shared" si="25"/>
        <v>0</v>
      </c>
      <c r="BJ54" s="35">
        <f t="shared" si="25"/>
        <v>3450</v>
      </c>
      <c r="BK54" s="35">
        <f t="shared" si="25"/>
        <v>48408</v>
      </c>
      <c r="BL54" s="35">
        <f t="shared" si="25"/>
        <v>0</v>
      </c>
      <c r="BM54" s="35">
        <f t="shared" si="25"/>
        <v>48408</v>
      </c>
    </row>
    <row r="55" spans="1:65" s="139" customFormat="1" ht="17.100000000000001" customHeight="1">
      <c r="A55" s="22">
        <v>42</v>
      </c>
      <c r="B55" s="29" t="s">
        <v>108</v>
      </c>
      <c r="C55" s="13">
        <v>115000</v>
      </c>
      <c r="D55" s="13">
        <v>0</v>
      </c>
      <c r="E55" s="34">
        <v>9585</v>
      </c>
      <c r="F55" s="34"/>
      <c r="G55" s="34">
        <v>8287</v>
      </c>
      <c r="H55" s="15">
        <f t="shared" si="2"/>
        <v>86.458007303077721</v>
      </c>
      <c r="I55" s="34"/>
      <c r="J55" s="15"/>
      <c r="K55" s="34">
        <f>G55+'Mar26'!K55</f>
        <v>57880</v>
      </c>
      <c r="L55" s="15">
        <f t="shared" si="0"/>
        <v>50.330434782608698</v>
      </c>
      <c r="M55" s="34">
        <f>I55+'Mar26'!M55</f>
        <v>0</v>
      </c>
      <c r="N55" s="15">
        <v>0</v>
      </c>
      <c r="O55" s="34">
        <v>0</v>
      </c>
      <c r="P55" s="34"/>
      <c r="Q55" s="34">
        <f>O55+'Feb26'!Q55</f>
        <v>4</v>
      </c>
      <c r="R55" s="34">
        <f>P55+'Feb26'!R55</f>
        <v>0</v>
      </c>
      <c r="S55" s="34">
        <v>7787</v>
      </c>
      <c r="T55" s="34"/>
      <c r="U55" s="34">
        <v>2313</v>
      </c>
      <c r="V55" s="34"/>
      <c r="W55" s="34">
        <v>1230</v>
      </c>
      <c r="X55" s="34"/>
      <c r="Y55" s="15">
        <f t="shared" si="24"/>
        <v>53.177691309987033</v>
      </c>
      <c r="Z55" s="15"/>
      <c r="AA55" s="34">
        <v>8513</v>
      </c>
      <c r="AB55" s="34"/>
      <c r="AC55" s="34">
        <v>4307</v>
      </c>
      <c r="AD55" s="34"/>
      <c r="AE55" s="34">
        <v>3583</v>
      </c>
      <c r="AF55" s="34"/>
      <c r="AG55" s="34">
        <v>52</v>
      </c>
      <c r="AH55" s="34"/>
      <c r="AI55" s="34">
        <v>246</v>
      </c>
      <c r="AJ55" s="34"/>
      <c r="AK55" s="34">
        <v>30</v>
      </c>
      <c r="AL55" s="34"/>
      <c r="AM55" s="34">
        <v>31</v>
      </c>
      <c r="AN55" s="34"/>
      <c r="AO55" s="34">
        <v>2083</v>
      </c>
      <c r="AP55" s="34"/>
      <c r="AQ55" s="34">
        <v>1861</v>
      </c>
      <c r="AR55" s="34"/>
      <c r="AS55" s="34">
        <f t="shared" si="3"/>
        <v>3944</v>
      </c>
      <c r="AT55" s="34">
        <f t="shared" si="3"/>
        <v>0</v>
      </c>
      <c r="AU55" s="34">
        <f t="shared" si="4"/>
        <v>3944</v>
      </c>
      <c r="AV55" s="34">
        <f>AO55+'Mar26'!AV55</f>
        <v>16345</v>
      </c>
      <c r="AW55" s="34">
        <f>AP55+'Mar26'!AW55</f>
        <v>0</v>
      </c>
      <c r="AX55" s="34">
        <f>AQ55+'Mar26'!AX55</f>
        <v>14145</v>
      </c>
      <c r="AY55" s="34">
        <f>AR55+'Mar26'!AY55</f>
        <v>0</v>
      </c>
      <c r="AZ55" s="34">
        <f t="shared" si="5"/>
        <v>30490</v>
      </c>
      <c r="BA55" s="34">
        <f t="shared" si="5"/>
        <v>0</v>
      </c>
      <c r="BB55" s="34">
        <f t="shared" si="6"/>
        <v>30490</v>
      </c>
      <c r="BC55" s="34"/>
      <c r="BD55" s="34"/>
      <c r="BE55" s="34">
        <f>BC55+'Jan26'!BE55</f>
        <v>0</v>
      </c>
      <c r="BF55" s="34">
        <f>BD55+'Jan26'!BF55</f>
        <v>0</v>
      </c>
      <c r="BG55" s="34"/>
      <c r="BH55" s="34"/>
      <c r="BI55" s="34"/>
      <c r="BJ55" s="34"/>
      <c r="BK55" s="40"/>
      <c r="BL55" s="40"/>
      <c r="BM55" s="40"/>
    </row>
    <row r="56" spans="1:65" s="139" customFormat="1" ht="17.100000000000001" customHeight="1">
      <c r="A56" s="16">
        <v>43</v>
      </c>
      <c r="B56" s="17" t="s">
        <v>109</v>
      </c>
      <c r="C56" s="13">
        <v>120000</v>
      </c>
      <c r="D56" s="13">
        <v>0</v>
      </c>
      <c r="E56" s="34">
        <v>10000</v>
      </c>
      <c r="F56" s="34"/>
      <c r="G56" s="34">
        <v>10709</v>
      </c>
      <c r="H56" s="15">
        <f t="shared" si="2"/>
        <v>107.09</v>
      </c>
      <c r="I56" s="34"/>
      <c r="J56" s="15"/>
      <c r="K56" s="34">
        <f>G56+'Mar26'!K56</f>
        <v>62649</v>
      </c>
      <c r="L56" s="15">
        <f t="shared" si="0"/>
        <v>52.207500000000003</v>
      </c>
      <c r="M56" s="34">
        <f>I56+'Mar26'!M56</f>
        <v>0</v>
      </c>
      <c r="N56" s="15">
        <v>0</v>
      </c>
      <c r="O56" s="34">
        <v>8</v>
      </c>
      <c r="P56" s="34"/>
      <c r="Q56" s="34">
        <f>O56+'Feb26'!Q56</f>
        <v>37</v>
      </c>
      <c r="R56" s="34">
        <f>P56+'Feb26'!R56</f>
        <v>0</v>
      </c>
      <c r="S56" s="34">
        <v>8584</v>
      </c>
      <c r="T56" s="34"/>
      <c r="U56" s="34">
        <v>2938</v>
      </c>
      <c r="V56" s="34"/>
      <c r="W56" s="34">
        <v>1497</v>
      </c>
      <c r="X56" s="34"/>
      <c r="Y56" s="15">
        <f t="shared" si="24"/>
        <v>50.953029271613346</v>
      </c>
      <c r="Z56" s="15"/>
      <c r="AA56" s="34">
        <v>9786</v>
      </c>
      <c r="AB56" s="34"/>
      <c r="AC56" s="34">
        <v>4867</v>
      </c>
      <c r="AD56" s="34"/>
      <c r="AE56" s="34">
        <v>4831</v>
      </c>
      <c r="AF56" s="34"/>
      <c r="AG56" s="34">
        <v>121</v>
      </c>
      <c r="AH56" s="34"/>
      <c r="AI56" s="34">
        <v>241</v>
      </c>
      <c r="AJ56" s="34"/>
      <c r="AK56" s="34">
        <v>119</v>
      </c>
      <c r="AL56" s="34"/>
      <c r="AM56" s="34">
        <v>103</v>
      </c>
      <c r="AN56" s="34"/>
      <c r="AO56" s="34">
        <v>2645</v>
      </c>
      <c r="AP56" s="34"/>
      <c r="AQ56" s="34">
        <v>2200</v>
      </c>
      <c r="AR56" s="34"/>
      <c r="AS56" s="34">
        <f t="shared" si="3"/>
        <v>4845</v>
      </c>
      <c r="AT56" s="34">
        <f t="shared" si="3"/>
        <v>0</v>
      </c>
      <c r="AU56" s="34">
        <f t="shared" si="4"/>
        <v>4845</v>
      </c>
      <c r="AV56" s="34">
        <f>AO56+'Mar26'!AV56</f>
        <v>17899</v>
      </c>
      <c r="AW56" s="34">
        <f>AP56+'Mar26'!AW56</f>
        <v>0</v>
      </c>
      <c r="AX56" s="34">
        <f>AQ56+'Mar26'!AX56</f>
        <v>14766</v>
      </c>
      <c r="AY56" s="34">
        <f>AR56+'Mar26'!AY56</f>
        <v>0</v>
      </c>
      <c r="AZ56" s="34">
        <f t="shared" si="5"/>
        <v>32665</v>
      </c>
      <c r="BA56" s="34">
        <f t="shared" si="5"/>
        <v>0</v>
      </c>
      <c r="BB56" s="34">
        <f t="shared" si="6"/>
        <v>32665</v>
      </c>
      <c r="BC56" s="34"/>
      <c r="BD56" s="34"/>
      <c r="BE56" s="34">
        <f>BC56+'Jan26'!BE56</f>
        <v>0</v>
      </c>
      <c r="BF56" s="34">
        <f>BD56+'Jan26'!BF56</f>
        <v>0</v>
      </c>
      <c r="BG56" s="34"/>
      <c r="BH56" s="34"/>
      <c r="BI56" s="34"/>
      <c r="BJ56" s="34"/>
      <c r="BK56" s="40"/>
      <c r="BL56" s="40"/>
      <c r="BM56" s="40"/>
    </row>
    <row r="57" spans="1:65" s="140" customFormat="1" ht="17.100000000000001" customHeight="1">
      <c r="A57" s="18"/>
      <c r="B57" s="19" t="s">
        <v>74</v>
      </c>
      <c r="C57" s="19">
        <f>SUM(C55:C56)</f>
        <v>235000</v>
      </c>
      <c r="D57" s="19">
        <f t="shared" ref="D57:BM57" si="26">SUM(D55:D56)</f>
        <v>0</v>
      </c>
      <c r="E57" s="35">
        <f t="shared" si="26"/>
        <v>19585</v>
      </c>
      <c r="F57" s="35">
        <f t="shared" si="26"/>
        <v>0</v>
      </c>
      <c r="G57" s="35">
        <f t="shared" si="26"/>
        <v>18996</v>
      </c>
      <c r="H57" s="21">
        <f t="shared" si="2"/>
        <v>96.99259637477661</v>
      </c>
      <c r="I57" s="35">
        <f t="shared" si="26"/>
        <v>0</v>
      </c>
      <c r="J57" s="35">
        <f t="shared" si="26"/>
        <v>0</v>
      </c>
      <c r="K57" s="35">
        <f t="shared" si="26"/>
        <v>120529</v>
      </c>
      <c r="L57" s="21">
        <f t="shared" si="0"/>
        <v>51.288936170212764</v>
      </c>
      <c r="M57" s="35">
        <f t="shared" si="26"/>
        <v>0</v>
      </c>
      <c r="N57" s="35">
        <f t="shared" si="26"/>
        <v>0</v>
      </c>
      <c r="O57" s="35">
        <f t="shared" si="26"/>
        <v>8</v>
      </c>
      <c r="P57" s="35">
        <f t="shared" si="26"/>
        <v>0</v>
      </c>
      <c r="Q57" s="35">
        <f t="shared" si="26"/>
        <v>41</v>
      </c>
      <c r="R57" s="35">
        <f t="shared" si="26"/>
        <v>0</v>
      </c>
      <c r="S57" s="35">
        <f t="shared" si="26"/>
        <v>16371</v>
      </c>
      <c r="T57" s="35">
        <f t="shared" si="26"/>
        <v>0</v>
      </c>
      <c r="U57" s="35">
        <f t="shared" si="26"/>
        <v>5251</v>
      </c>
      <c r="V57" s="35">
        <f t="shared" si="26"/>
        <v>0</v>
      </c>
      <c r="W57" s="35">
        <f t="shared" si="26"/>
        <v>2727</v>
      </c>
      <c r="X57" s="35">
        <f t="shared" si="26"/>
        <v>0</v>
      </c>
      <c r="Y57" s="30">
        <f t="shared" si="24"/>
        <v>51.932965149495331</v>
      </c>
      <c r="Z57" s="35">
        <f t="shared" si="26"/>
        <v>0</v>
      </c>
      <c r="AA57" s="35">
        <f t="shared" si="26"/>
        <v>18299</v>
      </c>
      <c r="AB57" s="35">
        <f t="shared" si="26"/>
        <v>0</v>
      </c>
      <c r="AC57" s="35">
        <f t="shared" si="26"/>
        <v>9174</v>
      </c>
      <c r="AD57" s="35">
        <f t="shared" si="26"/>
        <v>0</v>
      </c>
      <c r="AE57" s="35">
        <f t="shared" si="26"/>
        <v>8414</v>
      </c>
      <c r="AF57" s="35">
        <f t="shared" si="26"/>
        <v>0</v>
      </c>
      <c r="AG57" s="35">
        <f t="shared" si="26"/>
        <v>173</v>
      </c>
      <c r="AH57" s="35">
        <f t="shared" si="26"/>
        <v>0</v>
      </c>
      <c r="AI57" s="35">
        <f t="shared" si="26"/>
        <v>487</v>
      </c>
      <c r="AJ57" s="35">
        <f t="shared" si="26"/>
        <v>0</v>
      </c>
      <c r="AK57" s="35">
        <f t="shared" si="26"/>
        <v>149</v>
      </c>
      <c r="AL57" s="35">
        <f t="shared" si="26"/>
        <v>0</v>
      </c>
      <c r="AM57" s="35">
        <f t="shared" si="26"/>
        <v>134</v>
      </c>
      <c r="AN57" s="35">
        <f t="shared" si="26"/>
        <v>0</v>
      </c>
      <c r="AO57" s="35">
        <f t="shared" si="26"/>
        <v>4728</v>
      </c>
      <c r="AP57" s="35">
        <f t="shared" si="26"/>
        <v>0</v>
      </c>
      <c r="AQ57" s="35">
        <f t="shared" si="26"/>
        <v>4061</v>
      </c>
      <c r="AR57" s="35">
        <f t="shared" si="26"/>
        <v>0</v>
      </c>
      <c r="AS57" s="35">
        <f t="shared" si="26"/>
        <v>8789</v>
      </c>
      <c r="AT57" s="35">
        <f t="shared" si="26"/>
        <v>0</v>
      </c>
      <c r="AU57" s="35">
        <f t="shared" si="26"/>
        <v>8789</v>
      </c>
      <c r="AV57" s="35">
        <f t="shared" si="26"/>
        <v>34244</v>
      </c>
      <c r="AW57" s="35">
        <f t="shared" si="26"/>
        <v>0</v>
      </c>
      <c r="AX57" s="35">
        <f t="shared" si="26"/>
        <v>28911</v>
      </c>
      <c r="AY57" s="35">
        <f t="shared" si="26"/>
        <v>0</v>
      </c>
      <c r="AZ57" s="35">
        <f t="shared" si="26"/>
        <v>63155</v>
      </c>
      <c r="BA57" s="35">
        <f t="shared" si="26"/>
        <v>0</v>
      </c>
      <c r="BB57" s="35">
        <f t="shared" si="26"/>
        <v>63155</v>
      </c>
      <c r="BC57" s="35">
        <f t="shared" si="26"/>
        <v>0</v>
      </c>
      <c r="BD57" s="35">
        <f t="shared" si="26"/>
        <v>0</v>
      </c>
      <c r="BE57" s="35">
        <f t="shared" si="26"/>
        <v>0</v>
      </c>
      <c r="BF57" s="35">
        <f t="shared" si="26"/>
        <v>0</v>
      </c>
      <c r="BG57" s="35">
        <f t="shared" si="26"/>
        <v>0</v>
      </c>
      <c r="BH57" s="35">
        <f t="shared" si="26"/>
        <v>0</v>
      </c>
      <c r="BI57" s="35">
        <f t="shared" si="26"/>
        <v>0</v>
      </c>
      <c r="BJ57" s="35">
        <f t="shared" si="26"/>
        <v>0</v>
      </c>
      <c r="BK57" s="35">
        <f t="shared" si="26"/>
        <v>0</v>
      </c>
      <c r="BL57" s="35">
        <f t="shared" si="26"/>
        <v>0</v>
      </c>
      <c r="BM57" s="35">
        <f t="shared" si="26"/>
        <v>0</v>
      </c>
    </row>
    <row r="58" spans="1:65" s="139" customFormat="1" ht="17.100000000000001" customHeight="1">
      <c r="A58" s="22">
        <v>44</v>
      </c>
      <c r="B58" s="29" t="s">
        <v>110</v>
      </c>
      <c r="C58" s="13">
        <v>88000</v>
      </c>
      <c r="D58" s="13">
        <v>40000</v>
      </c>
      <c r="E58" s="34">
        <v>8110</v>
      </c>
      <c r="F58" s="34">
        <v>3290</v>
      </c>
      <c r="G58" s="34">
        <v>10574</v>
      </c>
      <c r="H58" s="15">
        <f t="shared" si="2"/>
        <v>130.38224414303329</v>
      </c>
      <c r="I58" s="34">
        <v>4916</v>
      </c>
      <c r="J58" s="15">
        <f t="shared" si="8"/>
        <v>149.42249240121581</v>
      </c>
      <c r="K58" s="34">
        <f>G58+'Mar26'!K58</f>
        <v>68454</v>
      </c>
      <c r="L58" s="15">
        <f t="shared" si="0"/>
        <v>77.788636363636357</v>
      </c>
      <c r="M58" s="34">
        <f>I58+'Mar26'!M58</f>
        <v>25358</v>
      </c>
      <c r="N58" s="15">
        <f t="shared" ref="N58:N62" si="27">M58*100/D58</f>
        <v>63.395000000000003</v>
      </c>
      <c r="O58" s="34">
        <v>366</v>
      </c>
      <c r="P58" s="34">
        <v>239</v>
      </c>
      <c r="Q58" s="34">
        <f>O58+'Feb26'!Q58</f>
        <v>1835</v>
      </c>
      <c r="R58" s="34">
        <f>P58+'Feb26'!R58</f>
        <v>654</v>
      </c>
      <c r="S58" s="34">
        <v>7880</v>
      </c>
      <c r="T58" s="34">
        <v>3772</v>
      </c>
      <c r="U58" s="34">
        <v>2085</v>
      </c>
      <c r="V58" s="34">
        <v>1284</v>
      </c>
      <c r="W58" s="34">
        <v>1163</v>
      </c>
      <c r="X58" s="34">
        <v>632</v>
      </c>
      <c r="Y58" s="15">
        <f t="shared" si="24"/>
        <v>55.779376498800957</v>
      </c>
      <c r="Z58" s="15">
        <f t="shared" si="24"/>
        <v>49.221183800623052</v>
      </c>
      <c r="AA58" s="34">
        <v>8579</v>
      </c>
      <c r="AB58" s="34">
        <v>3864</v>
      </c>
      <c r="AC58" s="34">
        <v>4619</v>
      </c>
      <c r="AD58" s="34">
        <v>2042</v>
      </c>
      <c r="AE58" s="34">
        <v>3960</v>
      </c>
      <c r="AF58" s="34">
        <v>1822</v>
      </c>
      <c r="AG58" s="34">
        <v>123</v>
      </c>
      <c r="AH58" s="34">
        <v>96</v>
      </c>
      <c r="AI58" s="34">
        <v>572</v>
      </c>
      <c r="AJ58" s="34">
        <v>208</v>
      </c>
      <c r="AK58" s="34">
        <v>92</v>
      </c>
      <c r="AL58" s="34">
        <v>108</v>
      </c>
      <c r="AM58" s="34">
        <v>498</v>
      </c>
      <c r="AN58" s="34">
        <v>187</v>
      </c>
      <c r="AO58" s="34">
        <v>1849</v>
      </c>
      <c r="AP58" s="34">
        <v>877</v>
      </c>
      <c r="AQ58" s="34">
        <v>1562</v>
      </c>
      <c r="AR58" s="34">
        <v>665</v>
      </c>
      <c r="AS58" s="34">
        <f t="shared" si="3"/>
        <v>3411</v>
      </c>
      <c r="AT58" s="34">
        <f t="shared" si="3"/>
        <v>1542</v>
      </c>
      <c r="AU58" s="34">
        <f t="shared" si="4"/>
        <v>4953</v>
      </c>
      <c r="AV58" s="34">
        <f>AO58+'Mar26'!AV58</f>
        <v>13306</v>
      </c>
      <c r="AW58" s="34">
        <f>AP58+'Mar26'!AW58</f>
        <v>6440</v>
      </c>
      <c r="AX58" s="34">
        <f>AQ58+'Mar26'!AX58</f>
        <v>11056</v>
      </c>
      <c r="AY58" s="34">
        <f>AR58+'Mar26'!AY58</f>
        <v>4711</v>
      </c>
      <c r="AZ58" s="34">
        <f t="shared" si="5"/>
        <v>24362</v>
      </c>
      <c r="BA58" s="34">
        <f t="shared" si="5"/>
        <v>11151</v>
      </c>
      <c r="BB58" s="34">
        <f t="shared" si="6"/>
        <v>35513</v>
      </c>
      <c r="BC58" s="34">
        <v>15</v>
      </c>
      <c r="BD58" s="34">
        <v>75</v>
      </c>
      <c r="BE58" s="34">
        <f>BC58+'Feb26'!BE58</f>
        <v>152</v>
      </c>
      <c r="BF58" s="34">
        <f>BD58+'Feb26'!BF58</f>
        <v>760</v>
      </c>
      <c r="BG58" s="34">
        <v>4</v>
      </c>
      <c r="BH58" s="34">
        <v>4779</v>
      </c>
      <c r="BI58" s="34"/>
      <c r="BJ58" s="34">
        <f>SUM(BH58:BI58)</f>
        <v>4779</v>
      </c>
      <c r="BK58" s="34">
        <f>'Mar26'!BK58+BH58</f>
        <v>65315</v>
      </c>
      <c r="BL58" s="34">
        <f>'Mar26'!BL58+BI58</f>
        <v>0</v>
      </c>
      <c r="BM58" s="34">
        <f>SUM(BK58:BL58)</f>
        <v>65315</v>
      </c>
    </row>
    <row r="59" spans="1:65" s="139" customFormat="1" ht="17.100000000000001" customHeight="1">
      <c r="A59" s="12">
        <v>45</v>
      </c>
      <c r="B59" s="13" t="s">
        <v>111</v>
      </c>
      <c r="C59" s="13">
        <v>44000</v>
      </c>
      <c r="D59" s="13">
        <v>4000</v>
      </c>
      <c r="E59" s="34">
        <v>3750</v>
      </c>
      <c r="F59" s="34">
        <v>440</v>
      </c>
      <c r="G59" s="34">
        <v>3631</v>
      </c>
      <c r="H59" s="15">
        <f t="shared" si="2"/>
        <v>96.826666666666668</v>
      </c>
      <c r="I59" s="34">
        <v>112</v>
      </c>
      <c r="J59" s="15">
        <f t="shared" si="8"/>
        <v>25.454545454545453</v>
      </c>
      <c r="K59" s="34">
        <f>G59+'Mar26'!K59</f>
        <v>28473</v>
      </c>
      <c r="L59" s="15">
        <f t="shared" si="0"/>
        <v>64.711363636363643</v>
      </c>
      <c r="M59" s="34">
        <f>I59+'Mar26'!M59</f>
        <v>3960</v>
      </c>
      <c r="N59" s="15">
        <f t="shared" si="27"/>
        <v>99</v>
      </c>
      <c r="O59" s="34">
        <v>123</v>
      </c>
      <c r="P59" s="34">
        <v>0</v>
      </c>
      <c r="Q59" s="34">
        <f>O59+'Feb26'!Q59</f>
        <v>924</v>
      </c>
      <c r="R59" s="34">
        <f>P59+'Feb26'!R59</f>
        <v>208</v>
      </c>
      <c r="S59" s="34">
        <v>3388</v>
      </c>
      <c r="T59" s="34">
        <v>674</v>
      </c>
      <c r="U59" s="34">
        <v>1554</v>
      </c>
      <c r="V59" s="34">
        <v>260</v>
      </c>
      <c r="W59" s="34">
        <v>802</v>
      </c>
      <c r="X59" s="34">
        <v>148</v>
      </c>
      <c r="Y59" s="15">
        <f t="shared" si="24"/>
        <v>51.608751608751611</v>
      </c>
      <c r="Z59" s="15">
        <f t="shared" si="24"/>
        <v>56.92307692307692</v>
      </c>
      <c r="AA59" s="34">
        <v>4983</v>
      </c>
      <c r="AB59" s="34">
        <v>628</v>
      </c>
      <c r="AC59" s="34">
        <v>1803</v>
      </c>
      <c r="AD59" s="34">
        <v>221</v>
      </c>
      <c r="AE59" s="34">
        <v>3180</v>
      </c>
      <c r="AF59" s="34">
        <v>407</v>
      </c>
      <c r="AG59" s="34">
        <v>125</v>
      </c>
      <c r="AH59" s="34">
        <v>67</v>
      </c>
      <c r="AI59" s="34">
        <v>522</v>
      </c>
      <c r="AJ59" s="34">
        <v>75</v>
      </c>
      <c r="AK59" s="34">
        <v>67</v>
      </c>
      <c r="AL59" s="34">
        <v>35</v>
      </c>
      <c r="AM59" s="34">
        <v>391</v>
      </c>
      <c r="AN59" s="34">
        <v>33</v>
      </c>
      <c r="AO59" s="34">
        <v>884</v>
      </c>
      <c r="AP59" s="34">
        <v>119</v>
      </c>
      <c r="AQ59" s="34">
        <v>699</v>
      </c>
      <c r="AR59" s="34">
        <v>84</v>
      </c>
      <c r="AS59" s="34">
        <f t="shared" si="3"/>
        <v>1583</v>
      </c>
      <c r="AT59" s="34">
        <f t="shared" si="3"/>
        <v>203</v>
      </c>
      <c r="AU59" s="34">
        <f t="shared" si="4"/>
        <v>1786</v>
      </c>
      <c r="AV59" s="34">
        <f>AO59+'Mar26'!AV59</f>
        <v>7076</v>
      </c>
      <c r="AW59" s="34">
        <f>AP59+'Mar26'!AW59</f>
        <v>866</v>
      </c>
      <c r="AX59" s="34">
        <f>AQ59+'Mar26'!AX59</f>
        <v>5643</v>
      </c>
      <c r="AY59" s="34">
        <f>AR59+'Mar26'!AY59</f>
        <v>652</v>
      </c>
      <c r="AZ59" s="34">
        <f t="shared" si="5"/>
        <v>12719</v>
      </c>
      <c r="BA59" s="34">
        <f t="shared" si="5"/>
        <v>1518</v>
      </c>
      <c r="BB59" s="34">
        <f t="shared" si="6"/>
        <v>14237</v>
      </c>
      <c r="BC59" s="34"/>
      <c r="BD59" s="34"/>
      <c r="BE59" s="34"/>
      <c r="BF59" s="34"/>
      <c r="BG59" s="34"/>
      <c r="BH59" s="34"/>
      <c r="BI59" s="34"/>
      <c r="BJ59" s="34"/>
      <c r="BK59" s="40"/>
      <c r="BL59" s="40"/>
      <c r="BM59" s="40"/>
    </row>
    <row r="60" spans="1:65" s="139" customFormat="1" ht="17.100000000000001" customHeight="1">
      <c r="A60" s="12">
        <v>46</v>
      </c>
      <c r="B60" s="13" t="s">
        <v>112</v>
      </c>
      <c r="C60" s="13">
        <v>22000</v>
      </c>
      <c r="D60" s="13">
        <v>20000</v>
      </c>
      <c r="E60" s="34">
        <v>1850</v>
      </c>
      <c r="F60" s="34">
        <v>1660</v>
      </c>
      <c r="G60" s="34">
        <v>1722</v>
      </c>
      <c r="H60" s="15">
        <f t="shared" si="2"/>
        <v>93.081081081081081</v>
      </c>
      <c r="I60" s="34">
        <v>1318</v>
      </c>
      <c r="J60" s="15">
        <f t="shared" si="8"/>
        <v>79.397590361445779</v>
      </c>
      <c r="K60" s="34">
        <f>G60+'Mar26'!K60</f>
        <v>15074</v>
      </c>
      <c r="L60" s="15">
        <f t="shared" si="0"/>
        <v>68.518181818181816</v>
      </c>
      <c r="M60" s="34">
        <f>I60+'Mar26'!M60</f>
        <v>13352</v>
      </c>
      <c r="N60" s="15">
        <f t="shared" si="27"/>
        <v>66.760000000000005</v>
      </c>
      <c r="O60" s="34">
        <v>79</v>
      </c>
      <c r="P60" s="34">
        <v>63</v>
      </c>
      <c r="Q60" s="34">
        <f>O60+'Feb26'!Q60</f>
        <v>559</v>
      </c>
      <c r="R60" s="34">
        <f>P60+'Feb26'!R60</f>
        <v>374</v>
      </c>
      <c r="S60" s="34">
        <v>1954</v>
      </c>
      <c r="T60" s="34">
        <v>2145</v>
      </c>
      <c r="U60" s="34">
        <v>738</v>
      </c>
      <c r="V60" s="34">
        <v>964</v>
      </c>
      <c r="W60" s="34">
        <v>380</v>
      </c>
      <c r="X60" s="34">
        <v>524</v>
      </c>
      <c r="Y60" s="15">
        <f t="shared" si="24"/>
        <v>51.490514905149048</v>
      </c>
      <c r="Z60" s="15">
        <f t="shared" si="24"/>
        <v>54.356846473029044</v>
      </c>
      <c r="AA60" s="34">
        <v>2737</v>
      </c>
      <c r="AB60" s="34">
        <v>2650</v>
      </c>
      <c r="AC60" s="34">
        <v>1307</v>
      </c>
      <c r="AD60" s="34">
        <v>1281</v>
      </c>
      <c r="AE60" s="34">
        <v>1430</v>
      </c>
      <c r="AF60" s="34">
        <v>1369</v>
      </c>
      <c r="AG60" s="34">
        <v>27</v>
      </c>
      <c r="AH60" s="34">
        <v>20</v>
      </c>
      <c r="AI60" s="34">
        <v>193</v>
      </c>
      <c r="AJ60" s="34">
        <v>115</v>
      </c>
      <c r="AK60" s="34">
        <v>17</v>
      </c>
      <c r="AL60" s="34">
        <v>22</v>
      </c>
      <c r="AM60" s="34">
        <v>30</v>
      </c>
      <c r="AN60" s="34">
        <v>18</v>
      </c>
      <c r="AO60" s="34">
        <v>471</v>
      </c>
      <c r="AP60" s="34">
        <v>479</v>
      </c>
      <c r="AQ60" s="34">
        <v>383</v>
      </c>
      <c r="AR60" s="34">
        <v>452</v>
      </c>
      <c r="AS60" s="34">
        <f t="shared" si="3"/>
        <v>854</v>
      </c>
      <c r="AT60" s="34">
        <f t="shared" si="3"/>
        <v>931</v>
      </c>
      <c r="AU60" s="34">
        <f t="shared" si="4"/>
        <v>1785</v>
      </c>
      <c r="AV60" s="34">
        <f>AO60+'Mar26'!AV60</f>
        <v>3794</v>
      </c>
      <c r="AW60" s="34">
        <f>AP60+'Mar26'!AW60</f>
        <v>3661</v>
      </c>
      <c r="AX60" s="34">
        <f>AQ60+'Mar26'!AX60</f>
        <v>3057</v>
      </c>
      <c r="AY60" s="34">
        <f>AR60+'Mar26'!AY60</f>
        <v>3406</v>
      </c>
      <c r="AZ60" s="34">
        <f t="shared" si="5"/>
        <v>6851</v>
      </c>
      <c r="BA60" s="34">
        <f t="shared" si="5"/>
        <v>7067</v>
      </c>
      <c r="BB60" s="34">
        <f t="shared" si="6"/>
        <v>13918</v>
      </c>
      <c r="BC60" s="34"/>
      <c r="BD60" s="34"/>
      <c r="BE60" s="34"/>
      <c r="BF60" s="34"/>
      <c r="BG60" s="34"/>
      <c r="BH60" s="34"/>
      <c r="BI60" s="34"/>
      <c r="BJ60" s="34"/>
      <c r="BK60" s="40"/>
      <c r="BL60" s="40"/>
      <c r="BM60" s="40"/>
    </row>
    <row r="61" spans="1:65" s="139" customFormat="1" ht="17.100000000000001" customHeight="1">
      <c r="A61" s="12">
        <v>47</v>
      </c>
      <c r="B61" s="13" t="s">
        <v>113</v>
      </c>
      <c r="C61" s="13">
        <v>36000</v>
      </c>
      <c r="D61" s="13">
        <v>0</v>
      </c>
      <c r="E61" s="34">
        <v>3080</v>
      </c>
      <c r="F61" s="34">
        <v>0</v>
      </c>
      <c r="G61" s="34">
        <v>4018</v>
      </c>
      <c r="H61" s="15">
        <f t="shared" si="2"/>
        <v>130.45454545454547</v>
      </c>
      <c r="I61" s="34">
        <v>0</v>
      </c>
      <c r="J61" s="15"/>
      <c r="K61" s="34">
        <f>G61+'Mar26'!K61</f>
        <v>26874</v>
      </c>
      <c r="L61" s="15">
        <f t="shared" si="0"/>
        <v>74.650000000000006</v>
      </c>
      <c r="M61" s="34">
        <f>I61+'Mar26'!M61</f>
        <v>0</v>
      </c>
      <c r="N61" s="15"/>
      <c r="O61" s="34">
        <v>67</v>
      </c>
      <c r="P61" s="34">
        <v>0</v>
      </c>
      <c r="Q61" s="34">
        <f>O61+'Feb26'!Q61</f>
        <v>615</v>
      </c>
      <c r="R61" s="34">
        <f>P61+'Feb26'!R61</f>
        <v>0</v>
      </c>
      <c r="S61" s="34">
        <v>3071</v>
      </c>
      <c r="T61" s="34">
        <v>0</v>
      </c>
      <c r="U61" s="34">
        <v>1606</v>
      </c>
      <c r="V61" s="34">
        <v>0</v>
      </c>
      <c r="W61" s="34">
        <v>1022</v>
      </c>
      <c r="X61" s="34">
        <v>0</v>
      </c>
      <c r="Y61" s="15">
        <f t="shared" si="24"/>
        <v>63.636363636363633</v>
      </c>
      <c r="Z61" s="15"/>
      <c r="AA61" s="34">
        <v>450</v>
      </c>
      <c r="AB61" s="34">
        <v>0</v>
      </c>
      <c r="AC61" s="34">
        <v>213</v>
      </c>
      <c r="AD61" s="34">
        <v>0</v>
      </c>
      <c r="AE61" s="34">
        <v>237</v>
      </c>
      <c r="AF61" s="34">
        <v>0</v>
      </c>
      <c r="AG61" s="34">
        <v>2</v>
      </c>
      <c r="AH61" s="34">
        <v>0</v>
      </c>
      <c r="AI61" s="34">
        <v>140</v>
      </c>
      <c r="AJ61" s="34">
        <v>0</v>
      </c>
      <c r="AK61" s="34">
        <v>2</v>
      </c>
      <c r="AL61" s="34">
        <v>0</v>
      </c>
      <c r="AM61" s="34">
        <v>89</v>
      </c>
      <c r="AN61" s="34">
        <v>0</v>
      </c>
      <c r="AO61" s="34">
        <v>110</v>
      </c>
      <c r="AP61" s="34">
        <v>0</v>
      </c>
      <c r="AQ61" s="34">
        <v>78</v>
      </c>
      <c r="AR61" s="34">
        <v>0</v>
      </c>
      <c r="AS61" s="34">
        <f t="shared" si="3"/>
        <v>188</v>
      </c>
      <c r="AT61" s="34">
        <f t="shared" si="3"/>
        <v>0</v>
      </c>
      <c r="AU61" s="34">
        <f t="shared" si="4"/>
        <v>188</v>
      </c>
      <c r="AV61" s="34">
        <f>AO61+'Mar26'!AV61</f>
        <v>4534</v>
      </c>
      <c r="AW61" s="34">
        <f>AP61+'Mar26'!AW61</f>
        <v>0</v>
      </c>
      <c r="AX61" s="34">
        <f>AQ61+'Mar26'!AX61</f>
        <v>3914</v>
      </c>
      <c r="AY61" s="34">
        <f>AR61+'Mar26'!AY61</f>
        <v>0</v>
      </c>
      <c r="AZ61" s="34">
        <f t="shared" si="5"/>
        <v>8448</v>
      </c>
      <c r="BA61" s="34">
        <f t="shared" si="5"/>
        <v>0</v>
      </c>
      <c r="BB61" s="34">
        <f t="shared" si="6"/>
        <v>8448</v>
      </c>
      <c r="BC61" s="34"/>
      <c r="BD61" s="34"/>
      <c r="BE61" s="34"/>
      <c r="BF61" s="34"/>
      <c r="BG61" s="34"/>
      <c r="BH61" s="34"/>
      <c r="BI61" s="34"/>
      <c r="BJ61" s="34"/>
      <c r="BK61" s="40"/>
      <c r="BL61" s="40"/>
      <c r="BM61" s="40"/>
    </row>
    <row r="62" spans="1:65" s="139" customFormat="1" ht="17.100000000000001" customHeight="1">
      <c r="A62" s="16">
        <v>48</v>
      </c>
      <c r="B62" s="17" t="s">
        <v>114</v>
      </c>
      <c r="C62" s="13">
        <v>65000</v>
      </c>
      <c r="D62" s="13">
        <v>12000</v>
      </c>
      <c r="E62" s="34">
        <v>6260</v>
      </c>
      <c r="F62" s="34">
        <v>1084</v>
      </c>
      <c r="G62" s="34">
        <v>8324</v>
      </c>
      <c r="H62" s="15">
        <f t="shared" si="2"/>
        <v>132.97124600638978</v>
      </c>
      <c r="I62" s="34">
        <v>1401</v>
      </c>
      <c r="J62" s="15">
        <f t="shared" si="8"/>
        <v>129.24354243542436</v>
      </c>
      <c r="K62" s="34">
        <f>G62+'Mar26'!K62</f>
        <v>46696</v>
      </c>
      <c r="L62" s="15">
        <f t="shared" si="0"/>
        <v>71.84</v>
      </c>
      <c r="M62" s="34">
        <f>I62+'Mar26'!M62</f>
        <v>7161</v>
      </c>
      <c r="N62" s="15">
        <f t="shared" si="27"/>
        <v>59.674999999999997</v>
      </c>
      <c r="O62" s="34">
        <v>100</v>
      </c>
      <c r="P62" s="34">
        <v>27</v>
      </c>
      <c r="Q62" s="34">
        <f>O62+'Feb26'!Q62</f>
        <v>660</v>
      </c>
      <c r="R62" s="34">
        <f>P62+'Feb26'!R62</f>
        <v>125</v>
      </c>
      <c r="S62" s="34">
        <v>6000</v>
      </c>
      <c r="T62" s="34">
        <v>1304</v>
      </c>
      <c r="U62" s="34">
        <v>1664</v>
      </c>
      <c r="V62" s="34">
        <v>456</v>
      </c>
      <c r="W62" s="34">
        <v>887</v>
      </c>
      <c r="X62" s="34">
        <v>243</v>
      </c>
      <c r="Y62" s="15">
        <f t="shared" si="24"/>
        <v>53.30528846153846</v>
      </c>
      <c r="Z62" s="15">
        <f t="shared" si="24"/>
        <v>53.289473684210527</v>
      </c>
      <c r="AA62" s="34">
        <v>6209</v>
      </c>
      <c r="AB62" s="34">
        <v>1389</v>
      </c>
      <c r="AC62" s="34">
        <v>3094</v>
      </c>
      <c r="AD62" s="34">
        <v>698</v>
      </c>
      <c r="AE62" s="34">
        <v>3115</v>
      </c>
      <c r="AF62" s="34">
        <v>691</v>
      </c>
      <c r="AG62" s="34">
        <v>102</v>
      </c>
      <c r="AH62" s="34">
        <v>30</v>
      </c>
      <c r="AI62" s="34">
        <v>315</v>
      </c>
      <c r="AJ62" s="34">
        <v>92</v>
      </c>
      <c r="AK62" s="34">
        <v>95</v>
      </c>
      <c r="AL62" s="34">
        <v>10</v>
      </c>
      <c r="AM62" s="34">
        <v>219</v>
      </c>
      <c r="AN62" s="34">
        <v>45</v>
      </c>
      <c r="AO62" s="34">
        <v>1494</v>
      </c>
      <c r="AP62" s="34">
        <v>278</v>
      </c>
      <c r="AQ62" s="34">
        <v>1225</v>
      </c>
      <c r="AR62" s="34">
        <v>235</v>
      </c>
      <c r="AS62" s="34">
        <f t="shared" si="3"/>
        <v>2719</v>
      </c>
      <c r="AT62" s="34">
        <f t="shared" si="3"/>
        <v>513</v>
      </c>
      <c r="AU62" s="34">
        <f t="shared" si="4"/>
        <v>3232</v>
      </c>
      <c r="AV62" s="34">
        <f>AO62+'Mar26'!AV62</f>
        <v>10366</v>
      </c>
      <c r="AW62" s="34">
        <f>AP62+'Mar26'!AW62</f>
        <v>1459</v>
      </c>
      <c r="AX62" s="34">
        <f>AQ62+'Mar26'!AX62</f>
        <v>8123</v>
      </c>
      <c r="AY62" s="34">
        <f>AR62+'Mar26'!AY62</f>
        <v>1216</v>
      </c>
      <c r="AZ62" s="34">
        <f t="shared" si="5"/>
        <v>18489</v>
      </c>
      <c r="BA62" s="34">
        <f t="shared" si="5"/>
        <v>2675</v>
      </c>
      <c r="BB62" s="34">
        <f t="shared" si="6"/>
        <v>21164</v>
      </c>
      <c r="BC62" s="34" t="s">
        <v>115</v>
      </c>
      <c r="BD62" s="34"/>
      <c r="BE62" s="34"/>
      <c r="BF62" s="34"/>
      <c r="BG62" s="34"/>
      <c r="BH62" s="34"/>
      <c r="BI62" s="34"/>
      <c r="BJ62" s="34"/>
      <c r="BK62" s="40"/>
      <c r="BL62" s="40"/>
      <c r="BM62" s="40"/>
    </row>
    <row r="63" spans="1:65" s="138" customFormat="1" ht="17.100000000000001" customHeight="1">
      <c r="A63" s="18"/>
      <c r="B63" s="19" t="s">
        <v>74</v>
      </c>
      <c r="C63" s="19">
        <f>SUM(C58:C62)</f>
        <v>255000</v>
      </c>
      <c r="D63" s="19">
        <f t="shared" ref="D63:BM63" si="28">SUM(D58:D62)</f>
        <v>76000</v>
      </c>
      <c r="E63" s="35">
        <f t="shared" si="28"/>
        <v>23050</v>
      </c>
      <c r="F63" s="35">
        <f t="shared" si="28"/>
        <v>6474</v>
      </c>
      <c r="G63" s="35">
        <f t="shared" si="28"/>
        <v>28269</v>
      </c>
      <c r="H63" s="21">
        <f t="shared" si="2"/>
        <v>122.64208242950109</v>
      </c>
      <c r="I63" s="35">
        <f t="shared" si="28"/>
        <v>7747</v>
      </c>
      <c r="J63" s="21">
        <f t="shared" si="8"/>
        <v>119.66326845844918</v>
      </c>
      <c r="K63" s="35">
        <f t="shared" si="28"/>
        <v>185571</v>
      </c>
      <c r="L63" s="21">
        <f t="shared" si="0"/>
        <v>72.772941176470582</v>
      </c>
      <c r="M63" s="35">
        <f t="shared" si="28"/>
        <v>49831</v>
      </c>
      <c r="N63" s="21">
        <f t="shared" si="9"/>
        <v>65.567105263157899</v>
      </c>
      <c r="O63" s="35">
        <f t="shared" si="28"/>
        <v>735</v>
      </c>
      <c r="P63" s="35">
        <f t="shared" si="28"/>
        <v>329</v>
      </c>
      <c r="Q63" s="35">
        <f t="shared" si="28"/>
        <v>4593</v>
      </c>
      <c r="R63" s="35">
        <f t="shared" si="28"/>
        <v>1361</v>
      </c>
      <c r="S63" s="35">
        <f t="shared" si="28"/>
        <v>22293</v>
      </c>
      <c r="T63" s="35">
        <f t="shared" si="28"/>
        <v>7895</v>
      </c>
      <c r="U63" s="35">
        <f t="shared" si="28"/>
        <v>7647</v>
      </c>
      <c r="V63" s="35">
        <f t="shared" si="28"/>
        <v>2964</v>
      </c>
      <c r="W63" s="35">
        <f t="shared" si="28"/>
        <v>4254</v>
      </c>
      <c r="X63" s="35">
        <f t="shared" si="28"/>
        <v>1547</v>
      </c>
      <c r="Y63" s="21">
        <f t="shared" si="24"/>
        <v>55.62965868968223</v>
      </c>
      <c r="Z63" s="21">
        <f t="shared" si="24"/>
        <v>52.192982456140349</v>
      </c>
      <c r="AA63" s="35">
        <f t="shared" si="28"/>
        <v>22958</v>
      </c>
      <c r="AB63" s="35">
        <f t="shared" si="28"/>
        <v>8531</v>
      </c>
      <c r="AC63" s="35">
        <f t="shared" si="28"/>
        <v>11036</v>
      </c>
      <c r="AD63" s="35">
        <f t="shared" si="28"/>
        <v>4242</v>
      </c>
      <c r="AE63" s="35">
        <f t="shared" si="28"/>
        <v>11922</v>
      </c>
      <c r="AF63" s="35">
        <f t="shared" si="28"/>
        <v>4289</v>
      </c>
      <c r="AG63" s="35">
        <f t="shared" si="28"/>
        <v>379</v>
      </c>
      <c r="AH63" s="35">
        <f t="shared" si="28"/>
        <v>213</v>
      </c>
      <c r="AI63" s="35">
        <f t="shared" si="28"/>
        <v>1742</v>
      </c>
      <c r="AJ63" s="35">
        <f t="shared" si="28"/>
        <v>490</v>
      </c>
      <c r="AK63" s="35">
        <f t="shared" si="28"/>
        <v>273</v>
      </c>
      <c r="AL63" s="35">
        <f t="shared" si="28"/>
        <v>175</v>
      </c>
      <c r="AM63" s="35">
        <f t="shared" si="28"/>
        <v>1227</v>
      </c>
      <c r="AN63" s="35">
        <f t="shared" si="28"/>
        <v>283</v>
      </c>
      <c r="AO63" s="35">
        <f t="shared" si="28"/>
        <v>4808</v>
      </c>
      <c r="AP63" s="35">
        <f t="shared" si="28"/>
        <v>1753</v>
      </c>
      <c r="AQ63" s="35">
        <f t="shared" si="28"/>
        <v>3947</v>
      </c>
      <c r="AR63" s="35">
        <f t="shared" si="28"/>
        <v>1436</v>
      </c>
      <c r="AS63" s="35">
        <f t="shared" si="28"/>
        <v>8755</v>
      </c>
      <c r="AT63" s="35">
        <f t="shared" si="28"/>
        <v>3189</v>
      </c>
      <c r="AU63" s="35">
        <f t="shared" si="28"/>
        <v>11944</v>
      </c>
      <c r="AV63" s="35">
        <f t="shared" si="28"/>
        <v>39076</v>
      </c>
      <c r="AW63" s="35">
        <f t="shared" si="28"/>
        <v>12426</v>
      </c>
      <c r="AX63" s="35">
        <f t="shared" si="28"/>
        <v>31793</v>
      </c>
      <c r="AY63" s="37">
        <f t="shared" si="28"/>
        <v>9985</v>
      </c>
      <c r="AZ63" s="35">
        <f t="shared" si="28"/>
        <v>70869</v>
      </c>
      <c r="BA63" s="35">
        <f t="shared" si="28"/>
        <v>22411</v>
      </c>
      <c r="BB63" s="35">
        <f t="shared" si="28"/>
        <v>93280</v>
      </c>
      <c r="BC63" s="35">
        <f t="shared" si="28"/>
        <v>15</v>
      </c>
      <c r="BD63" s="35">
        <f t="shared" si="28"/>
        <v>75</v>
      </c>
      <c r="BE63" s="35">
        <f t="shared" si="28"/>
        <v>152</v>
      </c>
      <c r="BF63" s="35">
        <f t="shared" si="28"/>
        <v>760</v>
      </c>
      <c r="BG63" s="35">
        <f t="shared" si="28"/>
        <v>4</v>
      </c>
      <c r="BH63" s="35">
        <f t="shared" si="28"/>
        <v>4779</v>
      </c>
      <c r="BI63" s="35">
        <f t="shared" si="28"/>
        <v>0</v>
      </c>
      <c r="BJ63" s="35">
        <f t="shared" si="28"/>
        <v>4779</v>
      </c>
      <c r="BK63" s="35">
        <f t="shared" si="28"/>
        <v>65315</v>
      </c>
      <c r="BL63" s="35">
        <f t="shared" si="28"/>
        <v>0</v>
      </c>
      <c r="BM63" s="35">
        <f t="shared" si="28"/>
        <v>65315</v>
      </c>
    </row>
    <row r="64" spans="1:65" s="1" customFormat="1" ht="17.100000000000001" customHeight="1">
      <c r="A64" s="22">
        <v>49</v>
      </c>
      <c r="B64" s="29" t="s">
        <v>116</v>
      </c>
      <c r="C64" s="13">
        <v>50000</v>
      </c>
      <c r="D64" s="13">
        <v>25000</v>
      </c>
      <c r="E64" s="34">
        <v>4241</v>
      </c>
      <c r="F64" s="34">
        <v>2130</v>
      </c>
      <c r="G64" s="34">
        <v>4878</v>
      </c>
      <c r="H64" s="15">
        <f t="shared" si="2"/>
        <v>115.02004244282008</v>
      </c>
      <c r="I64" s="34">
        <v>2852</v>
      </c>
      <c r="J64" s="15">
        <f t="shared" si="8"/>
        <v>133.89671361502349</v>
      </c>
      <c r="K64" s="34">
        <f>G64+'Mar26'!K64</f>
        <v>29017</v>
      </c>
      <c r="L64" s="15">
        <f t="shared" si="0"/>
        <v>58.033999999999999</v>
      </c>
      <c r="M64" s="34">
        <f>I64+'Mar26'!M64</f>
        <v>15811</v>
      </c>
      <c r="N64" s="15">
        <f t="shared" si="9"/>
        <v>63.244</v>
      </c>
      <c r="O64" s="34">
        <v>96</v>
      </c>
      <c r="P64" s="34">
        <v>21</v>
      </c>
      <c r="Q64" s="34">
        <f>O64+'Feb26'!Q64</f>
        <v>492</v>
      </c>
      <c r="R64" s="34">
        <f>P64+'Feb26'!R64</f>
        <v>115</v>
      </c>
      <c r="S64" s="34">
        <v>3921</v>
      </c>
      <c r="T64" s="34">
        <v>2130</v>
      </c>
      <c r="U64" s="34">
        <v>1380</v>
      </c>
      <c r="V64" s="34">
        <v>633</v>
      </c>
      <c r="W64" s="34">
        <v>742</v>
      </c>
      <c r="X64" s="34">
        <v>322</v>
      </c>
      <c r="Y64" s="15">
        <f t="shared" si="24"/>
        <v>53.768115942028984</v>
      </c>
      <c r="Z64" s="15">
        <f t="shared" si="24"/>
        <v>50.868878357030013</v>
      </c>
      <c r="AA64" s="34">
        <v>5815</v>
      </c>
      <c r="AB64" s="34">
        <v>2482</v>
      </c>
      <c r="AC64" s="34">
        <v>3096</v>
      </c>
      <c r="AD64" s="34">
        <v>1323</v>
      </c>
      <c r="AE64" s="34">
        <v>2718</v>
      </c>
      <c r="AF64" s="34">
        <v>1182</v>
      </c>
      <c r="AG64" s="34">
        <v>82</v>
      </c>
      <c r="AH64" s="34">
        <v>48</v>
      </c>
      <c r="AI64" s="34">
        <v>223</v>
      </c>
      <c r="AJ64" s="34">
        <v>115</v>
      </c>
      <c r="AK64" s="34">
        <v>69</v>
      </c>
      <c r="AL64" s="34">
        <v>42</v>
      </c>
      <c r="AM64" s="34">
        <v>107</v>
      </c>
      <c r="AN64" s="34">
        <v>38</v>
      </c>
      <c r="AO64" s="34">
        <v>1255</v>
      </c>
      <c r="AP64" s="34">
        <v>587</v>
      </c>
      <c r="AQ64" s="34">
        <v>1057</v>
      </c>
      <c r="AR64" s="34">
        <v>536</v>
      </c>
      <c r="AS64" s="34">
        <f t="shared" si="3"/>
        <v>2312</v>
      </c>
      <c r="AT64" s="34">
        <f t="shared" si="3"/>
        <v>1123</v>
      </c>
      <c r="AU64" s="34">
        <f t="shared" si="4"/>
        <v>3435</v>
      </c>
      <c r="AV64" s="34">
        <f>AO64+'Mar26'!AV64</f>
        <v>7898</v>
      </c>
      <c r="AW64" s="34">
        <f>AP64+'Mar26'!AW64</f>
        <v>3958</v>
      </c>
      <c r="AX64" s="34">
        <f>AQ64+'Mar26'!AX64</f>
        <v>6816</v>
      </c>
      <c r="AY64" s="34">
        <f>AR64+'Mar26'!AY64</f>
        <v>3709</v>
      </c>
      <c r="AZ64" s="34">
        <f t="shared" si="5"/>
        <v>14714</v>
      </c>
      <c r="BA64" s="34">
        <f t="shared" si="5"/>
        <v>7667</v>
      </c>
      <c r="BB64" s="34">
        <f t="shared" si="6"/>
        <v>22381</v>
      </c>
      <c r="BC64" s="34"/>
      <c r="BD64" s="34"/>
      <c r="BE64" s="34"/>
      <c r="BF64" s="34"/>
      <c r="BG64" s="34">
        <v>4</v>
      </c>
      <c r="BH64" s="34">
        <v>3336</v>
      </c>
      <c r="BI64" s="34"/>
      <c r="BJ64" s="34">
        <f>BH64+BI64</f>
        <v>3336</v>
      </c>
      <c r="BK64" s="34">
        <f>'Mar26'!BK64+BH64</f>
        <v>39904</v>
      </c>
      <c r="BL64" s="34">
        <f>'Mar26'!BL64+BI64</f>
        <v>0</v>
      </c>
      <c r="BM64" s="34">
        <f>SUM(BK64:BL64)</f>
        <v>39904</v>
      </c>
    </row>
    <row r="65" spans="1:65" s="1" customFormat="1" ht="17.100000000000001" customHeight="1">
      <c r="A65" s="12">
        <v>50</v>
      </c>
      <c r="B65" s="13" t="s">
        <v>117</v>
      </c>
      <c r="C65" s="13">
        <v>28000</v>
      </c>
      <c r="D65" s="13">
        <v>10000</v>
      </c>
      <c r="E65" s="34">
        <v>2335</v>
      </c>
      <c r="F65" s="34">
        <v>771</v>
      </c>
      <c r="G65" s="34">
        <v>4459</v>
      </c>
      <c r="H65" s="15">
        <f t="shared" si="2"/>
        <v>190.96359743040685</v>
      </c>
      <c r="I65" s="34">
        <v>1776</v>
      </c>
      <c r="J65" s="15">
        <f t="shared" si="8"/>
        <v>230.35019455252919</v>
      </c>
      <c r="K65" s="34">
        <f>G65+'Mar26'!K65</f>
        <v>18742</v>
      </c>
      <c r="L65" s="15">
        <f t="shared" si="0"/>
        <v>66.935714285714283</v>
      </c>
      <c r="M65" s="34">
        <f>I65+'Mar26'!M65</f>
        <v>6812</v>
      </c>
      <c r="N65" s="15">
        <f t="shared" si="9"/>
        <v>68.12</v>
      </c>
      <c r="O65" s="34">
        <v>265</v>
      </c>
      <c r="P65" s="34">
        <v>117</v>
      </c>
      <c r="Q65" s="34">
        <f>O65+'Feb26'!Q65</f>
        <v>910</v>
      </c>
      <c r="R65" s="34">
        <f>P65+'Feb26'!R65</f>
        <v>373</v>
      </c>
      <c r="S65" s="34">
        <v>2981</v>
      </c>
      <c r="T65" s="34">
        <v>1538</v>
      </c>
      <c r="U65" s="34">
        <v>908</v>
      </c>
      <c r="V65" s="34">
        <v>393</v>
      </c>
      <c r="W65" s="34">
        <v>447</v>
      </c>
      <c r="X65" s="34">
        <v>148</v>
      </c>
      <c r="Y65" s="15">
        <f t="shared" si="24"/>
        <v>49.229074889867839</v>
      </c>
      <c r="Z65" s="15">
        <f t="shared" si="24"/>
        <v>37.659033078880405</v>
      </c>
      <c r="AA65" s="34">
        <v>2905</v>
      </c>
      <c r="AB65" s="34">
        <v>1681</v>
      </c>
      <c r="AC65" s="34">
        <v>1425</v>
      </c>
      <c r="AD65" s="34">
        <v>877</v>
      </c>
      <c r="AE65" s="34">
        <v>1215</v>
      </c>
      <c r="AF65" s="34">
        <v>812</v>
      </c>
      <c r="AG65" s="34">
        <v>37</v>
      </c>
      <c r="AH65" s="34">
        <v>24</v>
      </c>
      <c r="AI65" s="34">
        <v>144</v>
      </c>
      <c r="AJ65" s="34">
        <v>108</v>
      </c>
      <c r="AK65" s="34">
        <v>8</v>
      </c>
      <c r="AL65" s="34">
        <v>10</v>
      </c>
      <c r="AM65" s="34">
        <v>85</v>
      </c>
      <c r="AN65" s="34">
        <v>3</v>
      </c>
      <c r="AO65" s="34">
        <v>743</v>
      </c>
      <c r="AP65" s="34">
        <v>319</v>
      </c>
      <c r="AQ65" s="34">
        <v>616</v>
      </c>
      <c r="AR65" s="34">
        <v>310</v>
      </c>
      <c r="AS65" s="34">
        <f t="shared" si="3"/>
        <v>1359</v>
      </c>
      <c r="AT65" s="34">
        <f t="shared" si="3"/>
        <v>629</v>
      </c>
      <c r="AU65" s="34">
        <f t="shared" si="4"/>
        <v>1988</v>
      </c>
      <c r="AV65" s="34">
        <f>AO65+'Mar26'!AV65</f>
        <v>3812</v>
      </c>
      <c r="AW65" s="34">
        <f>AP65+'Mar26'!AW65</f>
        <v>1614</v>
      </c>
      <c r="AX65" s="34">
        <f>AQ65+'Mar26'!AX65</f>
        <v>3150</v>
      </c>
      <c r="AY65" s="34">
        <f>AR65+'Mar26'!AY65</f>
        <v>1510</v>
      </c>
      <c r="AZ65" s="34">
        <f t="shared" si="5"/>
        <v>6962</v>
      </c>
      <c r="BA65" s="34">
        <f t="shared" si="5"/>
        <v>3124</v>
      </c>
      <c r="BB65" s="34">
        <f t="shared" si="6"/>
        <v>10086</v>
      </c>
      <c r="BC65" s="34"/>
      <c r="BD65" s="34"/>
      <c r="BE65" s="34"/>
      <c r="BF65" s="34"/>
      <c r="BG65" s="34"/>
      <c r="BH65" s="34"/>
      <c r="BI65" s="34"/>
      <c r="BJ65" s="34"/>
      <c r="BK65" s="39"/>
      <c r="BL65" s="39"/>
      <c r="BM65" s="34">
        <f t="shared" ref="BM65:BM87" si="29">SUM(BK65:BL65)</f>
        <v>0</v>
      </c>
    </row>
    <row r="66" spans="1:65" s="1" customFormat="1" ht="17.100000000000001" customHeight="1">
      <c r="A66" s="16">
        <v>51</v>
      </c>
      <c r="B66" s="17" t="s">
        <v>118</v>
      </c>
      <c r="C66" s="13">
        <v>70000</v>
      </c>
      <c r="D66" s="13">
        <v>22000</v>
      </c>
      <c r="E66" s="34">
        <v>5922</v>
      </c>
      <c r="F66" s="34">
        <v>1835</v>
      </c>
      <c r="G66" s="34">
        <v>6665</v>
      </c>
      <c r="H66" s="15">
        <f t="shared" si="2"/>
        <v>112.54643701452213</v>
      </c>
      <c r="I66" s="34">
        <v>1723</v>
      </c>
      <c r="J66" s="15">
        <f t="shared" si="8"/>
        <v>93.896457765667577</v>
      </c>
      <c r="K66" s="34">
        <f>G66+'Mar26'!K66</f>
        <v>37712</v>
      </c>
      <c r="L66" s="15">
        <f t="shared" si="0"/>
        <v>53.874285714285712</v>
      </c>
      <c r="M66" s="34">
        <f>I66+'Mar26'!M66</f>
        <v>12323</v>
      </c>
      <c r="N66" s="15">
        <f t="shared" si="9"/>
        <v>56.013636363636365</v>
      </c>
      <c r="O66" s="34">
        <v>236</v>
      </c>
      <c r="P66" s="34">
        <v>95</v>
      </c>
      <c r="Q66" s="34">
        <f>O66+'Feb26'!Q66</f>
        <v>1470</v>
      </c>
      <c r="R66" s="34">
        <f>P66+'Feb26'!R66</f>
        <v>490</v>
      </c>
      <c r="S66" s="34">
        <v>5398</v>
      </c>
      <c r="T66" s="34">
        <v>2198</v>
      </c>
      <c r="U66" s="34">
        <v>1091</v>
      </c>
      <c r="V66" s="34">
        <v>589</v>
      </c>
      <c r="W66" s="34">
        <v>575</v>
      </c>
      <c r="X66" s="34">
        <v>295</v>
      </c>
      <c r="Y66" s="15">
        <f t="shared" si="24"/>
        <v>52.703941338221817</v>
      </c>
      <c r="Z66" s="15">
        <f t="shared" si="24"/>
        <v>50.084889643463498</v>
      </c>
      <c r="AA66" s="34">
        <v>6631</v>
      </c>
      <c r="AB66" s="34">
        <v>2166</v>
      </c>
      <c r="AC66" s="34">
        <v>2879</v>
      </c>
      <c r="AD66" s="34">
        <v>1007</v>
      </c>
      <c r="AE66" s="34">
        <v>2348</v>
      </c>
      <c r="AF66" s="34">
        <v>896</v>
      </c>
      <c r="AG66" s="34">
        <v>60</v>
      </c>
      <c r="AH66" s="34">
        <v>19</v>
      </c>
      <c r="AI66" s="34">
        <v>379</v>
      </c>
      <c r="AJ66" s="34">
        <v>114</v>
      </c>
      <c r="AK66" s="34">
        <v>52</v>
      </c>
      <c r="AL66" s="34">
        <v>17</v>
      </c>
      <c r="AM66" s="34">
        <v>135</v>
      </c>
      <c r="AN66" s="34">
        <v>25</v>
      </c>
      <c r="AO66" s="34">
        <v>1338</v>
      </c>
      <c r="AP66" s="34">
        <v>526</v>
      </c>
      <c r="AQ66" s="34">
        <v>1112</v>
      </c>
      <c r="AR66" s="34">
        <v>454</v>
      </c>
      <c r="AS66" s="34">
        <f t="shared" si="3"/>
        <v>2450</v>
      </c>
      <c r="AT66" s="34">
        <f t="shared" si="3"/>
        <v>980</v>
      </c>
      <c r="AU66" s="34">
        <f t="shared" si="4"/>
        <v>3430</v>
      </c>
      <c r="AV66" s="34">
        <f>AO66+'Mar26'!AV66</f>
        <v>10278</v>
      </c>
      <c r="AW66" s="34">
        <f>AP66+'Mar26'!AW66</f>
        <v>3208</v>
      </c>
      <c r="AX66" s="34">
        <f>AQ66+'Mar26'!AX66</f>
        <v>8240</v>
      </c>
      <c r="AY66" s="34">
        <f>AR66+'Mar26'!AY66</f>
        <v>2640</v>
      </c>
      <c r="AZ66" s="34">
        <f t="shared" si="5"/>
        <v>18518</v>
      </c>
      <c r="BA66" s="34">
        <f t="shared" si="5"/>
        <v>5848</v>
      </c>
      <c r="BB66" s="34">
        <f t="shared" si="6"/>
        <v>24366</v>
      </c>
      <c r="BC66" s="34"/>
      <c r="BD66" s="34"/>
      <c r="BE66" s="34"/>
      <c r="BF66" s="34"/>
      <c r="BG66" s="34"/>
      <c r="BH66" s="34"/>
      <c r="BI66" s="34"/>
      <c r="BJ66" s="34"/>
      <c r="BK66" s="39"/>
      <c r="BL66" s="39"/>
      <c r="BM66" s="34">
        <f t="shared" si="29"/>
        <v>0</v>
      </c>
    </row>
    <row r="67" spans="1:65" s="138" customFormat="1" ht="17.100000000000001" customHeight="1">
      <c r="A67" s="18"/>
      <c r="B67" s="19" t="s">
        <v>74</v>
      </c>
      <c r="C67" s="19">
        <f>SUM(C64:C66)</f>
        <v>148000</v>
      </c>
      <c r="D67" s="19">
        <f t="shared" ref="D67:BM67" si="30">SUM(D64:D66)</f>
        <v>57000</v>
      </c>
      <c r="E67" s="35">
        <f t="shared" si="30"/>
        <v>12498</v>
      </c>
      <c r="F67" s="35">
        <f t="shared" si="30"/>
        <v>4736</v>
      </c>
      <c r="G67" s="35">
        <f t="shared" si="30"/>
        <v>16002</v>
      </c>
      <c r="H67" s="21">
        <f t="shared" si="2"/>
        <v>128.03648583773403</v>
      </c>
      <c r="I67" s="35">
        <f t="shared" si="30"/>
        <v>6351</v>
      </c>
      <c r="J67" s="21">
        <f t="shared" si="8"/>
        <v>134.10050675675674</v>
      </c>
      <c r="K67" s="35">
        <f t="shared" si="30"/>
        <v>85471</v>
      </c>
      <c r="L67" s="21">
        <f t="shared" si="0"/>
        <v>57.750675675675673</v>
      </c>
      <c r="M67" s="35">
        <f t="shared" si="30"/>
        <v>34946</v>
      </c>
      <c r="N67" s="21">
        <f t="shared" si="9"/>
        <v>61.308771929824559</v>
      </c>
      <c r="O67" s="35">
        <f t="shared" si="30"/>
        <v>597</v>
      </c>
      <c r="P67" s="35">
        <f t="shared" si="30"/>
        <v>233</v>
      </c>
      <c r="Q67" s="35">
        <f t="shared" si="30"/>
        <v>2872</v>
      </c>
      <c r="R67" s="35">
        <f t="shared" si="30"/>
        <v>978</v>
      </c>
      <c r="S67" s="35">
        <f t="shared" si="30"/>
        <v>12300</v>
      </c>
      <c r="T67" s="35">
        <f t="shared" si="30"/>
        <v>5866</v>
      </c>
      <c r="U67" s="35">
        <f t="shared" si="30"/>
        <v>3379</v>
      </c>
      <c r="V67" s="35">
        <f t="shared" si="30"/>
        <v>1615</v>
      </c>
      <c r="W67" s="35">
        <f t="shared" si="30"/>
        <v>1764</v>
      </c>
      <c r="X67" s="35">
        <f t="shared" si="30"/>
        <v>765</v>
      </c>
      <c r="Y67" s="21">
        <f t="shared" si="24"/>
        <v>52.204794317845518</v>
      </c>
      <c r="Z67" s="21">
        <f t="shared" si="24"/>
        <v>47.368421052631582</v>
      </c>
      <c r="AA67" s="35">
        <f t="shared" si="30"/>
        <v>15351</v>
      </c>
      <c r="AB67" s="35">
        <f t="shared" si="30"/>
        <v>6329</v>
      </c>
      <c r="AC67" s="35">
        <f t="shared" si="30"/>
        <v>7400</v>
      </c>
      <c r="AD67" s="35">
        <f t="shared" si="30"/>
        <v>3207</v>
      </c>
      <c r="AE67" s="35">
        <f t="shared" si="30"/>
        <v>6281</v>
      </c>
      <c r="AF67" s="35">
        <f t="shared" si="30"/>
        <v>2890</v>
      </c>
      <c r="AG67" s="35">
        <f t="shared" si="30"/>
        <v>179</v>
      </c>
      <c r="AH67" s="35">
        <f t="shared" si="30"/>
        <v>91</v>
      </c>
      <c r="AI67" s="35">
        <f t="shared" si="30"/>
        <v>746</v>
      </c>
      <c r="AJ67" s="35">
        <f t="shared" si="30"/>
        <v>337</v>
      </c>
      <c r="AK67" s="35">
        <f t="shared" si="30"/>
        <v>129</v>
      </c>
      <c r="AL67" s="35">
        <f t="shared" si="30"/>
        <v>69</v>
      </c>
      <c r="AM67" s="35">
        <f t="shared" si="30"/>
        <v>327</v>
      </c>
      <c r="AN67" s="35">
        <f t="shared" si="30"/>
        <v>66</v>
      </c>
      <c r="AO67" s="35">
        <f t="shared" si="30"/>
        <v>3336</v>
      </c>
      <c r="AP67" s="35">
        <f t="shared" si="30"/>
        <v>1432</v>
      </c>
      <c r="AQ67" s="35">
        <f t="shared" si="30"/>
        <v>2785</v>
      </c>
      <c r="AR67" s="35">
        <f t="shared" si="30"/>
        <v>1300</v>
      </c>
      <c r="AS67" s="35">
        <f t="shared" si="30"/>
        <v>6121</v>
      </c>
      <c r="AT67" s="35">
        <f t="shared" si="30"/>
        <v>2732</v>
      </c>
      <c r="AU67" s="35">
        <f t="shared" si="30"/>
        <v>8853</v>
      </c>
      <c r="AV67" s="35">
        <f t="shared" si="30"/>
        <v>21988</v>
      </c>
      <c r="AW67" s="37">
        <f t="shared" si="30"/>
        <v>8780</v>
      </c>
      <c r="AX67" s="37">
        <f t="shared" si="30"/>
        <v>18206</v>
      </c>
      <c r="AY67" s="37">
        <f t="shared" si="30"/>
        <v>7859</v>
      </c>
      <c r="AZ67" s="35">
        <f t="shared" si="30"/>
        <v>40194</v>
      </c>
      <c r="BA67" s="35">
        <f t="shared" si="30"/>
        <v>16639</v>
      </c>
      <c r="BB67" s="35">
        <f t="shared" si="30"/>
        <v>56833</v>
      </c>
      <c r="BC67" s="35">
        <f t="shared" si="30"/>
        <v>0</v>
      </c>
      <c r="BD67" s="35">
        <f t="shared" si="30"/>
        <v>0</v>
      </c>
      <c r="BE67" s="35">
        <f t="shared" si="30"/>
        <v>0</v>
      </c>
      <c r="BF67" s="35">
        <f t="shared" si="30"/>
        <v>0</v>
      </c>
      <c r="BG67" s="35">
        <f t="shared" si="30"/>
        <v>4</v>
      </c>
      <c r="BH67" s="35">
        <f t="shared" si="30"/>
        <v>3336</v>
      </c>
      <c r="BI67" s="35">
        <f t="shared" si="30"/>
        <v>0</v>
      </c>
      <c r="BJ67" s="35">
        <f t="shared" si="30"/>
        <v>3336</v>
      </c>
      <c r="BK67" s="35">
        <f t="shared" si="30"/>
        <v>39904</v>
      </c>
      <c r="BL67" s="35">
        <f t="shared" si="30"/>
        <v>0</v>
      </c>
      <c r="BM67" s="35">
        <f t="shared" si="30"/>
        <v>39904</v>
      </c>
    </row>
    <row r="68" spans="1:65" s="1" customFormat="1" ht="17.100000000000001" customHeight="1">
      <c r="A68" s="22">
        <v>52</v>
      </c>
      <c r="B68" s="29" t="s">
        <v>119</v>
      </c>
      <c r="C68" s="13">
        <v>55000</v>
      </c>
      <c r="D68" s="13">
        <v>0</v>
      </c>
      <c r="E68" s="34">
        <v>5100</v>
      </c>
      <c r="F68" s="34"/>
      <c r="G68" s="34">
        <v>4066</v>
      </c>
      <c r="H68" s="15">
        <f t="shared" si="2"/>
        <v>79.725490196078425</v>
      </c>
      <c r="I68" s="34"/>
      <c r="J68" s="15"/>
      <c r="K68" s="34">
        <f>G68+'Mar26'!K68</f>
        <v>36066</v>
      </c>
      <c r="L68" s="15">
        <f t="shared" ref="L68:L90" si="31">K68*100/C68</f>
        <v>65.574545454545458</v>
      </c>
      <c r="M68" s="34">
        <f>I68+'Mar26'!M68</f>
        <v>0</v>
      </c>
      <c r="N68" s="15"/>
      <c r="O68" s="34">
        <v>50</v>
      </c>
      <c r="P68" s="34"/>
      <c r="Q68" s="34">
        <f>O68+'Feb26'!Q68</f>
        <v>387</v>
      </c>
      <c r="R68" s="34">
        <f>P68+'Feb26'!R68</f>
        <v>0</v>
      </c>
      <c r="S68" s="34">
        <v>4343</v>
      </c>
      <c r="T68" s="34"/>
      <c r="U68" s="34">
        <v>1224</v>
      </c>
      <c r="V68" s="34"/>
      <c r="W68" s="34">
        <v>672</v>
      </c>
      <c r="X68" s="34"/>
      <c r="Y68" s="15">
        <f t="shared" si="24"/>
        <v>54.901960784313722</v>
      </c>
      <c r="Z68" s="15"/>
      <c r="AA68" s="34">
        <v>7054</v>
      </c>
      <c r="AB68" s="34"/>
      <c r="AC68" s="34">
        <v>2699</v>
      </c>
      <c r="AD68" s="34"/>
      <c r="AE68" s="34">
        <v>2183</v>
      </c>
      <c r="AF68" s="34"/>
      <c r="AG68" s="34">
        <v>226</v>
      </c>
      <c r="AH68" s="34"/>
      <c r="AI68" s="34">
        <v>450</v>
      </c>
      <c r="AJ68" s="34"/>
      <c r="AK68" s="34">
        <v>202</v>
      </c>
      <c r="AL68" s="34"/>
      <c r="AM68" s="34">
        <v>396</v>
      </c>
      <c r="AN68" s="34"/>
      <c r="AO68" s="34">
        <v>1584</v>
      </c>
      <c r="AP68" s="34"/>
      <c r="AQ68" s="34">
        <v>1161</v>
      </c>
      <c r="AR68" s="34"/>
      <c r="AS68" s="34">
        <f t="shared" si="3"/>
        <v>2745</v>
      </c>
      <c r="AT68" s="34">
        <f t="shared" si="3"/>
        <v>0</v>
      </c>
      <c r="AU68" s="34">
        <f t="shared" si="4"/>
        <v>2745</v>
      </c>
      <c r="AV68" s="34">
        <f>AO68+'Mar26'!AV68</f>
        <v>10309</v>
      </c>
      <c r="AW68" s="34">
        <f>AP68+'Mar26'!AW68</f>
        <v>0</v>
      </c>
      <c r="AX68" s="34">
        <f>AQ68+'Mar26'!AX68</f>
        <v>7753</v>
      </c>
      <c r="AY68" s="34">
        <f>AR68+'Mar26'!AY68</f>
        <v>0</v>
      </c>
      <c r="AZ68" s="34">
        <f t="shared" si="5"/>
        <v>18062</v>
      </c>
      <c r="BA68" s="34">
        <f t="shared" si="5"/>
        <v>0</v>
      </c>
      <c r="BB68" s="34">
        <f t="shared" si="6"/>
        <v>18062</v>
      </c>
      <c r="BC68" s="34">
        <v>40</v>
      </c>
      <c r="BD68" s="34">
        <v>200</v>
      </c>
      <c r="BE68" s="34">
        <f>BC68+'Feb26'!BE68</f>
        <v>320</v>
      </c>
      <c r="BF68" s="34">
        <f>BD68+'Feb26'!BF68</f>
        <v>1600</v>
      </c>
      <c r="BG68" s="34"/>
      <c r="BH68" s="34"/>
      <c r="BI68" s="34"/>
      <c r="BJ68" s="34"/>
      <c r="BK68" s="39"/>
      <c r="BL68" s="39"/>
      <c r="BM68" s="34">
        <f t="shared" si="29"/>
        <v>0</v>
      </c>
    </row>
    <row r="69" spans="1:65" s="1" customFormat="1" ht="17.100000000000001" customHeight="1">
      <c r="A69" s="12">
        <v>53</v>
      </c>
      <c r="B69" s="13" t="s">
        <v>120</v>
      </c>
      <c r="C69" s="13">
        <v>77000</v>
      </c>
      <c r="D69" s="13">
        <v>0</v>
      </c>
      <c r="E69" s="34">
        <v>7180</v>
      </c>
      <c r="F69" s="34"/>
      <c r="G69" s="34">
        <v>4111</v>
      </c>
      <c r="H69" s="15">
        <f t="shared" ref="H69:H90" si="32">G69*100/E69</f>
        <v>57.256267409470752</v>
      </c>
      <c r="I69" s="34"/>
      <c r="J69" s="15"/>
      <c r="K69" s="34">
        <f>G69+'Mar26'!K69</f>
        <v>51428</v>
      </c>
      <c r="L69" s="15">
        <f t="shared" si="31"/>
        <v>66.789610389610388</v>
      </c>
      <c r="M69" s="34">
        <f>I69+'Mar26'!M69</f>
        <v>0</v>
      </c>
      <c r="N69" s="15"/>
      <c r="O69" s="34">
        <v>155</v>
      </c>
      <c r="P69" s="34"/>
      <c r="Q69" s="34">
        <f>O69+'Feb26'!Q69</f>
        <v>2115</v>
      </c>
      <c r="R69" s="34">
        <f>P69+'Feb26'!R69</f>
        <v>0</v>
      </c>
      <c r="S69" s="34">
        <v>7443</v>
      </c>
      <c r="T69" s="34"/>
      <c r="U69" s="34">
        <v>1793</v>
      </c>
      <c r="V69" s="34"/>
      <c r="W69" s="34">
        <v>1089</v>
      </c>
      <c r="X69" s="34"/>
      <c r="Y69" s="15">
        <f t="shared" si="24"/>
        <v>60.736196319018404</v>
      </c>
      <c r="Z69" s="15"/>
      <c r="AA69" s="34">
        <v>7427</v>
      </c>
      <c r="AB69" s="34"/>
      <c r="AC69" s="34">
        <v>3178</v>
      </c>
      <c r="AD69" s="34"/>
      <c r="AE69" s="34">
        <v>2122</v>
      </c>
      <c r="AF69" s="34"/>
      <c r="AG69" s="34">
        <v>66</v>
      </c>
      <c r="AH69" s="34"/>
      <c r="AI69" s="34">
        <v>323</v>
      </c>
      <c r="AJ69" s="34"/>
      <c r="AK69" s="34">
        <v>80</v>
      </c>
      <c r="AL69" s="34"/>
      <c r="AM69" s="34">
        <v>293</v>
      </c>
      <c r="AN69" s="34"/>
      <c r="AO69" s="34">
        <v>1823</v>
      </c>
      <c r="AP69" s="34"/>
      <c r="AQ69" s="34">
        <v>1548</v>
      </c>
      <c r="AR69" s="34"/>
      <c r="AS69" s="34">
        <f t="shared" ref="AS69:AT87" si="33">AO69+AQ69</f>
        <v>3371</v>
      </c>
      <c r="AT69" s="34">
        <f t="shared" si="33"/>
        <v>0</v>
      </c>
      <c r="AU69" s="34">
        <f t="shared" ref="AU69:AU87" si="34">AS69+AT69</f>
        <v>3371</v>
      </c>
      <c r="AV69" s="34">
        <f>AO69+'Mar26'!AV69</f>
        <v>13957</v>
      </c>
      <c r="AW69" s="34">
        <f>AP69+'Mar26'!AW69</f>
        <v>0</v>
      </c>
      <c r="AX69" s="34">
        <f>AQ69+'Mar26'!AX69</f>
        <v>11299</v>
      </c>
      <c r="AY69" s="34">
        <f>AR69+'Mar26'!AY69</f>
        <v>0</v>
      </c>
      <c r="AZ69" s="34">
        <f t="shared" ref="AZ69:BA87" si="35">AV69+AX69</f>
        <v>25256</v>
      </c>
      <c r="BA69" s="34">
        <f t="shared" si="35"/>
        <v>0</v>
      </c>
      <c r="BB69" s="34">
        <f t="shared" ref="BB69:BB87" si="36">AZ69+BA69</f>
        <v>25256</v>
      </c>
      <c r="BC69" s="34"/>
      <c r="BD69" s="34"/>
      <c r="BE69" s="34"/>
      <c r="BF69" s="34"/>
      <c r="BG69" s="34"/>
      <c r="BH69" s="34"/>
      <c r="BI69" s="34"/>
      <c r="BJ69" s="34"/>
      <c r="BK69" s="39"/>
      <c r="BL69" s="39"/>
      <c r="BM69" s="34">
        <f t="shared" si="29"/>
        <v>0</v>
      </c>
    </row>
    <row r="70" spans="1:65" s="1" customFormat="1" ht="17.100000000000001" customHeight="1">
      <c r="A70" s="16">
        <v>54</v>
      </c>
      <c r="B70" s="17" t="s">
        <v>121</v>
      </c>
      <c r="C70" s="13">
        <v>38000</v>
      </c>
      <c r="D70" s="13">
        <v>0</v>
      </c>
      <c r="E70" s="34">
        <v>3260</v>
      </c>
      <c r="F70" s="34"/>
      <c r="G70" s="34">
        <v>2791</v>
      </c>
      <c r="H70" s="15">
        <f t="shared" si="32"/>
        <v>85.613496932515332</v>
      </c>
      <c r="I70" s="34"/>
      <c r="J70" s="15"/>
      <c r="K70" s="34">
        <f>G70+'Mar26'!K70</f>
        <v>22884</v>
      </c>
      <c r="L70" s="15">
        <f t="shared" si="31"/>
        <v>60.221052631578949</v>
      </c>
      <c r="M70" s="34">
        <f>I70+'Mar26'!M70</f>
        <v>0</v>
      </c>
      <c r="N70" s="15"/>
      <c r="O70" s="34">
        <v>165</v>
      </c>
      <c r="P70" s="34"/>
      <c r="Q70" s="34">
        <f>O70+'Feb26'!Q70</f>
        <v>1245</v>
      </c>
      <c r="R70" s="34">
        <f>P70+'Feb26'!R70</f>
        <v>0</v>
      </c>
      <c r="S70" s="34">
        <v>3266</v>
      </c>
      <c r="T70" s="34"/>
      <c r="U70" s="34">
        <v>883</v>
      </c>
      <c r="V70" s="34"/>
      <c r="W70" s="34">
        <v>499</v>
      </c>
      <c r="X70" s="34"/>
      <c r="Y70" s="15">
        <f t="shared" si="24"/>
        <v>56.511891279728196</v>
      </c>
      <c r="Z70" s="15"/>
      <c r="AA70" s="34">
        <v>4311</v>
      </c>
      <c r="AB70" s="34"/>
      <c r="AC70" s="34">
        <v>2209</v>
      </c>
      <c r="AD70" s="34"/>
      <c r="AE70" s="34">
        <v>1497</v>
      </c>
      <c r="AF70" s="34"/>
      <c r="AG70" s="34">
        <v>122</v>
      </c>
      <c r="AH70" s="34"/>
      <c r="AI70" s="34">
        <v>234</v>
      </c>
      <c r="AJ70" s="34"/>
      <c r="AK70" s="34">
        <v>140</v>
      </c>
      <c r="AL70" s="34"/>
      <c r="AM70" s="34">
        <v>181</v>
      </c>
      <c r="AN70" s="34"/>
      <c r="AO70" s="34">
        <v>1072</v>
      </c>
      <c r="AP70" s="34"/>
      <c r="AQ70" s="34">
        <v>874</v>
      </c>
      <c r="AR70" s="34"/>
      <c r="AS70" s="34">
        <f t="shared" si="33"/>
        <v>1946</v>
      </c>
      <c r="AT70" s="34">
        <f t="shared" si="33"/>
        <v>0</v>
      </c>
      <c r="AU70" s="34">
        <f t="shared" si="34"/>
        <v>1946</v>
      </c>
      <c r="AV70" s="34">
        <f>AO70+'Mar26'!AV70</f>
        <v>6850</v>
      </c>
      <c r="AW70" s="34">
        <f>AP70+'Mar26'!AW70</f>
        <v>0</v>
      </c>
      <c r="AX70" s="34">
        <f>AQ70+'Mar26'!AX70</f>
        <v>5639</v>
      </c>
      <c r="AY70" s="34">
        <f>AR70+'Mar26'!AY70</f>
        <v>0</v>
      </c>
      <c r="AZ70" s="34">
        <f t="shared" si="35"/>
        <v>12489</v>
      </c>
      <c r="BA70" s="34">
        <f t="shared" si="35"/>
        <v>0</v>
      </c>
      <c r="BB70" s="34">
        <f t="shared" si="36"/>
        <v>12489</v>
      </c>
      <c r="BC70" s="34"/>
      <c r="BD70" s="34"/>
      <c r="BE70" s="34"/>
      <c r="BF70" s="34"/>
      <c r="BG70" s="34"/>
      <c r="BH70" s="34"/>
      <c r="BI70" s="34"/>
      <c r="BJ70" s="34"/>
      <c r="BK70" s="39"/>
      <c r="BL70" s="39"/>
      <c r="BM70" s="34">
        <f t="shared" si="29"/>
        <v>0</v>
      </c>
    </row>
    <row r="71" spans="1:65" s="138" customFormat="1" ht="17.100000000000001" customHeight="1">
      <c r="A71" s="18"/>
      <c r="B71" s="19" t="s">
        <v>74</v>
      </c>
      <c r="C71" s="19">
        <f>SUM(C68:C70)</f>
        <v>170000</v>
      </c>
      <c r="D71" s="19">
        <f t="shared" ref="D71:BM71" si="37">SUM(D68:D70)</f>
        <v>0</v>
      </c>
      <c r="E71" s="35">
        <f t="shared" si="37"/>
        <v>15540</v>
      </c>
      <c r="F71" s="35">
        <f t="shared" si="37"/>
        <v>0</v>
      </c>
      <c r="G71" s="35">
        <f t="shared" si="37"/>
        <v>10968</v>
      </c>
      <c r="H71" s="21">
        <f t="shared" si="32"/>
        <v>70.579150579150578</v>
      </c>
      <c r="I71" s="35">
        <f t="shared" si="37"/>
        <v>0</v>
      </c>
      <c r="J71" s="35">
        <f t="shared" si="37"/>
        <v>0</v>
      </c>
      <c r="K71" s="35">
        <f t="shared" si="37"/>
        <v>110378</v>
      </c>
      <c r="L71" s="21">
        <f t="shared" si="31"/>
        <v>64.928235294117641</v>
      </c>
      <c r="M71" s="35">
        <f t="shared" si="37"/>
        <v>0</v>
      </c>
      <c r="N71" s="35">
        <f t="shared" si="37"/>
        <v>0</v>
      </c>
      <c r="O71" s="35">
        <f t="shared" si="37"/>
        <v>370</v>
      </c>
      <c r="P71" s="35">
        <f t="shared" si="37"/>
        <v>0</v>
      </c>
      <c r="Q71" s="35">
        <f t="shared" si="37"/>
        <v>3747</v>
      </c>
      <c r="R71" s="35">
        <f t="shared" si="37"/>
        <v>0</v>
      </c>
      <c r="S71" s="35">
        <f t="shared" si="37"/>
        <v>15052</v>
      </c>
      <c r="T71" s="35">
        <f t="shared" si="37"/>
        <v>0</v>
      </c>
      <c r="U71" s="35">
        <f t="shared" si="37"/>
        <v>3900</v>
      </c>
      <c r="V71" s="35">
        <f t="shared" si="37"/>
        <v>0</v>
      </c>
      <c r="W71" s="35">
        <f t="shared" si="37"/>
        <v>2260</v>
      </c>
      <c r="X71" s="35">
        <f t="shared" si="37"/>
        <v>0</v>
      </c>
      <c r="Y71" s="21">
        <f t="shared" si="24"/>
        <v>57.948717948717949</v>
      </c>
      <c r="Z71" s="21"/>
      <c r="AA71" s="35">
        <f t="shared" si="37"/>
        <v>18792</v>
      </c>
      <c r="AB71" s="35">
        <f t="shared" si="37"/>
        <v>0</v>
      </c>
      <c r="AC71" s="35">
        <f t="shared" si="37"/>
        <v>8086</v>
      </c>
      <c r="AD71" s="35">
        <f t="shared" si="37"/>
        <v>0</v>
      </c>
      <c r="AE71" s="35">
        <f t="shared" si="37"/>
        <v>5802</v>
      </c>
      <c r="AF71" s="35">
        <f t="shared" si="37"/>
        <v>0</v>
      </c>
      <c r="AG71" s="35">
        <f t="shared" si="37"/>
        <v>414</v>
      </c>
      <c r="AH71" s="35">
        <f t="shared" si="37"/>
        <v>0</v>
      </c>
      <c r="AI71" s="35">
        <f t="shared" si="37"/>
        <v>1007</v>
      </c>
      <c r="AJ71" s="35">
        <f t="shared" si="37"/>
        <v>0</v>
      </c>
      <c r="AK71" s="35">
        <f t="shared" si="37"/>
        <v>422</v>
      </c>
      <c r="AL71" s="35">
        <f t="shared" si="37"/>
        <v>0</v>
      </c>
      <c r="AM71" s="35">
        <f t="shared" si="37"/>
        <v>870</v>
      </c>
      <c r="AN71" s="35">
        <f t="shared" si="37"/>
        <v>0</v>
      </c>
      <c r="AO71" s="35">
        <f t="shared" si="37"/>
        <v>4479</v>
      </c>
      <c r="AP71" s="35">
        <f t="shared" si="37"/>
        <v>0</v>
      </c>
      <c r="AQ71" s="35">
        <f t="shared" si="37"/>
        <v>3583</v>
      </c>
      <c r="AR71" s="35">
        <f t="shared" si="37"/>
        <v>0</v>
      </c>
      <c r="AS71" s="35">
        <f t="shared" si="37"/>
        <v>8062</v>
      </c>
      <c r="AT71" s="35">
        <f t="shared" si="37"/>
        <v>0</v>
      </c>
      <c r="AU71" s="35">
        <f t="shared" si="37"/>
        <v>8062</v>
      </c>
      <c r="AV71" s="35">
        <f t="shared" si="37"/>
        <v>31116</v>
      </c>
      <c r="AW71" s="35">
        <f t="shared" si="37"/>
        <v>0</v>
      </c>
      <c r="AX71" s="35">
        <f t="shared" si="37"/>
        <v>24691</v>
      </c>
      <c r="AY71" s="35">
        <f t="shared" si="37"/>
        <v>0</v>
      </c>
      <c r="AZ71" s="35">
        <f t="shared" si="37"/>
        <v>55807</v>
      </c>
      <c r="BA71" s="35">
        <f t="shared" si="37"/>
        <v>0</v>
      </c>
      <c r="BB71" s="35">
        <f t="shared" si="37"/>
        <v>55807</v>
      </c>
      <c r="BC71" s="35">
        <f t="shared" si="37"/>
        <v>40</v>
      </c>
      <c r="BD71" s="35">
        <f t="shared" si="37"/>
        <v>200</v>
      </c>
      <c r="BE71" s="35">
        <f t="shared" si="37"/>
        <v>320</v>
      </c>
      <c r="BF71" s="35">
        <f t="shared" si="37"/>
        <v>1600</v>
      </c>
      <c r="BG71" s="35">
        <f t="shared" si="37"/>
        <v>0</v>
      </c>
      <c r="BH71" s="35">
        <f t="shared" si="37"/>
        <v>0</v>
      </c>
      <c r="BI71" s="35">
        <f t="shared" si="37"/>
        <v>0</v>
      </c>
      <c r="BJ71" s="35">
        <f t="shared" si="37"/>
        <v>0</v>
      </c>
      <c r="BK71" s="35">
        <f t="shared" si="37"/>
        <v>0</v>
      </c>
      <c r="BL71" s="35">
        <f t="shared" si="37"/>
        <v>0</v>
      </c>
      <c r="BM71" s="35">
        <f t="shared" si="37"/>
        <v>0</v>
      </c>
    </row>
    <row r="72" spans="1:65" s="1" customFormat="1" ht="17.100000000000001" customHeight="1">
      <c r="A72" s="22">
        <v>55</v>
      </c>
      <c r="B72" s="29" t="s">
        <v>122</v>
      </c>
      <c r="C72" s="13">
        <v>110000</v>
      </c>
      <c r="D72" s="13">
        <v>30000</v>
      </c>
      <c r="E72" s="34">
        <v>9100</v>
      </c>
      <c r="F72" s="34">
        <v>2500</v>
      </c>
      <c r="G72" s="34">
        <v>7119</v>
      </c>
      <c r="H72" s="15">
        <f t="shared" si="32"/>
        <v>78.230769230769226</v>
      </c>
      <c r="I72" s="34">
        <v>2952</v>
      </c>
      <c r="J72" s="15">
        <f t="shared" ref="J72:J74" si="38">I72*100/F72</f>
        <v>118.08</v>
      </c>
      <c r="K72" s="34">
        <f>G72+'Mar26'!K72</f>
        <v>65399</v>
      </c>
      <c r="L72" s="15">
        <f t="shared" si="31"/>
        <v>59.453636363636363</v>
      </c>
      <c r="M72" s="34">
        <f>I72+'Mar26'!M72</f>
        <v>23984</v>
      </c>
      <c r="N72" s="15">
        <f t="shared" ref="N72:N74" si="39">M72*100/D72</f>
        <v>79.946666666666673</v>
      </c>
      <c r="O72" s="34">
        <v>431</v>
      </c>
      <c r="P72" s="34">
        <v>212</v>
      </c>
      <c r="Q72" s="34">
        <f>O72+'Feb26'!Q72</f>
        <v>3791</v>
      </c>
      <c r="R72" s="34">
        <f>P72+'Feb26'!R72</f>
        <v>1709</v>
      </c>
      <c r="S72" s="34">
        <v>8650</v>
      </c>
      <c r="T72" s="34">
        <v>3159</v>
      </c>
      <c r="U72" s="34">
        <v>2311</v>
      </c>
      <c r="V72" s="34">
        <v>955</v>
      </c>
      <c r="W72" s="34">
        <v>1194</v>
      </c>
      <c r="X72" s="34">
        <v>499</v>
      </c>
      <c r="Y72" s="15">
        <f t="shared" si="24"/>
        <v>51.665945478147989</v>
      </c>
      <c r="Z72" s="15">
        <f t="shared" si="24"/>
        <v>52.251308900523561</v>
      </c>
      <c r="AA72" s="34">
        <v>9386</v>
      </c>
      <c r="AB72" s="34">
        <v>3588</v>
      </c>
      <c r="AC72" s="34">
        <v>1172</v>
      </c>
      <c r="AD72" s="34">
        <v>436</v>
      </c>
      <c r="AE72" s="34">
        <v>1099</v>
      </c>
      <c r="AF72" s="34">
        <v>395</v>
      </c>
      <c r="AG72" s="34">
        <v>87</v>
      </c>
      <c r="AH72" s="34">
        <v>21</v>
      </c>
      <c r="AI72" s="34">
        <v>478</v>
      </c>
      <c r="AJ72" s="34">
        <v>234</v>
      </c>
      <c r="AK72" s="34">
        <v>97</v>
      </c>
      <c r="AL72" s="34">
        <v>26</v>
      </c>
      <c r="AM72" s="34">
        <v>203</v>
      </c>
      <c r="AN72" s="34">
        <v>70</v>
      </c>
      <c r="AO72" s="34">
        <v>2306</v>
      </c>
      <c r="AP72" s="34">
        <v>958</v>
      </c>
      <c r="AQ72" s="34">
        <v>1893</v>
      </c>
      <c r="AR72" s="34">
        <v>761</v>
      </c>
      <c r="AS72" s="34">
        <f t="shared" si="33"/>
        <v>4199</v>
      </c>
      <c r="AT72" s="34">
        <f t="shared" si="33"/>
        <v>1719</v>
      </c>
      <c r="AU72" s="34">
        <f t="shared" si="34"/>
        <v>5918</v>
      </c>
      <c r="AV72" s="34">
        <f>AO72+'Mar26'!AV72</f>
        <v>19130</v>
      </c>
      <c r="AW72" s="34">
        <f>AP72+'Mar26'!AW72</f>
        <v>6509</v>
      </c>
      <c r="AX72" s="34">
        <f>AQ72+'Mar26'!AX72</f>
        <v>15656</v>
      </c>
      <c r="AY72" s="34">
        <f>AR72+'Mar26'!AY72</f>
        <v>5331</v>
      </c>
      <c r="AZ72" s="34">
        <f t="shared" si="35"/>
        <v>34786</v>
      </c>
      <c r="BA72" s="34">
        <f t="shared" si="35"/>
        <v>11840</v>
      </c>
      <c r="BB72" s="34">
        <f t="shared" si="36"/>
        <v>46626</v>
      </c>
      <c r="BC72" s="34"/>
      <c r="BD72" s="34"/>
      <c r="BE72" s="34"/>
      <c r="BF72" s="34"/>
      <c r="BG72" s="34">
        <v>5</v>
      </c>
      <c r="BH72" s="34">
        <v>3625</v>
      </c>
      <c r="BI72" s="34"/>
      <c r="BJ72" s="34">
        <f>BH72+BI72</f>
        <v>3625</v>
      </c>
      <c r="BK72" s="34">
        <f>'Mar26'!BK72+BH72</f>
        <v>39121</v>
      </c>
      <c r="BL72" s="34">
        <f>'Mar26'!BL72+BI72</f>
        <v>0</v>
      </c>
      <c r="BM72" s="34">
        <f>SUM(BK72:BL72)</f>
        <v>39121</v>
      </c>
    </row>
    <row r="73" spans="1:65" s="1" customFormat="1" ht="17.100000000000001" customHeight="1">
      <c r="A73" s="12">
        <v>56</v>
      </c>
      <c r="B73" s="13" t="s">
        <v>123</v>
      </c>
      <c r="C73" s="13">
        <v>66000</v>
      </c>
      <c r="D73" s="13">
        <v>15000</v>
      </c>
      <c r="E73" s="34">
        <v>5500</v>
      </c>
      <c r="F73" s="34">
        <v>1250</v>
      </c>
      <c r="G73" s="34">
        <v>3711</v>
      </c>
      <c r="H73" s="15">
        <f t="shared" si="32"/>
        <v>67.472727272727269</v>
      </c>
      <c r="I73" s="34">
        <v>712</v>
      </c>
      <c r="J73" s="15">
        <f t="shared" si="38"/>
        <v>56.96</v>
      </c>
      <c r="K73" s="34">
        <f>G73+'Mar26'!K73</f>
        <v>36977</v>
      </c>
      <c r="L73" s="15">
        <f t="shared" si="31"/>
        <v>56.025757575757574</v>
      </c>
      <c r="M73" s="34">
        <f>I73+'Mar26'!M73</f>
        <v>8677</v>
      </c>
      <c r="N73" s="15">
        <f t="shared" si="39"/>
        <v>57.846666666666664</v>
      </c>
      <c r="O73" s="34">
        <v>59</v>
      </c>
      <c r="P73" s="34">
        <v>4</v>
      </c>
      <c r="Q73" s="34">
        <f>O73+'Feb26'!Q73</f>
        <v>651</v>
      </c>
      <c r="R73" s="34">
        <f>P73+'Feb26'!R73</f>
        <v>284</v>
      </c>
      <c r="S73" s="34">
        <v>4276</v>
      </c>
      <c r="T73" s="34">
        <v>1092</v>
      </c>
      <c r="U73" s="34">
        <v>1094</v>
      </c>
      <c r="V73" s="34">
        <v>285</v>
      </c>
      <c r="W73" s="34">
        <v>544</v>
      </c>
      <c r="X73" s="34">
        <v>145</v>
      </c>
      <c r="Y73" s="15">
        <f t="shared" si="24"/>
        <v>49.725776965265084</v>
      </c>
      <c r="Z73" s="15">
        <f t="shared" si="24"/>
        <v>50.877192982456137</v>
      </c>
      <c r="AA73" s="34">
        <v>5830</v>
      </c>
      <c r="AB73" s="34">
        <v>1183</v>
      </c>
      <c r="AC73" s="34">
        <v>686</v>
      </c>
      <c r="AD73" s="34">
        <v>139</v>
      </c>
      <c r="AE73" s="34">
        <v>680</v>
      </c>
      <c r="AF73" s="34">
        <v>136</v>
      </c>
      <c r="AG73" s="34">
        <v>79</v>
      </c>
      <c r="AH73" s="34">
        <v>7</v>
      </c>
      <c r="AI73" s="34">
        <v>328</v>
      </c>
      <c r="AJ73" s="34">
        <v>78</v>
      </c>
      <c r="AK73" s="34">
        <v>43</v>
      </c>
      <c r="AL73" s="34">
        <v>9</v>
      </c>
      <c r="AM73" s="34">
        <v>95</v>
      </c>
      <c r="AN73" s="34">
        <v>48</v>
      </c>
      <c r="AO73" s="34">
        <v>1278</v>
      </c>
      <c r="AP73" s="34">
        <v>257</v>
      </c>
      <c r="AQ73" s="34">
        <v>1099</v>
      </c>
      <c r="AR73" s="34">
        <v>195</v>
      </c>
      <c r="AS73" s="34">
        <f t="shared" si="33"/>
        <v>2377</v>
      </c>
      <c r="AT73" s="34">
        <f t="shared" si="33"/>
        <v>452</v>
      </c>
      <c r="AU73" s="34">
        <f t="shared" si="34"/>
        <v>2829</v>
      </c>
      <c r="AV73" s="34">
        <f>AO73+'Mar26'!AV73</f>
        <v>10384</v>
      </c>
      <c r="AW73" s="34">
        <f>AP73+'Mar26'!AW73</f>
        <v>2456</v>
      </c>
      <c r="AX73" s="34">
        <f>AQ73+'Mar26'!AX73</f>
        <v>8853</v>
      </c>
      <c r="AY73" s="34">
        <f>AR73+'Mar26'!AY73</f>
        <v>1760</v>
      </c>
      <c r="AZ73" s="34">
        <f t="shared" si="35"/>
        <v>19237</v>
      </c>
      <c r="BA73" s="34">
        <f t="shared" si="35"/>
        <v>4216</v>
      </c>
      <c r="BB73" s="34">
        <f t="shared" si="36"/>
        <v>23453</v>
      </c>
      <c r="BC73" s="34"/>
      <c r="BD73" s="34"/>
      <c r="BE73" s="34"/>
      <c r="BF73" s="34"/>
      <c r="BG73" s="34"/>
      <c r="BH73" s="34"/>
      <c r="BI73" s="34"/>
      <c r="BJ73" s="34"/>
      <c r="BK73" s="39"/>
      <c r="BL73" s="39"/>
      <c r="BM73" s="34">
        <f t="shared" si="29"/>
        <v>0</v>
      </c>
    </row>
    <row r="74" spans="1:65" s="1" customFormat="1" ht="17.100000000000001" customHeight="1">
      <c r="A74" s="12">
        <v>57</v>
      </c>
      <c r="B74" s="13" t="s">
        <v>124</v>
      </c>
      <c r="C74" s="13">
        <v>27000</v>
      </c>
      <c r="D74" s="13">
        <v>7000</v>
      </c>
      <c r="E74" s="34">
        <v>2250</v>
      </c>
      <c r="F74" s="34">
        <v>600</v>
      </c>
      <c r="G74" s="34">
        <v>1480</v>
      </c>
      <c r="H74" s="15">
        <f t="shared" si="32"/>
        <v>65.777777777777771</v>
      </c>
      <c r="I74" s="34">
        <v>549</v>
      </c>
      <c r="J74" s="15">
        <f t="shared" si="38"/>
        <v>91.5</v>
      </c>
      <c r="K74" s="34">
        <f>G74+'Mar26'!K74</f>
        <v>14190</v>
      </c>
      <c r="L74" s="15">
        <f t="shared" si="31"/>
        <v>52.555555555555557</v>
      </c>
      <c r="M74" s="34">
        <f>I74+'Mar26'!M74</f>
        <v>4320</v>
      </c>
      <c r="N74" s="15">
        <f t="shared" si="39"/>
        <v>61.714285714285715</v>
      </c>
      <c r="O74" s="34">
        <v>0</v>
      </c>
      <c r="P74" s="34">
        <v>24</v>
      </c>
      <c r="Q74" s="34">
        <f>O74+'Feb26'!Q74</f>
        <v>20</v>
      </c>
      <c r="R74" s="34">
        <f>P74+'Feb26'!R74</f>
        <v>128</v>
      </c>
      <c r="S74" s="34">
        <v>1830</v>
      </c>
      <c r="T74" s="34">
        <v>572</v>
      </c>
      <c r="U74" s="34">
        <v>470</v>
      </c>
      <c r="V74" s="34">
        <v>108</v>
      </c>
      <c r="W74" s="34">
        <v>296</v>
      </c>
      <c r="X74" s="34">
        <v>70</v>
      </c>
      <c r="Y74" s="15">
        <f t="shared" si="24"/>
        <v>62.978723404255319</v>
      </c>
      <c r="Z74" s="15">
        <f t="shared" si="24"/>
        <v>64.81481481481481</v>
      </c>
      <c r="AA74" s="34">
        <v>2252</v>
      </c>
      <c r="AB74" s="34"/>
      <c r="AC74" s="34">
        <v>311</v>
      </c>
      <c r="AD74" s="34"/>
      <c r="AE74" s="34">
        <v>239</v>
      </c>
      <c r="AF74" s="34"/>
      <c r="AG74" s="34">
        <v>27</v>
      </c>
      <c r="AH74" s="34"/>
      <c r="AI74" s="34">
        <v>130</v>
      </c>
      <c r="AJ74" s="34"/>
      <c r="AK74" s="34">
        <v>24</v>
      </c>
      <c r="AL74" s="34"/>
      <c r="AM74" s="34">
        <v>140</v>
      </c>
      <c r="AN74" s="34"/>
      <c r="AO74" s="34">
        <v>535</v>
      </c>
      <c r="AP74" s="34"/>
      <c r="AQ74" s="34">
        <v>421</v>
      </c>
      <c r="AR74" s="34"/>
      <c r="AS74" s="34">
        <f t="shared" si="33"/>
        <v>956</v>
      </c>
      <c r="AT74" s="34">
        <f t="shared" si="33"/>
        <v>0</v>
      </c>
      <c r="AU74" s="34">
        <f t="shared" si="34"/>
        <v>956</v>
      </c>
      <c r="AV74" s="34">
        <f>AO74+'Mar26'!AV74</f>
        <v>4190</v>
      </c>
      <c r="AW74" s="34">
        <f>AP74+'Mar26'!AW74</f>
        <v>1201</v>
      </c>
      <c r="AX74" s="34">
        <f>AQ74+'Mar26'!AX74</f>
        <v>3411</v>
      </c>
      <c r="AY74" s="34">
        <f>AR74+'Mar26'!AY74</f>
        <v>964</v>
      </c>
      <c r="AZ74" s="34">
        <f t="shared" si="35"/>
        <v>7601</v>
      </c>
      <c r="BA74" s="34">
        <f t="shared" si="35"/>
        <v>2165</v>
      </c>
      <c r="BB74" s="34">
        <f t="shared" si="36"/>
        <v>9766</v>
      </c>
      <c r="BC74" s="34"/>
      <c r="BD74" s="34"/>
      <c r="BE74" s="34"/>
      <c r="BF74" s="34"/>
      <c r="BG74" s="34"/>
      <c r="BH74" s="34"/>
      <c r="BI74" s="34"/>
      <c r="BJ74" s="34"/>
      <c r="BK74" s="39"/>
      <c r="BL74" s="39"/>
      <c r="BM74" s="34">
        <f t="shared" si="29"/>
        <v>0</v>
      </c>
    </row>
    <row r="75" spans="1:65" s="1" customFormat="1" ht="17.100000000000001" customHeight="1">
      <c r="A75" s="16">
        <v>58</v>
      </c>
      <c r="B75" s="17" t="s">
        <v>125</v>
      </c>
      <c r="C75" s="13">
        <v>37000</v>
      </c>
      <c r="D75" s="13">
        <v>0</v>
      </c>
      <c r="E75" s="34">
        <v>3100</v>
      </c>
      <c r="F75" s="34">
        <v>0</v>
      </c>
      <c r="G75" s="34">
        <v>1092</v>
      </c>
      <c r="H75" s="15">
        <f t="shared" si="32"/>
        <v>35.225806451612904</v>
      </c>
      <c r="I75" s="34">
        <v>0</v>
      </c>
      <c r="J75" s="15"/>
      <c r="K75" s="34">
        <f>G75+'Mar26'!K75</f>
        <v>21409</v>
      </c>
      <c r="L75" s="15">
        <f t="shared" si="31"/>
        <v>57.862162162162164</v>
      </c>
      <c r="M75" s="34">
        <f>I75+'Mar26'!M75</f>
        <v>0</v>
      </c>
      <c r="N75" s="15"/>
      <c r="O75" s="34">
        <v>48</v>
      </c>
      <c r="P75" s="34"/>
      <c r="Q75" s="34">
        <f>O75+'Feb26'!Q75</f>
        <v>654</v>
      </c>
      <c r="R75" s="34">
        <f>P75+'Feb26'!R75</f>
        <v>0</v>
      </c>
      <c r="S75" s="34">
        <v>2700</v>
      </c>
      <c r="T75" s="34"/>
      <c r="U75" s="34">
        <v>688</v>
      </c>
      <c r="V75" s="34"/>
      <c r="W75" s="34">
        <v>358</v>
      </c>
      <c r="X75" s="34"/>
      <c r="Y75" s="15">
        <f t="shared" si="24"/>
        <v>52.034883720930232</v>
      </c>
      <c r="Z75" s="15"/>
      <c r="AA75" s="34">
        <v>3300</v>
      </c>
      <c r="AB75" s="34">
        <v>390</v>
      </c>
      <c r="AC75" s="34">
        <v>440</v>
      </c>
      <c r="AD75" s="34">
        <v>54</v>
      </c>
      <c r="AE75" s="34">
        <v>385</v>
      </c>
      <c r="AF75" s="34">
        <v>43</v>
      </c>
      <c r="AG75" s="34">
        <v>27</v>
      </c>
      <c r="AH75" s="34">
        <v>2</v>
      </c>
      <c r="AI75" s="34">
        <v>223</v>
      </c>
      <c r="AJ75" s="34">
        <v>46</v>
      </c>
      <c r="AK75" s="34">
        <v>46</v>
      </c>
      <c r="AL75" s="34">
        <v>2</v>
      </c>
      <c r="AM75" s="34">
        <v>93</v>
      </c>
      <c r="AN75" s="34">
        <v>21</v>
      </c>
      <c r="AO75" s="34">
        <v>722</v>
      </c>
      <c r="AP75" s="34">
        <v>84</v>
      </c>
      <c r="AQ75" s="34">
        <v>642</v>
      </c>
      <c r="AR75" s="34">
        <v>64</v>
      </c>
      <c r="AS75" s="34">
        <f t="shared" si="33"/>
        <v>1364</v>
      </c>
      <c r="AT75" s="34">
        <f t="shared" si="33"/>
        <v>148</v>
      </c>
      <c r="AU75" s="34">
        <f t="shared" si="34"/>
        <v>1512</v>
      </c>
      <c r="AV75" s="34">
        <f>AO75+'Mar26'!AV75</f>
        <v>6119</v>
      </c>
      <c r="AW75" s="34">
        <f>AP75+'Mar26'!AW75</f>
        <v>84</v>
      </c>
      <c r="AX75" s="34">
        <f>AQ75+'Mar26'!AX75</f>
        <v>5253</v>
      </c>
      <c r="AY75" s="34">
        <f>AR75+'Mar26'!AY75</f>
        <v>64</v>
      </c>
      <c r="AZ75" s="34">
        <f t="shared" si="35"/>
        <v>11372</v>
      </c>
      <c r="BA75" s="34">
        <f t="shared" si="35"/>
        <v>148</v>
      </c>
      <c r="BB75" s="34">
        <f t="shared" si="36"/>
        <v>11520</v>
      </c>
      <c r="BC75" s="34"/>
      <c r="BD75" s="34"/>
      <c r="BE75" s="34"/>
      <c r="BF75" s="34"/>
      <c r="BG75" s="34"/>
      <c r="BH75" s="34"/>
      <c r="BI75" s="34"/>
      <c r="BJ75" s="34"/>
      <c r="BK75" s="39"/>
      <c r="BL75" s="39"/>
      <c r="BM75" s="34">
        <f t="shared" si="29"/>
        <v>0</v>
      </c>
    </row>
    <row r="76" spans="1:65" s="138" customFormat="1" ht="17.100000000000001" customHeight="1">
      <c r="A76" s="18"/>
      <c r="B76" s="19" t="s">
        <v>74</v>
      </c>
      <c r="C76" s="19">
        <f>SUM(C72:C75)</f>
        <v>240000</v>
      </c>
      <c r="D76" s="19">
        <f t="shared" ref="D76:BM76" si="40">SUM(D72:D75)</f>
        <v>52000</v>
      </c>
      <c r="E76" s="35">
        <f t="shared" si="40"/>
        <v>19950</v>
      </c>
      <c r="F76" s="35">
        <f t="shared" si="40"/>
        <v>4350</v>
      </c>
      <c r="G76" s="35">
        <f t="shared" si="40"/>
        <v>13402</v>
      </c>
      <c r="H76" s="21">
        <f t="shared" si="32"/>
        <v>67.177944862155385</v>
      </c>
      <c r="I76" s="35">
        <f t="shared" si="40"/>
        <v>4213</v>
      </c>
      <c r="J76" s="21">
        <f t="shared" ref="J76" si="41">I76*100/F76</f>
        <v>96.850574712643677</v>
      </c>
      <c r="K76" s="35">
        <f t="shared" si="40"/>
        <v>137975</v>
      </c>
      <c r="L76" s="21">
        <f t="shared" si="31"/>
        <v>57.489583333333336</v>
      </c>
      <c r="M76" s="35">
        <f t="shared" si="40"/>
        <v>36981</v>
      </c>
      <c r="N76" s="21">
        <f t="shared" ref="N76" si="42">M76*100/D76</f>
        <v>71.117307692307691</v>
      </c>
      <c r="O76" s="35">
        <f t="shared" si="40"/>
        <v>538</v>
      </c>
      <c r="P76" s="35">
        <f t="shared" si="40"/>
        <v>240</v>
      </c>
      <c r="Q76" s="35">
        <f t="shared" si="40"/>
        <v>5116</v>
      </c>
      <c r="R76" s="35">
        <f t="shared" si="40"/>
        <v>2121</v>
      </c>
      <c r="S76" s="35">
        <f t="shared" si="40"/>
        <v>17456</v>
      </c>
      <c r="T76" s="35">
        <f t="shared" si="40"/>
        <v>4823</v>
      </c>
      <c r="U76" s="35">
        <f t="shared" si="40"/>
        <v>4563</v>
      </c>
      <c r="V76" s="35">
        <f t="shared" si="40"/>
        <v>1348</v>
      </c>
      <c r="W76" s="35">
        <f t="shared" si="40"/>
        <v>2392</v>
      </c>
      <c r="X76" s="35">
        <f t="shared" si="40"/>
        <v>714</v>
      </c>
      <c r="Y76" s="21">
        <f t="shared" si="24"/>
        <v>52.421652421652425</v>
      </c>
      <c r="Z76" s="21">
        <f t="shared" si="24"/>
        <v>52.967359050445104</v>
      </c>
      <c r="AA76" s="35">
        <f t="shared" si="40"/>
        <v>20768</v>
      </c>
      <c r="AB76" s="35">
        <f t="shared" si="40"/>
        <v>5161</v>
      </c>
      <c r="AC76" s="35">
        <f t="shared" si="40"/>
        <v>2609</v>
      </c>
      <c r="AD76" s="35">
        <f t="shared" si="40"/>
        <v>629</v>
      </c>
      <c r="AE76" s="35">
        <f t="shared" si="40"/>
        <v>2403</v>
      </c>
      <c r="AF76" s="35">
        <f t="shared" si="40"/>
        <v>574</v>
      </c>
      <c r="AG76" s="35">
        <f t="shared" si="40"/>
        <v>220</v>
      </c>
      <c r="AH76" s="35">
        <f t="shared" si="40"/>
        <v>30</v>
      </c>
      <c r="AI76" s="35">
        <f t="shared" si="40"/>
        <v>1159</v>
      </c>
      <c r="AJ76" s="35">
        <f t="shared" si="40"/>
        <v>358</v>
      </c>
      <c r="AK76" s="35">
        <f t="shared" si="40"/>
        <v>210</v>
      </c>
      <c r="AL76" s="35">
        <f t="shared" si="40"/>
        <v>37</v>
      </c>
      <c r="AM76" s="35">
        <f t="shared" si="40"/>
        <v>531</v>
      </c>
      <c r="AN76" s="35">
        <f t="shared" si="40"/>
        <v>139</v>
      </c>
      <c r="AO76" s="35">
        <f t="shared" si="40"/>
        <v>4841</v>
      </c>
      <c r="AP76" s="35">
        <f t="shared" si="40"/>
        <v>1299</v>
      </c>
      <c r="AQ76" s="35">
        <f t="shared" si="40"/>
        <v>4055</v>
      </c>
      <c r="AR76" s="35">
        <f t="shared" si="40"/>
        <v>1020</v>
      </c>
      <c r="AS76" s="35">
        <f t="shared" si="40"/>
        <v>8896</v>
      </c>
      <c r="AT76" s="35">
        <f t="shared" si="40"/>
        <v>2319</v>
      </c>
      <c r="AU76" s="35">
        <f t="shared" si="40"/>
        <v>11215</v>
      </c>
      <c r="AV76" s="35">
        <f t="shared" si="40"/>
        <v>39823</v>
      </c>
      <c r="AW76" s="37">
        <f t="shared" si="40"/>
        <v>10250</v>
      </c>
      <c r="AX76" s="35">
        <f t="shared" si="40"/>
        <v>33173</v>
      </c>
      <c r="AY76" s="35">
        <f t="shared" si="40"/>
        <v>8119</v>
      </c>
      <c r="AZ76" s="35">
        <f t="shared" si="40"/>
        <v>72996</v>
      </c>
      <c r="BA76" s="35">
        <f t="shared" si="40"/>
        <v>18369</v>
      </c>
      <c r="BB76" s="35">
        <f t="shared" si="40"/>
        <v>91365</v>
      </c>
      <c r="BC76" s="35">
        <f t="shared" si="40"/>
        <v>0</v>
      </c>
      <c r="BD76" s="35">
        <f t="shared" si="40"/>
        <v>0</v>
      </c>
      <c r="BE76" s="35">
        <f t="shared" si="40"/>
        <v>0</v>
      </c>
      <c r="BF76" s="35">
        <f t="shared" si="40"/>
        <v>0</v>
      </c>
      <c r="BG76" s="35">
        <f t="shared" si="40"/>
        <v>5</v>
      </c>
      <c r="BH76" s="35">
        <f t="shared" si="40"/>
        <v>3625</v>
      </c>
      <c r="BI76" s="35">
        <f t="shared" si="40"/>
        <v>0</v>
      </c>
      <c r="BJ76" s="35">
        <f t="shared" si="40"/>
        <v>3625</v>
      </c>
      <c r="BK76" s="35">
        <f t="shared" si="40"/>
        <v>39121</v>
      </c>
      <c r="BL76" s="35">
        <f t="shared" si="40"/>
        <v>0</v>
      </c>
      <c r="BM76" s="35">
        <f t="shared" si="40"/>
        <v>39121</v>
      </c>
    </row>
    <row r="77" spans="1:65" s="1" customFormat="1" ht="17.100000000000001" customHeight="1">
      <c r="A77" s="22">
        <v>59</v>
      </c>
      <c r="B77" s="29" t="s">
        <v>126</v>
      </c>
      <c r="C77" s="13">
        <v>90000</v>
      </c>
      <c r="D77" s="13">
        <v>0</v>
      </c>
      <c r="E77" s="34">
        <v>7705</v>
      </c>
      <c r="F77" s="34"/>
      <c r="G77" s="34">
        <v>6865</v>
      </c>
      <c r="H77" s="15">
        <f t="shared" si="32"/>
        <v>89.097988319273199</v>
      </c>
      <c r="I77" s="34"/>
      <c r="J77" s="15"/>
      <c r="K77" s="34">
        <f>G77+'Mar26'!K77</f>
        <v>52415</v>
      </c>
      <c r="L77" s="15">
        <f t="shared" si="31"/>
        <v>58.238888888888887</v>
      </c>
      <c r="M77" s="34">
        <f>I77+'Mar26'!M77</f>
        <v>0</v>
      </c>
      <c r="N77" s="15"/>
      <c r="O77" s="34"/>
      <c r="P77" s="34"/>
      <c r="Q77" s="34">
        <f>O77+'Feb26'!Q77</f>
        <v>0</v>
      </c>
      <c r="R77" s="34">
        <f>P77+'Feb26'!R77</f>
        <v>0</v>
      </c>
      <c r="S77" s="34">
        <v>7110</v>
      </c>
      <c r="T77" s="34"/>
      <c r="U77" s="34">
        <v>1828</v>
      </c>
      <c r="V77" s="34"/>
      <c r="W77" s="34">
        <v>929</v>
      </c>
      <c r="X77" s="34"/>
      <c r="Y77" s="15">
        <f t="shared" si="24"/>
        <v>50.820568927789935</v>
      </c>
      <c r="Z77" s="15"/>
      <c r="AA77" s="34">
        <v>6890</v>
      </c>
      <c r="AB77" s="34"/>
      <c r="AC77" s="34">
        <v>3511</v>
      </c>
      <c r="AD77" s="34"/>
      <c r="AE77" s="34">
        <v>3376</v>
      </c>
      <c r="AF77" s="34"/>
      <c r="AG77" s="34">
        <v>45</v>
      </c>
      <c r="AH77" s="34"/>
      <c r="AI77" s="34">
        <v>365</v>
      </c>
      <c r="AJ77" s="34"/>
      <c r="AK77" s="34">
        <v>58</v>
      </c>
      <c r="AL77" s="34"/>
      <c r="AM77" s="34">
        <v>155</v>
      </c>
      <c r="AN77" s="34"/>
      <c r="AO77" s="34">
        <v>1461</v>
      </c>
      <c r="AP77" s="34"/>
      <c r="AQ77" s="34">
        <v>1308</v>
      </c>
      <c r="AR77" s="34"/>
      <c r="AS77" s="34">
        <f t="shared" si="33"/>
        <v>2769</v>
      </c>
      <c r="AT77" s="34">
        <f t="shared" si="33"/>
        <v>0</v>
      </c>
      <c r="AU77" s="34">
        <f t="shared" si="34"/>
        <v>2769</v>
      </c>
      <c r="AV77" s="34">
        <f>AO77+'Mar26'!AV77</f>
        <v>11818</v>
      </c>
      <c r="AW77" s="34">
        <f>AP77+'Mar26'!AW77</f>
        <v>0</v>
      </c>
      <c r="AX77" s="34">
        <f>AQ77+'Mar26'!AX77</f>
        <v>10426</v>
      </c>
      <c r="AY77" s="34">
        <f>AR77+'Mar26'!AY77</f>
        <v>0</v>
      </c>
      <c r="AZ77" s="34">
        <f t="shared" si="35"/>
        <v>22244</v>
      </c>
      <c r="BA77" s="34">
        <f t="shared" si="35"/>
        <v>0</v>
      </c>
      <c r="BB77" s="34">
        <f t="shared" si="36"/>
        <v>22244</v>
      </c>
      <c r="BC77" s="34"/>
      <c r="BD77" s="34"/>
      <c r="BE77" s="34"/>
      <c r="BF77" s="34"/>
      <c r="BG77" s="34"/>
      <c r="BH77" s="34"/>
      <c r="BI77" s="34"/>
      <c r="BJ77" s="34"/>
      <c r="BK77" s="39"/>
      <c r="BL77" s="39"/>
      <c r="BM77" s="34">
        <f t="shared" si="29"/>
        <v>0</v>
      </c>
    </row>
    <row r="78" spans="1:65" s="1" customFormat="1" ht="17.100000000000001" customHeight="1">
      <c r="A78" s="12">
        <v>60</v>
      </c>
      <c r="B78" s="13" t="s">
        <v>127</v>
      </c>
      <c r="C78" s="13">
        <v>20000</v>
      </c>
      <c r="D78" s="13">
        <v>0</v>
      </c>
      <c r="E78" s="34">
        <v>1695</v>
      </c>
      <c r="F78" s="34"/>
      <c r="G78" s="34">
        <v>1180</v>
      </c>
      <c r="H78" s="15">
        <f t="shared" si="32"/>
        <v>69.616519174041301</v>
      </c>
      <c r="I78" s="34"/>
      <c r="J78" s="15"/>
      <c r="K78" s="34">
        <f>G78+'Mar26'!K78</f>
        <v>9241</v>
      </c>
      <c r="L78" s="15">
        <f t="shared" si="31"/>
        <v>46.204999999999998</v>
      </c>
      <c r="M78" s="34">
        <f>I78+'Mar26'!M78</f>
        <v>0</v>
      </c>
      <c r="N78" s="15"/>
      <c r="O78" s="34"/>
      <c r="P78" s="34"/>
      <c r="Q78" s="34">
        <f>O78+'Feb26'!Q78</f>
        <v>0</v>
      </c>
      <c r="R78" s="34">
        <f>P78+'Feb26'!R78</f>
        <v>0</v>
      </c>
      <c r="S78" s="34">
        <v>1063</v>
      </c>
      <c r="T78" s="34"/>
      <c r="U78" s="34">
        <v>336</v>
      </c>
      <c r="V78" s="34"/>
      <c r="W78" s="34">
        <v>206</v>
      </c>
      <c r="X78" s="34"/>
      <c r="Y78" s="15">
        <f t="shared" si="24"/>
        <v>61.30952380952381</v>
      </c>
      <c r="Z78" s="15"/>
      <c r="AA78" s="34">
        <v>1660</v>
      </c>
      <c r="AB78" s="34"/>
      <c r="AC78" s="34">
        <v>905</v>
      </c>
      <c r="AD78" s="34"/>
      <c r="AE78" s="34">
        <v>755</v>
      </c>
      <c r="AF78" s="34"/>
      <c r="AG78" s="34">
        <v>27</v>
      </c>
      <c r="AH78" s="34"/>
      <c r="AI78" s="34">
        <v>194</v>
      </c>
      <c r="AJ78" s="34"/>
      <c r="AK78" s="34">
        <v>38</v>
      </c>
      <c r="AL78" s="34"/>
      <c r="AM78" s="34">
        <v>31</v>
      </c>
      <c r="AN78" s="34"/>
      <c r="AO78" s="34">
        <v>364</v>
      </c>
      <c r="AP78" s="34"/>
      <c r="AQ78" s="34">
        <v>278</v>
      </c>
      <c r="AR78" s="34"/>
      <c r="AS78" s="34">
        <f t="shared" si="33"/>
        <v>642</v>
      </c>
      <c r="AT78" s="34">
        <f t="shared" si="33"/>
        <v>0</v>
      </c>
      <c r="AU78" s="34">
        <f t="shared" si="34"/>
        <v>642</v>
      </c>
      <c r="AV78" s="34">
        <f>AO78+'Mar26'!AV78</f>
        <v>2526</v>
      </c>
      <c r="AW78" s="34">
        <f>AP78+'Mar26'!AW78</f>
        <v>0</v>
      </c>
      <c r="AX78" s="34">
        <f>AQ78+'Mar26'!AX78</f>
        <v>1867</v>
      </c>
      <c r="AY78" s="34">
        <f>AR78+'Mar26'!AY78</f>
        <v>0</v>
      </c>
      <c r="AZ78" s="34">
        <f t="shared" si="35"/>
        <v>4393</v>
      </c>
      <c r="BA78" s="34">
        <f t="shared" si="35"/>
        <v>0</v>
      </c>
      <c r="BB78" s="34">
        <f t="shared" si="36"/>
        <v>4393</v>
      </c>
      <c r="BC78" s="34"/>
      <c r="BD78" s="34"/>
      <c r="BE78" s="34"/>
      <c r="BF78" s="34"/>
      <c r="BG78" s="34"/>
      <c r="BH78" s="34"/>
      <c r="BI78" s="34"/>
      <c r="BJ78" s="34"/>
      <c r="BK78" s="39"/>
      <c r="BL78" s="39"/>
      <c r="BM78" s="34">
        <f t="shared" si="29"/>
        <v>0</v>
      </c>
    </row>
    <row r="79" spans="1:65" s="1" customFormat="1" ht="17.100000000000001" customHeight="1">
      <c r="A79" s="16">
        <v>61</v>
      </c>
      <c r="B79" s="17" t="s">
        <v>128</v>
      </c>
      <c r="C79" s="13">
        <v>30000</v>
      </c>
      <c r="D79" s="13">
        <v>0</v>
      </c>
      <c r="E79" s="34">
        <v>2280</v>
      </c>
      <c r="F79" s="34"/>
      <c r="G79" s="34">
        <v>1840</v>
      </c>
      <c r="H79" s="15">
        <f t="shared" si="32"/>
        <v>80.701754385964918</v>
      </c>
      <c r="I79" s="34"/>
      <c r="J79" s="15"/>
      <c r="K79" s="34">
        <f>G79+'Mar26'!K79</f>
        <v>15803</v>
      </c>
      <c r="L79" s="15">
        <f t="shared" si="31"/>
        <v>52.676666666666669</v>
      </c>
      <c r="M79" s="34">
        <f>I79+'Mar26'!M79</f>
        <v>0</v>
      </c>
      <c r="N79" s="15"/>
      <c r="O79" s="34"/>
      <c r="P79" s="34"/>
      <c r="Q79" s="34">
        <f>O79+'Feb26'!Q79</f>
        <v>0</v>
      </c>
      <c r="R79" s="34">
        <f>P79+'Feb26'!R79</f>
        <v>0</v>
      </c>
      <c r="S79" s="34">
        <v>1465</v>
      </c>
      <c r="T79" s="34"/>
      <c r="U79" s="34">
        <v>383</v>
      </c>
      <c r="V79" s="34"/>
      <c r="W79" s="34">
        <v>207</v>
      </c>
      <c r="X79" s="34"/>
      <c r="Y79" s="15">
        <f t="shared" si="24"/>
        <v>54.04699738903394</v>
      </c>
      <c r="Z79" s="15"/>
      <c r="AA79" s="34">
        <v>1590</v>
      </c>
      <c r="AB79" s="34"/>
      <c r="AC79" s="34">
        <v>945</v>
      </c>
      <c r="AD79" s="34"/>
      <c r="AE79" s="34">
        <v>636</v>
      </c>
      <c r="AF79" s="34"/>
      <c r="AG79" s="34">
        <v>59</v>
      </c>
      <c r="AH79" s="34"/>
      <c r="AI79" s="34">
        <v>190</v>
      </c>
      <c r="AJ79" s="34"/>
      <c r="AK79" s="34">
        <v>37</v>
      </c>
      <c r="AL79" s="34"/>
      <c r="AM79" s="34">
        <v>45</v>
      </c>
      <c r="AN79" s="34"/>
      <c r="AO79" s="34">
        <v>386</v>
      </c>
      <c r="AP79" s="34"/>
      <c r="AQ79" s="34">
        <v>277</v>
      </c>
      <c r="AR79" s="34"/>
      <c r="AS79" s="34">
        <f t="shared" si="33"/>
        <v>663</v>
      </c>
      <c r="AT79" s="34">
        <f t="shared" si="33"/>
        <v>0</v>
      </c>
      <c r="AU79" s="34">
        <f t="shared" si="34"/>
        <v>663</v>
      </c>
      <c r="AV79" s="34">
        <f>AO79+'Mar26'!AV79</f>
        <v>4027</v>
      </c>
      <c r="AW79" s="34">
        <f>AP79+'Mar26'!AW79</f>
        <v>0</v>
      </c>
      <c r="AX79" s="34">
        <f>AQ79+'Mar26'!AX79</f>
        <v>2897</v>
      </c>
      <c r="AY79" s="34">
        <f>AR79+'Mar26'!AY79</f>
        <v>0</v>
      </c>
      <c r="AZ79" s="34">
        <f t="shared" si="35"/>
        <v>6924</v>
      </c>
      <c r="BA79" s="34">
        <f t="shared" si="35"/>
        <v>0</v>
      </c>
      <c r="BB79" s="34">
        <f t="shared" si="36"/>
        <v>6924</v>
      </c>
      <c r="BC79" s="34"/>
      <c r="BD79" s="34"/>
      <c r="BE79" s="34"/>
      <c r="BF79" s="34"/>
      <c r="BG79" s="34"/>
      <c r="BH79" s="34"/>
      <c r="BI79" s="34"/>
      <c r="BJ79" s="34"/>
      <c r="BK79" s="39"/>
      <c r="BL79" s="39"/>
      <c r="BM79" s="34">
        <f t="shared" si="29"/>
        <v>0</v>
      </c>
    </row>
    <row r="80" spans="1:65" s="138" customFormat="1" ht="17.100000000000001" customHeight="1">
      <c r="A80" s="18"/>
      <c r="B80" s="19" t="s">
        <v>74</v>
      </c>
      <c r="C80" s="19">
        <f>SUM(C77:C79)</f>
        <v>140000</v>
      </c>
      <c r="D80" s="19">
        <f t="shared" ref="D80:BM80" si="43">SUM(D77:D79)</f>
        <v>0</v>
      </c>
      <c r="E80" s="35">
        <f t="shared" si="43"/>
        <v>11680</v>
      </c>
      <c r="F80" s="35">
        <f t="shared" si="43"/>
        <v>0</v>
      </c>
      <c r="G80" s="35">
        <f t="shared" si="43"/>
        <v>9885</v>
      </c>
      <c r="H80" s="21">
        <f t="shared" si="32"/>
        <v>84.631849315068493</v>
      </c>
      <c r="I80" s="35">
        <f t="shared" si="43"/>
        <v>0</v>
      </c>
      <c r="J80" s="21"/>
      <c r="K80" s="35">
        <f t="shared" si="43"/>
        <v>77459</v>
      </c>
      <c r="L80" s="21">
        <f t="shared" si="31"/>
        <v>55.327857142857141</v>
      </c>
      <c r="M80" s="35">
        <f t="shared" si="43"/>
        <v>0</v>
      </c>
      <c r="N80" s="35">
        <f t="shared" si="43"/>
        <v>0</v>
      </c>
      <c r="O80" s="35">
        <f t="shared" si="43"/>
        <v>0</v>
      </c>
      <c r="P80" s="35">
        <f t="shared" si="43"/>
        <v>0</v>
      </c>
      <c r="Q80" s="35">
        <f t="shared" si="43"/>
        <v>0</v>
      </c>
      <c r="R80" s="35">
        <f t="shared" si="43"/>
        <v>0</v>
      </c>
      <c r="S80" s="35">
        <f t="shared" si="43"/>
        <v>9638</v>
      </c>
      <c r="T80" s="35">
        <f t="shared" si="43"/>
        <v>0</v>
      </c>
      <c r="U80" s="35">
        <f t="shared" si="43"/>
        <v>2547</v>
      </c>
      <c r="V80" s="35">
        <f t="shared" si="43"/>
        <v>0</v>
      </c>
      <c r="W80" s="35">
        <f t="shared" si="43"/>
        <v>1342</v>
      </c>
      <c r="X80" s="35">
        <f t="shared" si="43"/>
        <v>0</v>
      </c>
      <c r="Y80" s="21">
        <f t="shared" si="24"/>
        <v>52.689438555162937</v>
      </c>
      <c r="Z80" s="21"/>
      <c r="AA80" s="35">
        <f t="shared" si="43"/>
        <v>10140</v>
      </c>
      <c r="AB80" s="35">
        <f t="shared" si="43"/>
        <v>0</v>
      </c>
      <c r="AC80" s="35">
        <f t="shared" si="43"/>
        <v>5361</v>
      </c>
      <c r="AD80" s="35">
        <f t="shared" si="43"/>
        <v>0</v>
      </c>
      <c r="AE80" s="35">
        <f t="shared" si="43"/>
        <v>4767</v>
      </c>
      <c r="AF80" s="35">
        <f t="shared" si="43"/>
        <v>0</v>
      </c>
      <c r="AG80" s="35">
        <f t="shared" si="43"/>
        <v>131</v>
      </c>
      <c r="AH80" s="35">
        <f t="shared" si="43"/>
        <v>0</v>
      </c>
      <c r="AI80" s="35">
        <f t="shared" si="43"/>
        <v>749</v>
      </c>
      <c r="AJ80" s="35">
        <f t="shared" si="43"/>
        <v>0</v>
      </c>
      <c r="AK80" s="35">
        <f t="shared" si="43"/>
        <v>133</v>
      </c>
      <c r="AL80" s="35">
        <f t="shared" si="43"/>
        <v>0</v>
      </c>
      <c r="AM80" s="35">
        <f t="shared" si="43"/>
        <v>231</v>
      </c>
      <c r="AN80" s="35">
        <f t="shared" si="43"/>
        <v>0</v>
      </c>
      <c r="AO80" s="35">
        <f t="shared" si="43"/>
        <v>2211</v>
      </c>
      <c r="AP80" s="35">
        <f t="shared" si="43"/>
        <v>0</v>
      </c>
      <c r="AQ80" s="35">
        <f t="shared" si="43"/>
        <v>1863</v>
      </c>
      <c r="AR80" s="35">
        <f t="shared" si="43"/>
        <v>0</v>
      </c>
      <c r="AS80" s="35">
        <f t="shared" si="43"/>
        <v>4074</v>
      </c>
      <c r="AT80" s="35">
        <f t="shared" si="43"/>
        <v>0</v>
      </c>
      <c r="AU80" s="35">
        <f t="shared" si="43"/>
        <v>4074</v>
      </c>
      <c r="AV80" s="35">
        <f t="shared" si="43"/>
        <v>18371</v>
      </c>
      <c r="AW80" s="35">
        <f t="shared" si="43"/>
        <v>0</v>
      </c>
      <c r="AX80" s="35">
        <f t="shared" si="43"/>
        <v>15190</v>
      </c>
      <c r="AY80" s="35">
        <f t="shared" si="43"/>
        <v>0</v>
      </c>
      <c r="AZ80" s="35">
        <f t="shared" si="43"/>
        <v>33561</v>
      </c>
      <c r="BA80" s="35">
        <f t="shared" si="43"/>
        <v>0</v>
      </c>
      <c r="BB80" s="35">
        <f t="shared" si="43"/>
        <v>33561</v>
      </c>
      <c r="BC80" s="35">
        <f t="shared" si="43"/>
        <v>0</v>
      </c>
      <c r="BD80" s="35">
        <f t="shared" si="43"/>
        <v>0</v>
      </c>
      <c r="BE80" s="35">
        <f t="shared" si="43"/>
        <v>0</v>
      </c>
      <c r="BF80" s="35">
        <f t="shared" si="43"/>
        <v>0</v>
      </c>
      <c r="BG80" s="35">
        <f t="shared" si="43"/>
        <v>0</v>
      </c>
      <c r="BH80" s="35">
        <f t="shared" si="43"/>
        <v>0</v>
      </c>
      <c r="BI80" s="35">
        <f t="shared" si="43"/>
        <v>0</v>
      </c>
      <c r="BJ80" s="35">
        <f t="shared" si="43"/>
        <v>0</v>
      </c>
      <c r="BK80" s="35">
        <f t="shared" si="43"/>
        <v>0</v>
      </c>
      <c r="BL80" s="35">
        <f t="shared" si="43"/>
        <v>0</v>
      </c>
      <c r="BM80" s="35">
        <f t="shared" si="43"/>
        <v>0</v>
      </c>
    </row>
    <row r="81" spans="1:801" s="1" customFormat="1" ht="17.100000000000001" customHeight="1">
      <c r="A81" s="22">
        <v>62</v>
      </c>
      <c r="B81" s="29" t="s">
        <v>129</v>
      </c>
      <c r="C81" s="13">
        <v>34000</v>
      </c>
      <c r="D81" s="13">
        <v>0</v>
      </c>
      <c r="E81" s="34">
        <v>2840</v>
      </c>
      <c r="F81" s="34"/>
      <c r="G81" s="34">
        <v>3653</v>
      </c>
      <c r="H81" s="15">
        <f t="shared" si="32"/>
        <v>128.62676056338029</v>
      </c>
      <c r="I81" s="34"/>
      <c r="J81" s="15"/>
      <c r="K81" s="34">
        <f>G81+'Mar26'!K81</f>
        <v>21521</v>
      </c>
      <c r="L81" s="15">
        <f t="shared" si="31"/>
        <v>63.297058823529412</v>
      </c>
      <c r="M81" s="34">
        <f>I81+'Mar26'!M81</f>
        <v>0</v>
      </c>
      <c r="N81" s="15"/>
      <c r="O81" s="34">
        <v>172</v>
      </c>
      <c r="P81" s="34"/>
      <c r="Q81" s="34">
        <f>O81+'Feb26'!Q81</f>
        <v>1138</v>
      </c>
      <c r="R81" s="34">
        <f>P81+'Feb26'!R81</f>
        <v>0</v>
      </c>
      <c r="S81" s="34">
        <v>2422</v>
      </c>
      <c r="T81" s="34"/>
      <c r="U81" s="34">
        <v>872</v>
      </c>
      <c r="V81" s="34"/>
      <c r="W81" s="34">
        <v>498</v>
      </c>
      <c r="X81" s="34"/>
      <c r="Y81" s="15">
        <f t="shared" si="24"/>
        <v>57.110091743119263</v>
      </c>
      <c r="Z81" s="15"/>
      <c r="AA81" s="34">
        <v>3203</v>
      </c>
      <c r="AB81" s="34"/>
      <c r="AC81" s="34">
        <v>1779</v>
      </c>
      <c r="AD81" s="34"/>
      <c r="AE81" s="34">
        <v>1381</v>
      </c>
      <c r="AF81" s="34"/>
      <c r="AG81" s="34">
        <v>76</v>
      </c>
      <c r="AH81" s="34"/>
      <c r="AI81" s="34">
        <v>150</v>
      </c>
      <c r="AJ81" s="34"/>
      <c r="AK81" s="34">
        <v>56</v>
      </c>
      <c r="AL81" s="34"/>
      <c r="AM81" s="34">
        <v>158</v>
      </c>
      <c r="AN81" s="34"/>
      <c r="AO81" s="34">
        <v>886</v>
      </c>
      <c r="AP81" s="34"/>
      <c r="AQ81" s="34">
        <v>678</v>
      </c>
      <c r="AR81" s="34"/>
      <c r="AS81" s="34">
        <f t="shared" si="33"/>
        <v>1564</v>
      </c>
      <c r="AT81" s="34">
        <f t="shared" si="33"/>
        <v>0</v>
      </c>
      <c r="AU81" s="34">
        <f t="shared" si="34"/>
        <v>1564</v>
      </c>
      <c r="AV81" s="34">
        <f>AO81+'Mar26'!AV81</f>
        <v>5313</v>
      </c>
      <c r="AW81" s="34">
        <f>AP81+'Mar26'!AW81</f>
        <v>0</v>
      </c>
      <c r="AX81" s="34">
        <f>AQ81+'Mar26'!AX81</f>
        <v>4193</v>
      </c>
      <c r="AY81" s="34">
        <f>AR81+'Mar26'!AY81</f>
        <v>0</v>
      </c>
      <c r="AZ81" s="34">
        <f t="shared" si="35"/>
        <v>9506</v>
      </c>
      <c r="BA81" s="34">
        <f t="shared" si="35"/>
        <v>0</v>
      </c>
      <c r="BB81" s="34">
        <f t="shared" si="36"/>
        <v>9506</v>
      </c>
      <c r="BC81" s="34">
        <v>40</v>
      </c>
      <c r="BD81" s="34">
        <v>200</v>
      </c>
      <c r="BE81" s="34">
        <f>BC81+'Feb26'!BE81</f>
        <v>537</v>
      </c>
      <c r="BF81" s="34">
        <f>BD81+'Feb26'!BF81</f>
        <v>2685</v>
      </c>
      <c r="BG81" s="34"/>
      <c r="BH81" s="34"/>
      <c r="BI81" s="34"/>
      <c r="BJ81" s="34"/>
      <c r="BK81" s="39"/>
      <c r="BL81" s="39"/>
      <c r="BM81" s="34">
        <f t="shared" si="29"/>
        <v>0</v>
      </c>
    </row>
    <row r="82" spans="1:801" s="1" customFormat="1" ht="17.100000000000001" customHeight="1">
      <c r="A82" s="12">
        <v>63</v>
      </c>
      <c r="B82" s="13" t="s">
        <v>130</v>
      </c>
      <c r="C82" s="13">
        <v>15000</v>
      </c>
      <c r="D82" s="13">
        <v>0</v>
      </c>
      <c r="E82" s="34">
        <v>1390</v>
      </c>
      <c r="F82" s="34"/>
      <c r="G82" s="34">
        <v>1648</v>
      </c>
      <c r="H82" s="15">
        <f t="shared" si="32"/>
        <v>118.56115107913669</v>
      </c>
      <c r="I82" s="34"/>
      <c r="J82" s="15"/>
      <c r="K82" s="34">
        <f>G82+'Mar26'!K82</f>
        <v>8357</v>
      </c>
      <c r="L82" s="15">
        <f t="shared" si="31"/>
        <v>55.713333333333331</v>
      </c>
      <c r="M82" s="34">
        <f>I82+'Mar26'!M82</f>
        <v>0</v>
      </c>
      <c r="N82" s="15"/>
      <c r="O82" s="34">
        <v>112</v>
      </c>
      <c r="P82" s="34"/>
      <c r="Q82" s="34">
        <f>O82+'Feb26'!Q82</f>
        <v>499</v>
      </c>
      <c r="R82" s="34">
        <f>P82+'Feb26'!R82</f>
        <v>0</v>
      </c>
      <c r="S82" s="34">
        <v>1133</v>
      </c>
      <c r="T82" s="34"/>
      <c r="U82" s="34">
        <v>462</v>
      </c>
      <c r="V82" s="34"/>
      <c r="W82" s="34">
        <v>256</v>
      </c>
      <c r="X82" s="34"/>
      <c r="Y82" s="15">
        <f t="shared" si="24"/>
        <v>55.411255411255411</v>
      </c>
      <c r="Z82" s="15"/>
      <c r="AA82" s="34">
        <v>1735</v>
      </c>
      <c r="AB82" s="34"/>
      <c r="AC82" s="34">
        <v>879</v>
      </c>
      <c r="AD82" s="34"/>
      <c r="AE82" s="34">
        <v>824</v>
      </c>
      <c r="AF82" s="34"/>
      <c r="AG82" s="34">
        <v>19</v>
      </c>
      <c r="AH82" s="34"/>
      <c r="AI82" s="34">
        <v>68</v>
      </c>
      <c r="AJ82" s="34"/>
      <c r="AK82" s="34">
        <v>21</v>
      </c>
      <c r="AL82" s="34"/>
      <c r="AM82" s="34">
        <v>72</v>
      </c>
      <c r="AN82" s="34"/>
      <c r="AO82" s="34">
        <v>397</v>
      </c>
      <c r="AP82" s="34"/>
      <c r="AQ82" s="34">
        <v>327</v>
      </c>
      <c r="AR82" s="34"/>
      <c r="AS82" s="34">
        <f t="shared" si="33"/>
        <v>724</v>
      </c>
      <c r="AT82" s="34">
        <f t="shared" si="33"/>
        <v>0</v>
      </c>
      <c r="AU82" s="34">
        <f t="shared" si="34"/>
        <v>724</v>
      </c>
      <c r="AV82" s="34">
        <f>AO82+'Mar26'!AV82</f>
        <v>2384</v>
      </c>
      <c r="AW82" s="34">
        <f>AP82+'Mar26'!AW82</f>
        <v>0</v>
      </c>
      <c r="AX82" s="34">
        <f>AQ82+'Mar26'!AX82</f>
        <v>1842</v>
      </c>
      <c r="AY82" s="34">
        <f>AR82+'Mar26'!AY82</f>
        <v>0</v>
      </c>
      <c r="AZ82" s="34">
        <f t="shared" si="35"/>
        <v>4226</v>
      </c>
      <c r="BA82" s="34">
        <f t="shared" si="35"/>
        <v>0</v>
      </c>
      <c r="BB82" s="34">
        <f t="shared" si="36"/>
        <v>4226</v>
      </c>
      <c r="BC82" s="34"/>
      <c r="BD82" s="34"/>
      <c r="BE82" s="34">
        <f>BC82+'Jan26'!BE82</f>
        <v>0</v>
      </c>
      <c r="BF82" s="34">
        <f>BD82+'Jan26'!BF82</f>
        <v>0</v>
      </c>
      <c r="BG82" s="34"/>
      <c r="BH82" s="34"/>
      <c r="BI82" s="34"/>
      <c r="BJ82" s="34"/>
      <c r="BK82" s="39"/>
      <c r="BL82" s="39"/>
      <c r="BM82" s="34">
        <f t="shared" si="29"/>
        <v>0</v>
      </c>
    </row>
    <row r="83" spans="1:801" s="1" customFormat="1" ht="17.100000000000001" customHeight="1">
      <c r="A83" s="12">
        <v>64</v>
      </c>
      <c r="B83" s="13" t="s">
        <v>131</v>
      </c>
      <c r="C83" s="13">
        <v>18000</v>
      </c>
      <c r="D83" s="13">
        <v>0</v>
      </c>
      <c r="E83" s="34">
        <v>1512</v>
      </c>
      <c r="F83" s="34"/>
      <c r="G83" s="34">
        <v>1109</v>
      </c>
      <c r="H83" s="15">
        <f t="shared" si="32"/>
        <v>73.346560846560848</v>
      </c>
      <c r="I83" s="34"/>
      <c r="J83" s="15"/>
      <c r="K83" s="34">
        <f>G83+'Mar26'!K83</f>
        <v>12446</v>
      </c>
      <c r="L83" s="15">
        <f t="shared" si="31"/>
        <v>69.144444444444446</v>
      </c>
      <c r="M83" s="34">
        <f>I83+'Mar26'!M83</f>
        <v>0</v>
      </c>
      <c r="N83" s="15"/>
      <c r="O83" s="34">
        <v>23</v>
      </c>
      <c r="P83" s="34"/>
      <c r="Q83" s="34">
        <f>O83+'Feb26'!Q83</f>
        <v>366</v>
      </c>
      <c r="R83" s="34">
        <f>P83+'Feb26'!R83</f>
        <v>0</v>
      </c>
      <c r="S83" s="34">
        <v>1611</v>
      </c>
      <c r="T83" s="34"/>
      <c r="U83" s="34">
        <v>632</v>
      </c>
      <c r="V83" s="34"/>
      <c r="W83" s="34">
        <v>335</v>
      </c>
      <c r="X83" s="34"/>
      <c r="Y83" s="15">
        <f t="shared" si="24"/>
        <v>53.006329113924053</v>
      </c>
      <c r="Z83" s="15"/>
      <c r="AA83" s="34">
        <v>1838</v>
      </c>
      <c r="AB83" s="34"/>
      <c r="AC83" s="34">
        <v>979</v>
      </c>
      <c r="AD83" s="34"/>
      <c r="AE83" s="34">
        <v>875</v>
      </c>
      <c r="AF83" s="34"/>
      <c r="AG83" s="34">
        <v>21</v>
      </c>
      <c r="AH83" s="34"/>
      <c r="AI83" s="34">
        <v>91</v>
      </c>
      <c r="AJ83" s="34"/>
      <c r="AK83" s="34">
        <v>11</v>
      </c>
      <c r="AL83" s="34"/>
      <c r="AM83" s="34">
        <v>92</v>
      </c>
      <c r="AN83" s="34"/>
      <c r="AO83" s="34">
        <v>400</v>
      </c>
      <c r="AP83" s="34"/>
      <c r="AQ83" s="34">
        <v>318</v>
      </c>
      <c r="AR83" s="34"/>
      <c r="AS83" s="34">
        <f t="shared" si="33"/>
        <v>718</v>
      </c>
      <c r="AT83" s="34">
        <f t="shared" si="33"/>
        <v>0</v>
      </c>
      <c r="AU83" s="34">
        <f t="shared" si="34"/>
        <v>718</v>
      </c>
      <c r="AV83" s="34">
        <f>AO83+'Mar26'!AV83</f>
        <v>2924</v>
      </c>
      <c r="AW83" s="34">
        <f>AP83+'Mar26'!AW83</f>
        <v>0</v>
      </c>
      <c r="AX83" s="34">
        <f>AQ83+'Mar26'!AX83</f>
        <v>2312</v>
      </c>
      <c r="AY83" s="34">
        <f>AR83+'Mar26'!AY83</f>
        <v>0</v>
      </c>
      <c r="AZ83" s="34">
        <f t="shared" si="35"/>
        <v>5236</v>
      </c>
      <c r="BA83" s="34">
        <f t="shared" si="35"/>
        <v>0</v>
      </c>
      <c r="BB83" s="34">
        <f t="shared" si="36"/>
        <v>5236</v>
      </c>
      <c r="BC83" s="34"/>
      <c r="BD83" s="34"/>
      <c r="BE83" s="34">
        <f>BC83+'Jan26'!BE83</f>
        <v>0</v>
      </c>
      <c r="BF83" s="34">
        <f>BD83+'Jan26'!BF83</f>
        <v>0</v>
      </c>
      <c r="BG83" s="34"/>
      <c r="BH83" s="34"/>
      <c r="BI83" s="34"/>
      <c r="BJ83" s="34"/>
      <c r="BK83" s="39"/>
      <c r="BL83" s="39"/>
      <c r="BM83" s="34">
        <f t="shared" si="29"/>
        <v>0</v>
      </c>
    </row>
    <row r="84" spans="1:801" s="1" customFormat="1" ht="17.100000000000001" customHeight="1">
      <c r="A84" s="16">
        <v>65</v>
      </c>
      <c r="B84" s="17" t="s">
        <v>132</v>
      </c>
      <c r="C84" s="13">
        <v>10000</v>
      </c>
      <c r="D84" s="13">
        <v>0</v>
      </c>
      <c r="E84" s="34">
        <v>853</v>
      </c>
      <c r="F84" s="34"/>
      <c r="G84" s="34">
        <v>1964</v>
      </c>
      <c r="H84" s="15">
        <f t="shared" si="32"/>
        <v>230.2461899179367</v>
      </c>
      <c r="I84" s="34"/>
      <c r="J84" s="15"/>
      <c r="K84" s="34">
        <f>G84+'Mar26'!K84</f>
        <v>10192</v>
      </c>
      <c r="L84" s="15">
        <f t="shared" si="31"/>
        <v>101.92</v>
      </c>
      <c r="M84" s="34">
        <f>I84+'Mar26'!M84</f>
        <v>0</v>
      </c>
      <c r="N84" s="15"/>
      <c r="O84" s="34">
        <v>216</v>
      </c>
      <c r="P84" s="34"/>
      <c r="Q84" s="34">
        <f>O84+'Feb26'!Q84</f>
        <v>789</v>
      </c>
      <c r="R84" s="34">
        <f>P84+'Feb26'!R84</f>
        <v>0</v>
      </c>
      <c r="S84" s="34">
        <v>1263</v>
      </c>
      <c r="T84" s="34"/>
      <c r="U84" s="34">
        <v>405</v>
      </c>
      <c r="V84" s="34"/>
      <c r="W84" s="34">
        <v>221</v>
      </c>
      <c r="X84" s="34"/>
      <c r="Y84" s="15">
        <f t="shared" si="24"/>
        <v>54.567901234567898</v>
      </c>
      <c r="Z84" s="15"/>
      <c r="AA84" s="34">
        <v>1958</v>
      </c>
      <c r="AB84" s="34"/>
      <c r="AC84" s="34">
        <v>959</v>
      </c>
      <c r="AD84" s="34"/>
      <c r="AE84" s="34">
        <v>999</v>
      </c>
      <c r="AF84" s="34"/>
      <c r="AG84" s="34">
        <v>22</v>
      </c>
      <c r="AH84" s="34"/>
      <c r="AI84" s="34">
        <v>96</v>
      </c>
      <c r="AJ84" s="34"/>
      <c r="AK84" s="34">
        <v>14</v>
      </c>
      <c r="AL84" s="34"/>
      <c r="AM84" s="34">
        <v>63</v>
      </c>
      <c r="AN84" s="34"/>
      <c r="AO84" s="34">
        <v>431</v>
      </c>
      <c r="AP84" s="34"/>
      <c r="AQ84" s="34">
        <v>361</v>
      </c>
      <c r="AR84" s="34"/>
      <c r="AS84" s="34">
        <f t="shared" si="33"/>
        <v>792</v>
      </c>
      <c r="AT84" s="34">
        <f t="shared" si="33"/>
        <v>0</v>
      </c>
      <c r="AU84" s="34">
        <f t="shared" si="34"/>
        <v>792</v>
      </c>
      <c r="AV84" s="34">
        <f>AO84+'Mar26'!AV84</f>
        <v>2632</v>
      </c>
      <c r="AW84" s="34">
        <f>AP84+'Mar26'!AW84</f>
        <v>0</v>
      </c>
      <c r="AX84" s="34">
        <f>AQ84+'Mar26'!AX84</f>
        <v>2030</v>
      </c>
      <c r="AY84" s="34">
        <f>AR84+'Mar26'!AY84</f>
        <v>0</v>
      </c>
      <c r="AZ84" s="34">
        <f t="shared" si="35"/>
        <v>4662</v>
      </c>
      <c r="BA84" s="34">
        <f t="shared" si="35"/>
        <v>0</v>
      </c>
      <c r="BB84" s="34">
        <f t="shared" si="36"/>
        <v>4662</v>
      </c>
      <c r="BC84" s="34"/>
      <c r="BD84" s="34"/>
      <c r="BE84" s="34">
        <f>BC84+'Jan26'!BE84</f>
        <v>0</v>
      </c>
      <c r="BF84" s="34">
        <f>BD84+'Jan26'!BF84</f>
        <v>0</v>
      </c>
      <c r="BG84" s="34"/>
      <c r="BH84" s="34"/>
      <c r="BI84" s="34"/>
      <c r="BJ84" s="34"/>
      <c r="BK84" s="39"/>
      <c r="BL84" s="39"/>
      <c r="BM84" s="34">
        <f t="shared" si="29"/>
        <v>0</v>
      </c>
    </row>
    <row r="85" spans="1:801" s="138" customFormat="1" ht="17.100000000000001" customHeight="1">
      <c r="A85" s="18"/>
      <c r="B85" s="19" t="s">
        <v>74</v>
      </c>
      <c r="C85" s="19">
        <f>SUM(C81:C84)</f>
        <v>77000</v>
      </c>
      <c r="D85" s="19">
        <f t="shared" ref="D85:BM85" si="44">SUM(D81:D84)</f>
        <v>0</v>
      </c>
      <c r="E85" s="35">
        <f t="shared" si="44"/>
        <v>6595</v>
      </c>
      <c r="F85" s="35">
        <f t="shared" si="44"/>
        <v>0</v>
      </c>
      <c r="G85" s="35">
        <f t="shared" si="44"/>
        <v>8374</v>
      </c>
      <c r="H85" s="21">
        <f t="shared" si="32"/>
        <v>126.97498104624715</v>
      </c>
      <c r="I85" s="35">
        <f t="shared" si="44"/>
        <v>0</v>
      </c>
      <c r="J85" s="35">
        <f t="shared" si="44"/>
        <v>0</v>
      </c>
      <c r="K85" s="35">
        <f t="shared" si="44"/>
        <v>52516</v>
      </c>
      <c r="L85" s="21">
        <f t="shared" si="31"/>
        <v>68.202597402597405</v>
      </c>
      <c r="M85" s="35">
        <f t="shared" si="44"/>
        <v>0</v>
      </c>
      <c r="N85" s="35">
        <f t="shared" si="44"/>
        <v>0</v>
      </c>
      <c r="O85" s="35">
        <f t="shared" si="44"/>
        <v>523</v>
      </c>
      <c r="P85" s="35">
        <f t="shared" si="44"/>
        <v>0</v>
      </c>
      <c r="Q85" s="35">
        <f t="shared" si="44"/>
        <v>2792</v>
      </c>
      <c r="R85" s="35">
        <f t="shared" si="44"/>
        <v>0</v>
      </c>
      <c r="S85" s="35">
        <f t="shared" si="44"/>
        <v>6429</v>
      </c>
      <c r="T85" s="35">
        <f t="shared" si="44"/>
        <v>0</v>
      </c>
      <c r="U85" s="35">
        <f t="shared" si="44"/>
        <v>2371</v>
      </c>
      <c r="V85" s="35">
        <f t="shared" si="44"/>
        <v>0</v>
      </c>
      <c r="W85" s="35">
        <f t="shared" si="44"/>
        <v>1310</v>
      </c>
      <c r="X85" s="35">
        <f t="shared" si="44"/>
        <v>0</v>
      </c>
      <c r="Y85" s="21">
        <f t="shared" si="24"/>
        <v>55.250948966680724</v>
      </c>
      <c r="Z85" s="21"/>
      <c r="AA85" s="35">
        <f t="shared" si="44"/>
        <v>8734</v>
      </c>
      <c r="AB85" s="35">
        <f t="shared" si="44"/>
        <v>0</v>
      </c>
      <c r="AC85" s="35">
        <f t="shared" si="44"/>
        <v>4596</v>
      </c>
      <c r="AD85" s="35">
        <f t="shared" si="44"/>
        <v>0</v>
      </c>
      <c r="AE85" s="35">
        <f t="shared" si="44"/>
        <v>4079</v>
      </c>
      <c r="AF85" s="35">
        <f t="shared" si="44"/>
        <v>0</v>
      </c>
      <c r="AG85" s="35">
        <f t="shared" si="44"/>
        <v>138</v>
      </c>
      <c r="AH85" s="35">
        <f t="shared" si="44"/>
        <v>0</v>
      </c>
      <c r="AI85" s="35">
        <f t="shared" si="44"/>
        <v>405</v>
      </c>
      <c r="AJ85" s="35">
        <f t="shared" si="44"/>
        <v>0</v>
      </c>
      <c r="AK85" s="35">
        <f t="shared" si="44"/>
        <v>102</v>
      </c>
      <c r="AL85" s="35">
        <f t="shared" si="44"/>
        <v>0</v>
      </c>
      <c r="AM85" s="35">
        <f t="shared" si="44"/>
        <v>385</v>
      </c>
      <c r="AN85" s="35">
        <f t="shared" si="44"/>
        <v>0</v>
      </c>
      <c r="AO85" s="35">
        <f t="shared" si="44"/>
        <v>2114</v>
      </c>
      <c r="AP85" s="35">
        <f t="shared" si="44"/>
        <v>0</v>
      </c>
      <c r="AQ85" s="35">
        <f t="shared" si="44"/>
        <v>1684</v>
      </c>
      <c r="AR85" s="35">
        <f t="shared" si="44"/>
        <v>0</v>
      </c>
      <c r="AS85" s="35">
        <f t="shared" si="44"/>
        <v>3798</v>
      </c>
      <c r="AT85" s="35">
        <f t="shared" si="44"/>
        <v>0</v>
      </c>
      <c r="AU85" s="35">
        <f t="shared" si="44"/>
        <v>3798</v>
      </c>
      <c r="AV85" s="35">
        <f t="shared" si="44"/>
        <v>13253</v>
      </c>
      <c r="AW85" s="35">
        <f t="shared" si="44"/>
        <v>0</v>
      </c>
      <c r="AX85" s="35">
        <f t="shared" si="44"/>
        <v>10377</v>
      </c>
      <c r="AY85" s="35">
        <f t="shared" si="44"/>
        <v>0</v>
      </c>
      <c r="AZ85" s="35">
        <f t="shared" si="44"/>
        <v>23630</v>
      </c>
      <c r="BA85" s="35">
        <f t="shared" si="44"/>
        <v>0</v>
      </c>
      <c r="BB85" s="35">
        <f t="shared" si="44"/>
        <v>23630</v>
      </c>
      <c r="BC85" s="35">
        <f t="shared" si="44"/>
        <v>40</v>
      </c>
      <c r="BD85" s="35">
        <f t="shared" si="44"/>
        <v>200</v>
      </c>
      <c r="BE85" s="35">
        <f t="shared" si="44"/>
        <v>537</v>
      </c>
      <c r="BF85" s="35">
        <f t="shared" si="44"/>
        <v>2685</v>
      </c>
      <c r="BG85" s="35">
        <f t="shared" si="44"/>
        <v>0</v>
      </c>
      <c r="BH85" s="35">
        <f t="shared" si="44"/>
        <v>0</v>
      </c>
      <c r="BI85" s="35">
        <f t="shared" si="44"/>
        <v>0</v>
      </c>
      <c r="BJ85" s="35">
        <f t="shared" si="44"/>
        <v>0</v>
      </c>
      <c r="BK85" s="35">
        <f t="shared" si="44"/>
        <v>0</v>
      </c>
      <c r="BL85" s="35">
        <f t="shared" si="44"/>
        <v>0</v>
      </c>
      <c r="BM85" s="35">
        <f t="shared" si="44"/>
        <v>0</v>
      </c>
    </row>
    <row r="86" spans="1:801" s="1" customFormat="1" ht="17.100000000000001" customHeight="1">
      <c r="A86" s="22">
        <v>65</v>
      </c>
      <c r="B86" s="29" t="s">
        <v>133</v>
      </c>
      <c r="C86" s="13">
        <v>14500</v>
      </c>
      <c r="D86" s="13">
        <v>0</v>
      </c>
      <c r="E86" s="34">
        <v>1355</v>
      </c>
      <c r="F86" s="34"/>
      <c r="G86" s="34">
        <v>1001</v>
      </c>
      <c r="H86" s="15">
        <f t="shared" si="32"/>
        <v>73.874538745387454</v>
      </c>
      <c r="I86" s="34"/>
      <c r="J86" s="15"/>
      <c r="K86" s="34">
        <f>G86+'Mar26'!K86</f>
        <v>8112</v>
      </c>
      <c r="L86" s="15">
        <f t="shared" si="31"/>
        <v>55.944827586206898</v>
      </c>
      <c r="M86" s="34">
        <f>I86+'Mar26'!M86</f>
        <v>0</v>
      </c>
      <c r="N86" s="15"/>
      <c r="O86" s="34">
        <v>23</v>
      </c>
      <c r="P86" s="34"/>
      <c r="Q86" s="34">
        <f>O86+'Feb26'!Q86</f>
        <v>252</v>
      </c>
      <c r="R86" s="34">
        <f>P86+'Feb26'!R86</f>
        <v>0</v>
      </c>
      <c r="S86" s="34">
        <v>936</v>
      </c>
      <c r="T86" s="34"/>
      <c r="U86" s="34">
        <v>352</v>
      </c>
      <c r="V86" s="34"/>
      <c r="W86" s="34">
        <v>237</v>
      </c>
      <c r="X86" s="34"/>
      <c r="Y86" s="15">
        <f t="shared" si="24"/>
        <v>67.329545454545453</v>
      </c>
      <c r="Z86" s="15"/>
      <c r="AA86" s="34">
        <v>1620</v>
      </c>
      <c r="AB86" s="34"/>
      <c r="AC86" s="34">
        <v>833</v>
      </c>
      <c r="AD86" s="34"/>
      <c r="AE86" s="34">
        <v>606</v>
      </c>
      <c r="AF86" s="34"/>
      <c r="AG86" s="34">
        <v>72</v>
      </c>
      <c r="AH86" s="34"/>
      <c r="AI86" s="34">
        <v>167</v>
      </c>
      <c r="AJ86" s="34"/>
      <c r="AK86" s="34">
        <v>72</v>
      </c>
      <c r="AL86" s="34"/>
      <c r="AM86" s="34">
        <v>84</v>
      </c>
      <c r="AN86" s="34"/>
      <c r="AO86" s="34">
        <v>353</v>
      </c>
      <c r="AP86" s="34"/>
      <c r="AQ86" s="34">
        <v>281</v>
      </c>
      <c r="AR86" s="34"/>
      <c r="AS86" s="34">
        <f t="shared" si="33"/>
        <v>634</v>
      </c>
      <c r="AT86" s="34">
        <f t="shared" si="33"/>
        <v>0</v>
      </c>
      <c r="AU86" s="34">
        <f t="shared" si="34"/>
        <v>634</v>
      </c>
      <c r="AV86" s="34">
        <f>AO86+'Mar26'!AV86</f>
        <v>1975</v>
      </c>
      <c r="AW86" s="34">
        <f>AP86+'Mar26'!AW86</f>
        <v>0</v>
      </c>
      <c r="AX86" s="34">
        <f>AQ86+'Mar26'!AX86</f>
        <v>1612</v>
      </c>
      <c r="AY86" s="34">
        <f>AR86+'Mar26'!AY86</f>
        <v>0</v>
      </c>
      <c r="AZ86" s="34">
        <f t="shared" si="35"/>
        <v>3587</v>
      </c>
      <c r="BA86" s="34">
        <f t="shared" si="35"/>
        <v>0</v>
      </c>
      <c r="BB86" s="34">
        <f t="shared" si="36"/>
        <v>3587</v>
      </c>
      <c r="BC86" s="34"/>
      <c r="BD86" s="34"/>
      <c r="BE86" s="34"/>
      <c r="BF86" s="34"/>
      <c r="BG86" s="34"/>
      <c r="BH86" s="34"/>
      <c r="BI86" s="34"/>
      <c r="BJ86" s="34"/>
      <c r="BK86" s="39"/>
      <c r="BL86" s="39"/>
      <c r="BM86" s="34">
        <f t="shared" si="29"/>
        <v>0</v>
      </c>
    </row>
    <row r="87" spans="1:801" s="1" customFormat="1" ht="17.100000000000001" customHeight="1">
      <c r="A87" s="16">
        <v>66</v>
      </c>
      <c r="B87" s="13" t="s">
        <v>134</v>
      </c>
      <c r="C87" s="13">
        <v>15000</v>
      </c>
      <c r="D87" s="13">
        <v>0</v>
      </c>
      <c r="E87" s="34">
        <v>1525</v>
      </c>
      <c r="F87" s="34"/>
      <c r="G87" s="34">
        <v>1754</v>
      </c>
      <c r="H87" s="15">
        <f t="shared" si="32"/>
        <v>115.01639344262296</v>
      </c>
      <c r="I87" s="34"/>
      <c r="J87" s="15"/>
      <c r="K87" s="34">
        <f>G87+'Mar26'!K87</f>
        <v>11800</v>
      </c>
      <c r="L87" s="15">
        <f t="shared" si="31"/>
        <v>78.666666666666671</v>
      </c>
      <c r="M87" s="34">
        <f>I87+'Mar26'!M87</f>
        <v>0</v>
      </c>
      <c r="N87" s="15"/>
      <c r="O87" s="34">
        <v>36</v>
      </c>
      <c r="P87" s="34"/>
      <c r="Q87" s="34">
        <f>O87+'Feb26'!Q87</f>
        <v>157</v>
      </c>
      <c r="R87" s="34">
        <f>P87+'Feb26'!R87</f>
        <v>0</v>
      </c>
      <c r="S87" s="34">
        <v>1663</v>
      </c>
      <c r="T87" s="34"/>
      <c r="U87" s="34">
        <v>733</v>
      </c>
      <c r="V87" s="34"/>
      <c r="W87" s="34">
        <v>545</v>
      </c>
      <c r="X87" s="34"/>
      <c r="Y87" s="15">
        <f t="shared" si="24"/>
        <v>74.35197817189632</v>
      </c>
      <c r="Z87" s="15"/>
      <c r="AA87" s="34">
        <v>1263</v>
      </c>
      <c r="AB87" s="34"/>
      <c r="AC87" s="34">
        <v>655</v>
      </c>
      <c r="AD87" s="34"/>
      <c r="AE87" s="34">
        <v>273</v>
      </c>
      <c r="AF87" s="34"/>
      <c r="AG87" s="34">
        <v>76</v>
      </c>
      <c r="AH87" s="34"/>
      <c r="AI87" s="34">
        <v>131</v>
      </c>
      <c r="AJ87" s="34"/>
      <c r="AK87" s="34">
        <v>39</v>
      </c>
      <c r="AL87" s="34"/>
      <c r="AM87" s="34">
        <v>29</v>
      </c>
      <c r="AN87" s="34"/>
      <c r="AO87" s="34">
        <v>358</v>
      </c>
      <c r="AP87" s="34"/>
      <c r="AQ87" s="34">
        <v>264</v>
      </c>
      <c r="AR87" s="34"/>
      <c r="AS87" s="34">
        <f t="shared" si="33"/>
        <v>622</v>
      </c>
      <c r="AT87" s="34">
        <f t="shared" si="33"/>
        <v>0</v>
      </c>
      <c r="AU87" s="34">
        <f t="shared" si="34"/>
        <v>622</v>
      </c>
      <c r="AV87" s="34">
        <f>AO87+'Mar26'!AV87</f>
        <v>2928</v>
      </c>
      <c r="AW87" s="34">
        <f>AP87+'Mar26'!AW87</f>
        <v>0</v>
      </c>
      <c r="AX87" s="34">
        <f>AQ87+'Mar26'!AX87</f>
        <v>2201</v>
      </c>
      <c r="AY87" s="34">
        <f>AR87+'Mar26'!AY87</f>
        <v>0</v>
      </c>
      <c r="AZ87" s="34">
        <f t="shared" si="35"/>
        <v>5129</v>
      </c>
      <c r="BA87" s="34">
        <f t="shared" si="35"/>
        <v>0</v>
      </c>
      <c r="BB87" s="34">
        <f t="shared" si="36"/>
        <v>5129</v>
      </c>
      <c r="BC87" s="34"/>
      <c r="BD87" s="34"/>
      <c r="BE87" s="34"/>
      <c r="BF87" s="34"/>
      <c r="BG87" s="34"/>
      <c r="BH87" s="34"/>
      <c r="BI87" s="34"/>
      <c r="BJ87" s="34"/>
      <c r="BK87" s="39"/>
      <c r="BL87" s="39"/>
      <c r="BM87" s="34">
        <f t="shared" si="29"/>
        <v>0</v>
      </c>
    </row>
    <row r="88" spans="1:801" s="138" customFormat="1" ht="17.100000000000001" customHeight="1">
      <c r="A88" s="18"/>
      <c r="B88" s="19" t="s">
        <v>74</v>
      </c>
      <c r="C88" s="19">
        <f>SUM(C86:C87)</f>
        <v>29500</v>
      </c>
      <c r="D88" s="19">
        <f t="shared" ref="D88:BM88" si="45">SUM(D86:D87)</f>
        <v>0</v>
      </c>
      <c r="E88" s="19">
        <f t="shared" si="45"/>
        <v>2880</v>
      </c>
      <c r="F88" s="19">
        <f t="shared" si="45"/>
        <v>0</v>
      </c>
      <c r="G88" s="19">
        <f t="shared" si="45"/>
        <v>2755</v>
      </c>
      <c r="H88" s="21">
        <f t="shared" si="32"/>
        <v>95.659722222222229</v>
      </c>
      <c r="I88" s="35">
        <f t="shared" si="45"/>
        <v>0</v>
      </c>
      <c r="J88" s="35">
        <f t="shared" si="45"/>
        <v>0</v>
      </c>
      <c r="K88" s="35">
        <f t="shared" si="45"/>
        <v>19912</v>
      </c>
      <c r="L88" s="21">
        <f t="shared" si="31"/>
        <v>67.498305084745766</v>
      </c>
      <c r="M88" s="35">
        <f t="shared" si="45"/>
        <v>0</v>
      </c>
      <c r="N88" s="35">
        <f t="shared" si="45"/>
        <v>0</v>
      </c>
      <c r="O88" s="35">
        <f t="shared" si="45"/>
        <v>59</v>
      </c>
      <c r="P88" s="35">
        <f t="shared" si="45"/>
        <v>0</v>
      </c>
      <c r="Q88" s="35">
        <f t="shared" si="45"/>
        <v>409</v>
      </c>
      <c r="R88" s="35">
        <f t="shared" si="45"/>
        <v>0</v>
      </c>
      <c r="S88" s="35">
        <f t="shared" si="45"/>
        <v>2599</v>
      </c>
      <c r="T88" s="35">
        <f t="shared" si="45"/>
        <v>0</v>
      </c>
      <c r="U88" s="35">
        <f t="shared" si="45"/>
        <v>1085</v>
      </c>
      <c r="V88" s="35">
        <f t="shared" si="45"/>
        <v>0</v>
      </c>
      <c r="W88" s="35">
        <f t="shared" si="45"/>
        <v>782</v>
      </c>
      <c r="X88" s="35">
        <f t="shared" si="45"/>
        <v>0</v>
      </c>
      <c r="Y88" s="21">
        <f t="shared" si="24"/>
        <v>72.073732718894007</v>
      </c>
      <c r="Z88" s="35">
        <f t="shared" si="45"/>
        <v>0</v>
      </c>
      <c r="AA88" s="35">
        <f t="shared" si="45"/>
        <v>2883</v>
      </c>
      <c r="AB88" s="35">
        <f t="shared" si="45"/>
        <v>0</v>
      </c>
      <c r="AC88" s="35">
        <f t="shared" si="45"/>
        <v>1488</v>
      </c>
      <c r="AD88" s="35">
        <f t="shared" si="45"/>
        <v>0</v>
      </c>
      <c r="AE88" s="35">
        <f t="shared" si="45"/>
        <v>879</v>
      </c>
      <c r="AF88" s="35">
        <f t="shared" si="45"/>
        <v>0</v>
      </c>
      <c r="AG88" s="35">
        <f t="shared" si="45"/>
        <v>148</v>
      </c>
      <c r="AH88" s="35">
        <f t="shared" si="45"/>
        <v>0</v>
      </c>
      <c r="AI88" s="35">
        <f t="shared" si="45"/>
        <v>298</v>
      </c>
      <c r="AJ88" s="35">
        <f t="shared" si="45"/>
        <v>0</v>
      </c>
      <c r="AK88" s="35">
        <f t="shared" si="45"/>
        <v>111</v>
      </c>
      <c r="AL88" s="35">
        <f t="shared" si="45"/>
        <v>0</v>
      </c>
      <c r="AM88" s="35">
        <f t="shared" si="45"/>
        <v>113</v>
      </c>
      <c r="AN88" s="35">
        <f t="shared" si="45"/>
        <v>0</v>
      </c>
      <c r="AO88" s="35">
        <f t="shared" si="45"/>
        <v>711</v>
      </c>
      <c r="AP88" s="35">
        <f t="shared" si="45"/>
        <v>0</v>
      </c>
      <c r="AQ88" s="35">
        <f t="shared" si="45"/>
        <v>545</v>
      </c>
      <c r="AR88" s="35">
        <f t="shared" si="45"/>
        <v>0</v>
      </c>
      <c r="AS88" s="35">
        <f t="shared" si="45"/>
        <v>1256</v>
      </c>
      <c r="AT88" s="35">
        <f t="shared" si="45"/>
        <v>0</v>
      </c>
      <c r="AU88" s="35">
        <f t="shared" si="45"/>
        <v>1256</v>
      </c>
      <c r="AV88" s="35">
        <f t="shared" si="45"/>
        <v>4903</v>
      </c>
      <c r="AW88" s="35">
        <f t="shared" si="45"/>
        <v>0</v>
      </c>
      <c r="AX88" s="35">
        <f t="shared" si="45"/>
        <v>3813</v>
      </c>
      <c r="AY88" s="35">
        <f t="shared" si="45"/>
        <v>0</v>
      </c>
      <c r="AZ88" s="35">
        <f t="shared" si="45"/>
        <v>8716</v>
      </c>
      <c r="BA88" s="35">
        <f t="shared" si="45"/>
        <v>0</v>
      </c>
      <c r="BB88" s="35">
        <f t="shared" si="45"/>
        <v>8716</v>
      </c>
      <c r="BC88" s="35">
        <f t="shared" si="45"/>
        <v>0</v>
      </c>
      <c r="BD88" s="35">
        <f t="shared" si="45"/>
        <v>0</v>
      </c>
      <c r="BE88" s="35">
        <f t="shared" si="45"/>
        <v>0</v>
      </c>
      <c r="BF88" s="35">
        <f t="shared" si="45"/>
        <v>0</v>
      </c>
      <c r="BG88" s="35">
        <f t="shared" si="45"/>
        <v>0</v>
      </c>
      <c r="BH88" s="35">
        <f t="shared" si="45"/>
        <v>0</v>
      </c>
      <c r="BI88" s="35">
        <f t="shared" si="45"/>
        <v>0</v>
      </c>
      <c r="BJ88" s="35">
        <f t="shared" si="45"/>
        <v>0</v>
      </c>
      <c r="BK88" s="35">
        <f t="shared" si="45"/>
        <v>0</v>
      </c>
      <c r="BL88" s="35">
        <f t="shared" si="45"/>
        <v>0</v>
      </c>
      <c r="BM88" s="35">
        <f t="shared" si="45"/>
        <v>0</v>
      </c>
    </row>
    <row r="89" spans="1:801" s="138" customFormat="1">
      <c r="A89" s="44"/>
      <c r="B89" s="45" t="s">
        <v>135</v>
      </c>
      <c r="C89" s="46">
        <f>C9+C12+C13+C19+C23+C26+C29+C33+C37+C38+C39+C40+C45+C51+C54+C57+C63+C67+C71+C76+C80+C85+C88</f>
        <v>3619500</v>
      </c>
      <c r="D89" s="47">
        <f>D9+D12+D13+D19+D23+D26+D29+D33+D37+D38+D39+D40+D45+D51+D54+D57+D63+D67+D71+D76+D80+D85+D88</f>
        <v>380500</v>
      </c>
      <c r="E89" s="69">
        <f>E9+E12+E13+E19+E23+E26+E29+E33+E37+E38+E39+E40+E45+E51+E54+E57+E63+E67+E71+E76+E80+E85+E88</f>
        <v>307301</v>
      </c>
      <c r="F89" s="69">
        <f>F9+F12+F13+F19+F23+F26+F29+F33+F37+F38+F39+F40+F45+F51+F54+F57+F63+F67+F71+F76+F80+F85+F88</f>
        <v>31415</v>
      </c>
      <c r="G89" s="69">
        <f>G9+G12+G13+G19+G23+G26+G29+G33+G37+G38+G39+G40+G45+G51+G54+G57+G63+G67+G71+G76+G80+G85+G88</f>
        <v>267951</v>
      </c>
      <c r="H89" s="49">
        <f t="shared" si="32"/>
        <v>87.194965196989273</v>
      </c>
      <c r="I89" s="59">
        <f>I9+I12+I13+I19+I23+I26+I29+I33+I37+I38+I39+I40+I45+I51+I54+I57+I63+I67+I71+I76+I80+I85+I88</f>
        <v>37743</v>
      </c>
      <c r="J89" s="49">
        <f t="shared" ref="J89" si="46">I89*100/F89</f>
        <v>120.14324367340443</v>
      </c>
      <c r="K89" s="58">
        <f>K9+K12+K13+K19+K23+K26+K29+K33+K37+K38+K39+K40+K45+K51+K54+K57+K63+K67+K71+K76+K80+K85+K88</f>
        <v>2192400</v>
      </c>
      <c r="L89" s="49">
        <f t="shared" si="31"/>
        <v>60.571902196435971</v>
      </c>
      <c r="M89" s="59">
        <f>M9+M12+M13+M19+M23+M26+M29+M33+M37+M38+M39+M40+M45+M51+M54+M57+M63+M67+M71+M76+M80+M85+M88</f>
        <v>254400</v>
      </c>
      <c r="N89" s="60">
        <f t="shared" ref="N89" si="47">M89*100/D89</f>
        <v>66.859395532194483</v>
      </c>
      <c r="O89" s="69">
        <f>O9+O12+O13+O19+O23+O26+O29+O33+O37+O38+O39+O40+O45+O51+O54+O57+O63+O67+O71+O76+O80+O85+O88</f>
        <v>6762</v>
      </c>
      <c r="P89" s="69">
        <f t="shared" ref="P89:X89" si="48">P9+P12+P13+P19+P23+P26+P29+P33+P37+P38+P39+P40+P45+P51+P54+P57+P63+P67+P71+P76+P80+P85+P88</f>
        <v>1206</v>
      </c>
      <c r="Q89" s="69">
        <f t="shared" si="48"/>
        <v>48754</v>
      </c>
      <c r="R89" s="69">
        <f t="shared" si="48"/>
        <v>7592</v>
      </c>
      <c r="S89" s="69">
        <f t="shared" si="48"/>
        <v>276675</v>
      </c>
      <c r="T89" s="69">
        <f t="shared" si="48"/>
        <v>37872</v>
      </c>
      <c r="U89" s="69">
        <f t="shared" si="48"/>
        <v>78731</v>
      </c>
      <c r="V89" s="69">
        <f t="shared" si="48"/>
        <v>11979</v>
      </c>
      <c r="W89" s="69">
        <f t="shared" si="48"/>
        <v>42836</v>
      </c>
      <c r="X89" s="69">
        <f t="shared" si="48"/>
        <v>6293</v>
      </c>
      <c r="Y89" s="49">
        <f t="shared" si="24"/>
        <v>54.408047655942383</v>
      </c>
      <c r="Z89" s="49">
        <f t="shared" si="24"/>
        <v>52.533600467484767</v>
      </c>
      <c r="AA89" s="69">
        <f t="shared" ref="AA89:AU89" si="49">AA9+AA12+AA13+AA19+AA23+AA26+AA29+AA33+AA37+AA38+AA39+AA40+AA45+AA51+AA54+AA57+AA63+AA67+AA71+AA76+AA80+AA85+AA88</f>
        <v>309709</v>
      </c>
      <c r="AB89" s="69">
        <f t="shared" si="49"/>
        <v>38547</v>
      </c>
      <c r="AC89" s="69">
        <f t="shared" si="49"/>
        <v>144340</v>
      </c>
      <c r="AD89" s="69">
        <f t="shared" si="49"/>
        <v>16387</v>
      </c>
      <c r="AE89" s="69">
        <f t="shared" si="49"/>
        <v>124120</v>
      </c>
      <c r="AF89" s="69">
        <f t="shared" si="49"/>
        <v>14719</v>
      </c>
      <c r="AG89" s="69">
        <f t="shared" si="49"/>
        <v>5118</v>
      </c>
      <c r="AH89" s="69">
        <f t="shared" si="49"/>
        <v>593</v>
      </c>
      <c r="AI89" s="69">
        <f t="shared" si="49"/>
        <v>19018</v>
      </c>
      <c r="AJ89" s="69">
        <f t="shared" si="49"/>
        <v>2544</v>
      </c>
      <c r="AK89" s="69">
        <f t="shared" si="49"/>
        <v>4569</v>
      </c>
      <c r="AL89" s="69">
        <f t="shared" si="49"/>
        <v>500</v>
      </c>
      <c r="AM89" s="69">
        <f t="shared" si="49"/>
        <v>11332</v>
      </c>
      <c r="AN89" s="69">
        <f t="shared" si="49"/>
        <v>1336</v>
      </c>
      <c r="AO89" s="69">
        <f t="shared" si="49"/>
        <v>70957</v>
      </c>
      <c r="AP89" s="69">
        <f t="shared" si="49"/>
        <v>8519</v>
      </c>
      <c r="AQ89" s="69">
        <f t="shared" si="49"/>
        <v>58420</v>
      </c>
      <c r="AR89" s="69">
        <f t="shared" si="49"/>
        <v>7344</v>
      </c>
      <c r="AS89" s="69">
        <f t="shared" si="49"/>
        <v>129377</v>
      </c>
      <c r="AT89" s="69">
        <f t="shared" si="49"/>
        <v>15863</v>
      </c>
      <c r="AU89" s="69">
        <f t="shared" si="49"/>
        <v>145240</v>
      </c>
      <c r="AV89" s="72">
        <f t="shared" ref="AV89:BD89" si="50">AV9+AV12+AV13+AV19+AV23+AV26+AV29+AV33+AV37+AV38+AV39+AV40+AV45+AV51+AV54+AV57+AV63+AV67+AV71+AV76+AV80+AV85+AV88</f>
        <v>559168</v>
      </c>
      <c r="AW89" s="72">
        <f t="shared" si="50"/>
        <v>63225</v>
      </c>
      <c r="AX89" s="72">
        <f t="shared" si="50"/>
        <v>457028</v>
      </c>
      <c r="AY89" s="72">
        <f t="shared" si="50"/>
        <v>52011</v>
      </c>
      <c r="AZ89" s="72">
        <f t="shared" si="50"/>
        <v>1016196</v>
      </c>
      <c r="BA89" s="72">
        <f t="shared" si="50"/>
        <v>115236</v>
      </c>
      <c r="BB89" s="73">
        <f t="shared" si="50"/>
        <v>1131432</v>
      </c>
      <c r="BC89" s="69">
        <f t="shared" si="50"/>
        <v>200</v>
      </c>
      <c r="BD89" s="69">
        <f t="shared" si="50"/>
        <v>1000</v>
      </c>
      <c r="BE89" s="69">
        <f t="shared" ref="BE89:BJ89" si="51">BE9+BE12+BE13+BE19+BE23+BE26+BE29+BE33+BE37+BE38+BE39+BE40+BE45+BE51+BE54+BE57+BE63+BE67+BE71+BE76+BE80+BE85+BE88</f>
        <v>2069</v>
      </c>
      <c r="BF89" s="69">
        <f t="shared" si="51"/>
        <v>10345</v>
      </c>
      <c r="BG89" s="69">
        <f t="shared" si="51"/>
        <v>210</v>
      </c>
      <c r="BH89" s="69">
        <f t="shared" si="51"/>
        <v>24049</v>
      </c>
      <c r="BI89" s="69">
        <f t="shared" si="51"/>
        <v>184790</v>
      </c>
      <c r="BJ89" s="69">
        <f t="shared" si="51"/>
        <v>208839</v>
      </c>
      <c r="BK89" s="69">
        <f t="shared" ref="BK89:BM89" si="52">BK9+BK12+BK13+BK19+BK23+BK26+BK29+BK33+BK37+BK38+BK39+BK40+BK45+BK51+BK54+BK57+BK63+BK67+BK71+BK76+BK80+BK85+BK88</f>
        <v>295036</v>
      </c>
      <c r="BL89" s="69">
        <f t="shared" si="52"/>
        <v>2429290</v>
      </c>
      <c r="BM89" s="69">
        <f t="shared" si="52"/>
        <v>2724326</v>
      </c>
    </row>
    <row r="90" spans="1:801" s="1" customFormat="1" ht="17.25">
      <c r="A90" s="50"/>
      <c r="B90" s="51" t="s">
        <v>136</v>
      </c>
      <c r="C90" s="52">
        <f>C89+D89</f>
        <v>4000000</v>
      </c>
      <c r="D90" s="53"/>
      <c r="E90" s="52">
        <f>E89+F89</f>
        <v>338716</v>
      </c>
      <c r="F90" s="53"/>
      <c r="G90" s="52">
        <f>G89+I89</f>
        <v>305694</v>
      </c>
      <c r="H90" s="56">
        <f t="shared" si="32"/>
        <v>90.250829603561684</v>
      </c>
      <c r="I90" s="142"/>
      <c r="J90" s="62"/>
      <c r="K90" s="63">
        <f>K89+M89+Q89+R89</f>
        <v>2503146</v>
      </c>
      <c r="L90" s="64">
        <f t="shared" si="31"/>
        <v>62.578650000000003</v>
      </c>
      <c r="M90" s="65"/>
      <c r="N90" s="66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</row>
    <row r="91" spans="1:801" s="1" customForma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QR91" s="7"/>
      <c r="QS91" s="7"/>
      <c r="QT91" s="7"/>
      <c r="QU91" s="7"/>
      <c r="QV91" s="7"/>
      <c r="QW91" s="7"/>
      <c r="QX91" s="7"/>
      <c r="QY91" s="7"/>
      <c r="QZ91" s="7"/>
      <c r="RA91" s="7"/>
      <c r="RB91" s="7"/>
      <c r="RC91" s="7"/>
      <c r="RD91" s="7"/>
      <c r="RE91" s="7"/>
      <c r="RF91" s="7"/>
      <c r="RG91" s="7"/>
      <c r="RH91" s="7"/>
      <c r="RI91" s="7"/>
      <c r="RJ91" s="7"/>
      <c r="RK91" s="7"/>
      <c r="RL91" s="7"/>
      <c r="RM91" s="7"/>
      <c r="RN91" s="7"/>
      <c r="RO91" s="7"/>
      <c r="RP91" s="7"/>
      <c r="RQ91" s="7"/>
      <c r="RR91" s="7"/>
      <c r="RS91" s="7"/>
      <c r="RT91" s="7"/>
      <c r="RU91" s="7"/>
      <c r="RV91" s="7"/>
      <c r="RW91" s="7"/>
      <c r="RX91" s="7"/>
      <c r="RY91" s="7"/>
      <c r="RZ91" s="7"/>
      <c r="SA91" s="7"/>
      <c r="SB91" s="7"/>
      <c r="SC91" s="7"/>
      <c r="SD91" s="7"/>
      <c r="SE91" s="7"/>
      <c r="SF91" s="7"/>
      <c r="SG91" s="7"/>
      <c r="SH91" s="7"/>
      <c r="SI91" s="7"/>
      <c r="SJ91" s="7"/>
      <c r="SK91" s="7"/>
      <c r="SL91" s="7"/>
      <c r="SM91" s="7"/>
      <c r="SN91" s="7"/>
      <c r="SO91" s="7"/>
      <c r="SP91" s="7"/>
      <c r="SQ91" s="7"/>
      <c r="SR91" s="7"/>
      <c r="SS91" s="7"/>
      <c r="ST91" s="7"/>
      <c r="SU91" s="7"/>
      <c r="SV91" s="7"/>
      <c r="SW91" s="7"/>
      <c r="SX91" s="7"/>
      <c r="SY91" s="7"/>
      <c r="SZ91" s="7"/>
      <c r="TA91" s="7"/>
      <c r="TB91" s="7"/>
      <c r="TC91" s="7"/>
      <c r="TD91" s="7"/>
      <c r="TE91" s="7"/>
      <c r="TF91" s="7"/>
      <c r="TG91" s="7"/>
      <c r="TH91" s="7"/>
      <c r="TI91" s="7"/>
      <c r="TJ91" s="7"/>
      <c r="TK91" s="7"/>
      <c r="TL91" s="7"/>
      <c r="TM91" s="7"/>
      <c r="TN91" s="7"/>
      <c r="TO91" s="7"/>
      <c r="TP91" s="7"/>
      <c r="TQ91" s="7"/>
      <c r="TR91" s="7"/>
      <c r="TS91" s="7"/>
      <c r="TT91" s="7"/>
      <c r="TU91" s="7"/>
      <c r="TV91" s="7"/>
      <c r="TW91" s="7"/>
      <c r="TX91" s="7"/>
      <c r="TY91" s="7"/>
      <c r="TZ91" s="7"/>
      <c r="UA91" s="7"/>
      <c r="UB91" s="7"/>
      <c r="UC91" s="7"/>
      <c r="UD91" s="7"/>
      <c r="UE91" s="7"/>
      <c r="UF91" s="7"/>
      <c r="UG91" s="7"/>
      <c r="UH91" s="7"/>
      <c r="UI91" s="7"/>
      <c r="UJ91" s="7"/>
      <c r="UK91" s="7"/>
      <c r="UL91" s="7"/>
      <c r="UM91" s="7"/>
      <c r="UN91" s="7"/>
      <c r="UO91" s="7"/>
      <c r="UP91" s="7"/>
      <c r="UQ91" s="7"/>
      <c r="UR91" s="7"/>
      <c r="US91" s="7"/>
      <c r="UT91" s="7"/>
      <c r="UU91" s="7"/>
      <c r="UV91" s="7"/>
      <c r="UW91" s="7"/>
      <c r="UX91" s="7"/>
      <c r="UY91" s="7"/>
      <c r="UZ91" s="7"/>
      <c r="VA91" s="7"/>
      <c r="VB91" s="7"/>
      <c r="VC91" s="7"/>
      <c r="VD91" s="7"/>
      <c r="VE91" s="7"/>
      <c r="VF91" s="7"/>
      <c r="VG91" s="7"/>
      <c r="VH91" s="7"/>
      <c r="VI91" s="7"/>
      <c r="VJ91" s="7"/>
      <c r="VK91" s="7"/>
      <c r="VL91" s="7"/>
      <c r="VM91" s="7"/>
      <c r="VN91" s="7"/>
      <c r="VO91" s="7"/>
      <c r="VP91" s="7"/>
      <c r="VQ91" s="7"/>
      <c r="VR91" s="7"/>
      <c r="VS91" s="7"/>
      <c r="VT91" s="7"/>
      <c r="VU91" s="7"/>
      <c r="VV91" s="7"/>
      <c r="VW91" s="7"/>
      <c r="VX91" s="7"/>
      <c r="VY91" s="7"/>
      <c r="VZ91" s="7"/>
      <c r="WA91" s="7"/>
      <c r="WB91" s="7"/>
      <c r="WC91" s="7"/>
      <c r="WD91" s="7"/>
      <c r="WE91" s="7"/>
      <c r="WF91" s="7"/>
      <c r="WG91" s="7"/>
      <c r="WH91" s="7"/>
      <c r="WI91" s="7"/>
      <c r="WJ91" s="7"/>
      <c r="WK91" s="7"/>
      <c r="WL91" s="7"/>
      <c r="WM91" s="7"/>
      <c r="WN91" s="7"/>
      <c r="WO91" s="7"/>
      <c r="WP91" s="7"/>
      <c r="WQ91" s="7"/>
      <c r="WR91" s="7"/>
      <c r="WS91" s="7"/>
      <c r="WT91" s="7"/>
      <c r="WU91" s="7"/>
      <c r="WV91" s="7"/>
      <c r="WW91" s="7"/>
      <c r="WX91" s="7"/>
      <c r="WY91" s="7"/>
      <c r="WZ91" s="7"/>
      <c r="XA91" s="7"/>
      <c r="XB91" s="7"/>
      <c r="XC91" s="7"/>
      <c r="XD91" s="7"/>
      <c r="XE91" s="7"/>
      <c r="XF91" s="7"/>
      <c r="XG91" s="7"/>
      <c r="XH91" s="7"/>
      <c r="XI91" s="7"/>
      <c r="XJ91" s="7"/>
      <c r="XK91" s="7"/>
      <c r="XL91" s="7"/>
      <c r="XM91" s="7"/>
      <c r="XN91" s="7"/>
      <c r="XO91" s="7"/>
      <c r="XP91" s="7"/>
      <c r="XQ91" s="7"/>
      <c r="XR91" s="7"/>
      <c r="XS91" s="7"/>
      <c r="XT91" s="7"/>
      <c r="XU91" s="7"/>
      <c r="XV91" s="7"/>
      <c r="XW91" s="7"/>
      <c r="XX91" s="7"/>
      <c r="XY91" s="7"/>
      <c r="XZ91" s="7"/>
      <c r="YA91" s="7"/>
      <c r="YB91" s="7"/>
      <c r="YC91" s="7"/>
      <c r="YD91" s="7"/>
      <c r="YE91" s="7"/>
      <c r="YF91" s="7"/>
      <c r="YG91" s="7"/>
      <c r="YH91" s="7"/>
      <c r="YI91" s="7"/>
      <c r="YJ91" s="7"/>
      <c r="YK91" s="7"/>
      <c r="YL91" s="7"/>
      <c r="YM91" s="7"/>
      <c r="YN91" s="7"/>
      <c r="YO91" s="7"/>
      <c r="YP91" s="7"/>
      <c r="YQ91" s="7"/>
      <c r="YR91" s="7"/>
      <c r="YS91" s="7"/>
      <c r="YT91" s="7"/>
      <c r="YU91" s="7"/>
      <c r="YV91" s="7"/>
      <c r="YW91" s="7"/>
      <c r="YX91" s="7"/>
      <c r="YY91" s="7"/>
      <c r="YZ91" s="7"/>
      <c r="ZA91" s="7"/>
      <c r="ZB91" s="7"/>
      <c r="ZC91" s="7"/>
      <c r="ZD91" s="7"/>
      <c r="ZE91" s="7"/>
      <c r="ZF91" s="7"/>
      <c r="ZG91" s="7"/>
      <c r="ZH91" s="7"/>
      <c r="ZI91" s="7"/>
      <c r="ZJ91" s="7"/>
      <c r="ZK91" s="7"/>
      <c r="ZL91" s="7"/>
      <c r="ZM91" s="7"/>
      <c r="ZN91" s="7"/>
      <c r="ZO91" s="7"/>
      <c r="ZP91" s="7"/>
      <c r="ZQ91" s="7"/>
      <c r="ZR91" s="7"/>
      <c r="ZS91" s="7"/>
      <c r="ZT91" s="7"/>
      <c r="ZU91" s="7"/>
      <c r="ZV91" s="7"/>
      <c r="ZW91" s="7"/>
      <c r="ZX91" s="7"/>
      <c r="ZY91" s="7"/>
      <c r="ZZ91" s="7"/>
      <c r="AAA91" s="7"/>
      <c r="AAB91" s="7"/>
      <c r="AAC91" s="7"/>
      <c r="AAD91" s="7"/>
      <c r="AAE91" s="7"/>
      <c r="AAF91" s="7"/>
      <c r="AAG91" s="7"/>
      <c r="AAH91" s="7"/>
      <c r="AAI91" s="7"/>
      <c r="AAJ91" s="7"/>
      <c r="AAK91" s="7"/>
      <c r="AAL91" s="7"/>
      <c r="AAM91" s="7"/>
      <c r="AAN91" s="7"/>
      <c r="AAO91" s="7"/>
      <c r="AAP91" s="7"/>
      <c r="AAQ91" s="7"/>
      <c r="AAR91" s="7"/>
      <c r="AAS91" s="7"/>
      <c r="AAT91" s="7"/>
      <c r="AAU91" s="7"/>
      <c r="AAV91" s="7"/>
      <c r="AAW91" s="7"/>
      <c r="AAX91" s="7"/>
      <c r="AAY91" s="7"/>
      <c r="AAZ91" s="7"/>
      <c r="ABA91" s="7"/>
      <c r="ABB91" s="7"/>
      <c r="ABC91" s="7"/>
      <c r="ABD91" s="7"/>
      <c r="ABE91" s="7"/>
      <c r="ABF91" s="7"/>
      <c r="ABG91" s="7"/>
      <c r="ABH91" s="7"/>
      <c r="ABI91" s="7"/>
      <c r="ABJ91" s="7"/>
      <c r="ABK91" s="7"/>
      <c r="ABL91" s="7"/>
      <c r="ABM91" s="7"/>
      <c r="ABN91" s="7"/>
      <c r="ABO91" s="7"/>
      <c r="ABP91" s="7"/>
      <c r="ABQ91" s="7"/>
      <c r="ABR91" s="7"/>
      <c r="ABS91" s="7"/>
      <c r="ABT91" s="7"/>
      <c r="ABU91" s="7"/>
      <c r="ABV91" s="7"/>
      <c r="ABW91" s="7"/>
      <c r="ABX91" s="7"/>
      <c r="ABY91" s="7"/>
      <c r="ABZ91" s="7"/>
      <c r="ACA91" s="7"/>
      <c r="ACB91" s="7"/>
      <c r="ACC91" s="7"/>
      <c r="ACD91" s="7"/>
      <c r="ACE91" s="7"/>
      <c r="ACF91" s="7"/>
      <c r="ACG91" s="7"/>
      <c r="ACH91" s="7"/>
      <c r="ACI91" s="7"/>
      <c r="ACJ91" s="7"/>
      <c r="ACK91" s="7"/>
      <c r="ACL91" s="7"/>
      <c r="ACM91" s="7"/>
      <c r="ACN91" s="7"/>
      <c r="ACO91" s="7"/>
      <c r="ACP91" s="7"/>
      <c r="ACQ91" s="7"/>
      <c r="ACR91" s="7"/>
      <c r="ACS91" s="7"/>
      <c r="ACT91" s="7"/>
      <c r="ACU91" s="7"/>
      <c r="ACV91" s="7"/>
      <c r="ACW91" s="7"/>
      <c r="ACX91" s="7"/>
      <c r="ACY91" s="7"/>
      <c r="ACZ91" s="7"/>
      <c r="ADA91" s="7"/>
      <c r="ADB91" s="7"/>
      <c r="ADC91" s="7"/>
      <c r="ADD91" s="7"/>
      <c r="ADE91" s="7"/>
      <c r="ADF91" s="7"/>
      <c r="ADG91" s="7"/>
      <c r="ADH91" s="7"/>
      <c r="ADI91" s="7"/>
      <c r="ADJ91" s="7"/>
      <c r="ADK91" s="7"/>
      <c r="ADL91" s="7"/>
      <c r="ADM91" s="7"/>
      <c r="ADN91" s="7"/>
      <c r="ADO91" s="7"/>
      <c r="ADP91" s="7"/>
      <c r="ADQ91" s="7"/>
      <c r="ADR91" s="7"/>
      <c r="ADS91" s="7"/>
      <c r="ADT91" s="7"/>
      <c r="ADU91" s="7"/>
    </row>
    <row r="92" spans="1:801" s="1" customForma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6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68"/>
      <c r="QR92" s="7"/>
      <c r="QS92" s="7"/>
      <c r="QT92" s="7"/>
      <c r="QU92" s="7"/>
      <c r="QV92" s="7"/>
      <c r="QW92" s="7"/>
      <c r="QX92" s="7"/>
      <c r="QY92" s="7"/>
      <c r="QZ92" s="7"/>
      <c r="RA92" s="7"/>
      <c r="RB92" s="7"/>
      <c r="RC92" s="7"/>
      <c r="RD92" s="7"/>
      <c r="RE92" s="7"/>
      <c r="RF92" s="7"/>
      <c r="RG92" s="7"/>
      <c r="RH92" s="7"/>
      <c r="RI92" s="7"/>
      <c r="RJ92" s="7"/>
      <c r="RK92" s="7"/>
      <c r="RL92" s="7"/>
      <c r="RM92" s="7"/>
      <c r="RN92" s="7"/>
      <c r="RO92" s="7"/>
      <c r="RP92" s="7"/>
      <c r="RQ92" s="7"/>
      <c r="RR92" s="7"/>
      <c r="RS92" s="7"/>
      <c r="RT92" s="7"/>
      <c r="RU92" s="7"/>
      <c r="RV92" s="7"/>
      <c r="RW92" s="7"/>
      <c r="RX92" s="7"/>
      <c r="RY92" s="7"/>
      <c r="RZ92" s="7"/>
      <c r="SA92" s="7"/>
      <c r="SB92" s="7"/>
      <c r="SC92" s="7"/>
      <c r="SD92" s="7"/>
      <c r="SE92" s="7"/>
      <c r="SF92" s="7"/>
      <c r="SG92" s="7"/>
      <c r="SH92" s="7"/>
      <c r="SI92" s="7"/>
      <c r="SJ92" s="7"/>
      <c r="SK92" s="7"/>
      <c r="SL92" s="7"/>
      <c r="SM92" s="7"/>
      <c r="SN92" s="7"/>
      <c r="SO92" s="7"/>
      <c r="SP92" s="7"/>
      <c r="SQ92" s="7"/>
      <c r="SR92" s="7"/>
      <c r="SS92" s="7"/>
      <c r="ST92" s="7"/>
      <c r="SU92" s="7"/>
      <c r="SV92" s="7"/>
      <c r="SW92" s="7"/>
      <c r="SX92" s="7"/>
      <c r="SY92" s="7"/>
      <c r="SZ92" s="7"/>
      <c r="TA92" s="7"/>
      <c r="TB92" s="7"/>
      <c r="TC92" s="7"/>
      <c r="TD92" s="7"/>
      <c r="TE92" s="7"/>
      <c r="TF92" s="7"/>
      <c r="TG92" s="7"/>
      <c r="TH92" s="7"/>
      <c r="TI92" s="7"/>
      <c r="TJ92" s="7"/>
      <c r="TK92" s="7"/>
      <c r="TL92" s="7"/>
      <c r="TM92" s="7"/>
      <c r="TN92" s="7"/>
      <c r="TO92" s="7"/>
      <c r="TP92" s="7"/>
      <c r="TQ92" s="7"/>
      <c r="TR92" s="7"/>
      <c r="TS92" s="7"/>
      <c r="TT92" s="7"/>
      <c r="TU92" s="7"/>
      <c r="TV92" s="7"/>
      <c r="TW92" s="7"/>
      <c r="TX92" s="7"/>
      <c r="TY92" s="7"/>
      <c r="TZ92" s="7"/>
      <c r="UA92" s="7"/>
      <c r="UB92" s="7"/>
      <c r="UC92" s="7"/>
      <c r="UD92" s="7"/>
      <c r="UE92" s="7"/>
      <c r="UF92" s="7"/>
      <c r="UG92" s="7"/>
      <c r="UH92" s="7"/>
      <c r="UI92" s="7"/>
      <c r="UJ92" s="7"/>
      <c r="UK92" s="7"/>
      <c r="UL92" s="7"/>
      <c r="UM92" s="7"/>
      <c r="UN92" s="7"/>
      <c r="UO92" s="7"/>
      <c r="UP92" s="7"/>
      <c r="UQ92" s="7"/>
      <c r="UR92" s="7"/>
      <c r="US92" s="7"/>
      <c r="UT92" s="7"/>
      <c r="UU92" s="7"/>
      <c r="UV92" s="7"/>
      <c r="UW92" s="7"/>
      <c r="UX92" s="7"/>
      <c r="UY92" s="7"/>
      <c r="UZ92" s="7"/>
      <c r="VA92" s="7"/>
      <c r="VB92" s="7"/>
      <c r="VC92" s="7"/>
      <c r="VD92" s="7"/>
      <c r="VE92" s="7"/>
      <c r="VF92" s="7"/>
      <c r="VG92" s="7"/>
      <c r="VH92" s="7"/>
      <c r="VI92" s="7"/>
      <c r="VJ92" s="7"/>
      <c r="VK92" s="7"/>
      <c r="VL92" s="7"/>
      <c r="VM92" s="7"/>
      <c r="VN92" s="7"/>
      <c r="VO92" s="7"/>
      <c r="VP92" s="7"/>
      <c r="VQ92" s="7"/>
      <c r="VR92" s="7"/>
      <c r="VS92" s="7"/>
      <c r="VT92" s="7"/>
      <c r="VU92" s="7"/>
      <c r="VV92" s="7"/>
      <c r="VW92" s="7"/>
      <c r="VX92" s="7"/>
      <c r="VY92" s="7"/>
      <c r="VZ92" s="7"/>
      <c r="WA92" s="7"/>
      <c r="WB92" s="7"/>
      <c r="WC92" s="7"/>
      <c r="WD92" s="7"/>
      <c r="WE92" s="7"/>
      <c r="WF92" s="7"/>
      <c r="WG92" s="7"/>
      <c r="WH92" s="7"/>
      <c r="WI92" s="7"/>
      <c r="WJ92" s="7"/>
      <c r="WK92" s="7"/>
      <c r="WL92" s="7"/>
      <c r="WM92" s="7"/>
      <c r="WN92" s="7"/>
      <c r="WO92" s="7"/>
      <c r="WP92" s="7"/>
      <c r="WQ92" s="7"/>
      <c r="WR92" s="7"/>
      <c r="WS92" s="7"/>
      <c r="WT92" s="7"/>
      <c r="WU92" s="7"/>
      <c r="WV92" s="7"/>
      <c r="WW92" s="7"/>
      <c r="WX92" s="7"/>
      <c r="WY92" s="7"/>
      <c r="WZ92" s="7"/>
      <c r="XA92" s="7"/>
      <c r="XB92" s="7"/>
      <c r="XC92" s="7"/>
      <c r="XD92" s="7"/>
      <c r="XE92" s="7"/>
      <c r="XF92" s="7"/>
      <c r="XG92" s="7"/>
      <c r="XH92" s="7"/>
      <c r="XI92" s="7"/>
      <c r="XJ92" s="7"/>
      <c r="XK92" s="7"/>
      <c r="XL92" s="7"/>
      <c r="XM92" s="7"/>
      <c r="XN92" s="7"/>
      <c r="XO92" s="7"/>
      <c r="XP92" s="7"/>
      <c r="XQ92" s="7"/>
      <c r="XR92" s="7"/>
      <c r="XS92" s="7"/>
      <c r="XT92" s="7"/>
      <c r="XU92" s="7"/>
      <c r="XV92" s="7"/>
      <c r="XW92" s="7"/>
      <c r="XX92" s="7"/>
      <c r="XY92" s="7"/>
      <c r="XZ92" s="7"/>
      <c r="YA92" s="7"/>
      <c r="YB92" s="7"/>
      <c r="YC92" s="7"/>
      <c r="YD92" s="7"/>
      <c r="YE92" s="7"/>
      <c r="YF92" s="7"/>
      <c r="YG92" s="7"/>
      <c r="YH92" s="7"/>
      <c r="YI92" s="7"/>
      <c r="YJ92" s="7"/>
      <c r="YK92" s="7"/>
      <c r="YL92" s="7"/>
      <c r="YM92" s="7"/>
      <c r="YN92" s="7"/>
      <c r="YO92" s="7"/>
      <c r="YP92" s="7"/>
      <c r="YQ92" s="7"/>
      <c r="YR92" s="7"/>
      <c r="YS92" s="7"/>
      <c r="YT92" s="7"/>
      <c r="YU92" s="7"/>
      <c r="YV92" s="7"/>
      <c r="YW92" s="7"/>
      <c r="YX92" s="7"/>
      <c r="YY92" s="7"/>
      <c r="YZ92" s="7"/>
      <c r="ZA92" s="7"/>
      <c r="ZB92" s="7"/>
      <c r="ZC92" s="7"/>
      <c r="ZD92" s="7"/>
      <c r="ZE92" s="7"/>
      <c r="ZF92" s="7"/>
      <c r="ZG92" s="7"/>
      <c r="ZH92" s="7"/>
      <c r="ZI92" s="7"/>
      <c r="ZJ92" s="7"/>
      <c r="ZK92" s="7"/>
      <c r="ZL92" s="7"/>
      <c r="ZM92" s="7"/>
      <c r="ZN92" s="7"/>
      <c r="ZO92" s="7"/>
      <c r="ZP92" s="7"/>
      <c r="ZQ92" s="7"/>
      <c r="ZR92" s="7"/>
      <c r="ZS92" s="7"/>
      <c r="ZT92" s="7"/>
      <c r="ZU92" s="7"/>
      <c r="ZV92" s="7"/>
      <c r="ZW92" s="7"/>
      <c r="ZX92" s="7"/>
      <c r="ZY92" s="7"/>
      <c r="ZZ92" s="7"/>
      <c r="AAA92" s="7"/>
      <c r="AAB92" s="7"/>
      <c r="AAC92" s="7"/>
      <c r="AAD92" s="7"/>
      <c r="AAE92" s="7"/>
      <c r="AAF92" s="7"/>
      <c r="AAG92" s="7"/>
      <c r="AAH92" s="7"/>
      <c r="AAI92" s="7"/>
      <c r="AAJ92" s="7"/>
      <c r="AAK92" s="7"/>
      <c r="AAL92" s="7"/>
      <c r="AAM92" s="7"/>
      <c r="AAN92" s="7"/>
      <c r="AAO92" s="7"/>
      <c r="AAP92" s="7"/>
      <c r="AAQ92" s="7"/>
      <c r="AAR92" s="7"/>
      <c r="AAS92" s="7"/>
      <c r="AAT92" s="7"/>
      <c r="AAU92" s="7"/>
      <c r="AAV92" s="7"/>
      <c r="AAW92" s="7"/>
      <c r="AAX92" s="7"/>
      <c r="AAY92" s="7"/>
      <c r="AAZ92" s="7"/>
      <c r="ABA92" s="7"/>
      <c r="ABB92" s="7"/>
      <c r="ABC92" s="7"/>
      <c r="ABD92" s="7"/>
      <c r="ABE92" s="7"/>
      <c r="ABF92" s="7"/>
      <c r="ABG92" s="7"/>
      <c r="ABH92" s="7"/>
      <c r="ABI92" s="7"/>
      <c r="ABJ92" s="7"/>
      <c r="ABK92" s="7"/>
      <c r="ABL92" s="7"/>
      <c r="ABM92" s="7"/>
      <c r="ABN92" s="7"/>
      <c r="ABO92" s="7"/>
      <c r="ABP92" s="7"/>
      <c r="ABQ92" s="7"/>
      <c r="ABR92" s="7"/>
      <c r="ABS92" s="7"/>
      <c r="ABT92" s="7"/>
      <c r="ABU92" s="7"/>
      <c r="ABV92" s="7"/>
      <c r="ABW92" s="7"/>
      <c r="ABX92" s="7"/>
      <c r="ABY92" s="7"/>
      <c r="ABZ92" s="7"/>
      <c r="ACA92" s="7"/>
      <c r="ACB92" s="7"/>
      <c r="ACC92" s="7"/>
      <c r="ACD92" s="7"/>
      <c r="ACE92" s="7"/>
      <c r="ACF92" s="7"/>
      <c r="ACG92" s="7"/>
      <c r="ACH92" s="7"/>
      <c r="ACI92" s="7"/>
      <c r="ACJ92" s="7"/>
      <c r="ACK92" s="7"/>
      <c r="ACL92" s="7"/>
      <c r="ACM92" s="7"/>
      <c r="ACN92" s="7"/>
      <c r="ACO92" s="7"/>
      <c r="ACP92" s="7"/>
      <c r="ACQ92" s="7"/>
      <c r="ACR92" s="7"/>
      <c r="ACS92" s="7"/>
      <c r="ACT92" s="7"/>
      <c r="ACU92" s="7"/>
      <c r="ACV92" s="7"/>
      <c r="ACW92" s="7"/>
      <c r="ACX92" s="7"/>
      <c r="ACY92" s="7"/>
      <c r="ACZ92" s="7"/>
      <c r="ADA92" s="7"/>
      <c r="ADB92" s="7"/>
      <c r="ADC92" s="7"/>
      <c r="ADD92" s="7"/>
      <c r="ADE92" s="7"/>
      <c r="ADF92" s="7"/>
      <c r="ADG92" s="7"/>
      <c r="ADH92" s="7"/>
      <c r="ADI92" s="7"/>
      <c r="ADJ92" s="7"/>
      <c r="ADK92" s="7"/>
      <c r="ADL92" s="7"/>
      <c r="ADM92" s="7"/>
      <c r="ADN92" s="7"/>
      <c r="ADO92" s="7"/>
      <c r="ADP92" s="7"/>
      <c r="ADQ92" s="7"/>
      <c r="ADR92" s="7"/>
      <c r="ADS92" s="7"/>
      <c r="ADT92" s="7"/>
      <c r="ADU92" s="7"/>
    </row>
    <row r="93" spans="1:801" s="1" customForma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68" t="s">
        <v>270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68" t="s">
        <v>270</v>
      </c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68" t="s">
        <v>270</v>
      </c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68" t="s">
        <v>270</v>
      </c>
      <c r="BA93" s="7"/>
      <c r="BB93" s="7"/>
      <c r="BC93" s="7"/>
      <c r="BD93" s="7"/>
      <c r="BE93" s="7"/>
      <c r="BF93" s="7"/>
      <c r="BG93" s="7"/>
      <c r="BH93" s="7"/>
      <c r="BI93" s="7"/>
      <c r="BJ93" s="68" t="s">
        <v>270</v>
      </c>
      <c r="QR93" s="7"/>
      <c r="QS93" s="7"/>
      <c r="QT93" s="7"/>
      <c r="QU93" s="7"/>
      <c r="QV93" s="7"/>
      <c r="QW93" s="7"/>
      <c r="QX93" s="7"/>
      <c r="QY93" s="7"/>
      <c r="QZ93" s="7"/>
      <c r="RA93" s="7"/>
      <c r="RB93" s="7"/>
      <c r="RC93" s="7"/>
      <c r="RD93" s="7"/>
      <c r="RE93" s="7"/>
      <c r="RF93" s="7"/>
      <c r="RG93" s="7"/>
      <c r="RH93" s="7"/>
      <c r="RI93" s="7"/>
      <c r="RJ93" s="7"/>
      <c r="RK93" s="7"/>
      <c r="RL93" s="7"/>
      <c r="RM93" s="7"/>
      <c r="RN93" s="7"/>
      <c r="RO93" s="7"/>
      <c r="RP93" s="7"/>
      <c r="RQ93" s="7"/>
      <c r="RR93" s="7"/>
      <c r="RS93" s="7"/>
      <c r="RT93" s="7"/>
      <c r="RU93" s="7"/>
      <c r="RV93" s="7"/>
      <c r="RW93" s="7"/>
      <c r="RX93" s="7"/>
      <c r="RY93" s="7"/>
      <c r="RZ93" s="7"/>
      <c r="SA93" s="7"/>
      <c r="SB93" s="7"/>
      <c r="SC93" s="7"/>
      <c r="SD93" s="7"/>
      <c r="SE93" s="7"/>
      <c r="SF93" s="7"/>
      <c r="SG93" s="7"/>
      <c r="SH93" s="7"/>
      <c r="SI93" s="7"/>
      <c r="SJ93" s="7"/>
      <c r="SK93" s="7"/>
      <c r="SL93" s="7"/>
      <c r="SM93" s="7"/>
      <c r="SN93" s="7"/>
      <c r="SO93" s="7"/>
      <c r="SP93" s="7"/>
      <c r="SQ93" s="7"/>
      <c r="SR93" s="7"/>
      <c r="SS93" s="7"/>
      <c r="ST93" s="7"/>
      <c r="SU93" s="7"/>
      <c r="SV93" s="7"/>
      <c r="SW93" s="7"/>
      <c r="SX93" s="7"/>
      <c r="SY93" s="7"/>
      <c r="SZ93" s="7"/>
      <c r="TA93" s="7"/>
      <c r="TB93" s="7"/>
      <c r="TC93" s="7"/>
      <c r="TD93" s="7"/>
      <c r="TE93" s="7"/>
      <c r="TF93" s="7"/>
      <c r="TG93" s="7"/>
      <c r="TH93" s="7"/>
      <c r="TI93" s="7"/>
      <c r="TJ93" s="7"/>
      <c r="TK93" s="7"/>
      <c r="TL93" s="7"/>
      <c r="TM93" s="7"/>
      <c r="TN93" s="7"/>
      <c r="TO93" s="7"/>
      <c r="TP93" s="7"/>
      <c r="TQ93" s="7"/>
      <c r="TR93" s="7"/>
      <c r="TS93" s="7"/>
      <c r="TT93" s="7"/>
      <c r="TU93" s="7"/>
      <c r="TV93" s="7"/>
      <c r="TW93" s="7"/>
      <c r="TX93" s="7"/>
      <c r="TY93" s="7"/>
      <c r="TZ93" s="7"/>
      <c r="UA93" s="7"/>
      <c r="UB93" s="7"/>
      <c r="UC93" s="7"/>
      <c r="UD93" s="7"/>
      <c r="UE93" s="7"/>
      <c r="UF93" s="7"/>
      <c r="UG93" s="7"/>
      <c r="UH93" s="7"/>
      <c r="UI93" s="7"/>
      <c r="UJ93" s="7"/>
      <c r="UK93" s="7"/>
      <c r="UL93" s="7"/>
      <c r="UM93" s="7"/>
      <c r="UN93" s="7"/>
      <c r="UO93" s="7"/>
      <c r="UP93" s="7"/>
      <c r="UQ93" s="7"/>
      <c r="UR93" s="7"/>
      <c r="US93" s="7"/>
      <c r="UT93" s="7"/>
      <c r="UU93" s="7"/>
      <c r="UV93" s="7"/>
      <c r="UW93" s="7"/>
      <c r="UX93" s="7"/>
      <c r="UY93" s="7"/>
      <c r="UZ93" s="7"/>
      <c r="VA93" s="7"/>
      <c r="VB93" s="7"/>
      <c r="VC93" s="7"/>
      <c r="VD93" s="7"/>
      <c r="VE93" s="7"/>
      <c r="VF93" s="7"/>
      <c r="VG93" s="7"/>
      <c r="VH93" s="7"/>
      <c r="VI93" s="7"/>
      <c r="VJ93" s="7"/>
      <c r="VK93" s="7"/>
      <c r="VL93" s="7"/>
      <c r="VM93" s="7"/>
      <c r="VN93" s="7"/>
      <c r="VO93" s="7"/>
      <c r="VP93" s="7"/>
      <c r="VQ93" s="7"/>
      <c r="VR93" s="7"/>
      <c r="VS93" s="7"/>
      <c r="VT93" s="7"/>
      <c r="VU93" s="7"/>
      <c r="VV93" s="7"/>
      <c r="VW93" s="7"/>
      <c r="VX93" s="7"/>
      <c r="VY93" s="7"/>
      <c r="VZ93" s="7"/>
      <c r="WA93" s="7"/>
      <c r="WB93" s="7"/>
      <c r="WC93" s="7"/>
      <c r="WD93" s="7"/>
      <c r="WE93" s="7"/>
      <c r="WF93" s="7"/>
      <c r="WG93" s="7"/>
      <c r="WH93" s="7"/>
      <c r="WI93" s="7"/>
      <c r="WJ93" s="7"/>
      <c r="WK93" s="7"/>
      <c r="WL93" s="7"/>
      <c r="WM93" s="7"/>
      <c r="WN93" s="7"/>
      <c r="WO93" s="7"/>
      <c r="WP93" s="7"/>
      <c r="WQ93" s="7"/>
      <c r="WR93" s="7"/>
      <c r="WS93" s="7"/>
      <c r="WT93" s="7"/>
      <c r="WU93" s="7"/>
      <c r="WV93" s="7"/>
      <c r="WW93" s="7"/>
      <c r="WX93" s="7"/>
      <c r="WY93" s="7"/>
      <c r="WZ93" s="7"/>
      <c r="XA93" s="7"/>
      <c r="XB93" s="7"/>
      <c r="XC93" s="7"/>
      <c r="XD93" s="7"/>
      <c r="XE93" s="7"/>
      <c r="XF93" s="7"/>
      <c r="XG93" s="7"/>
      <c r="XH93" s="7"/>
      <c r="XI93" s="7"/>
      <c r="XJ93" s="7"/>
      <c r="XK93" s="7"/>
      <c r="XL93" s="7"/>
      <c r="XM93" s="7"/>
      <c r="XN93" s="7"/>
      <c r="XO93" s="7"/>
      <c r="XP93" s="7"/>
      <c r="XQ93" s="7"/>
      <c r="XR93" s="7"/>
      <c r="XS93" s="7"/>
      <c r="XT93" s="7"/>
      <c r="XU93" s="7"/>
      <c r="XV93" s="7"/>
      <c r="XW93" s="7"/>
      <c r="XX93" s="7"/>
      <c r="XY93" s="7"/>
      <c r="XZ93" s="7"/>
      <c r="YA93" s="7"/>
      <c r="YB93" s="7"/>
      <c r="YC93" s="7"/>
      <c r="YD93" s="7"/>
      <c r="YE93" s="7"/>
      <c r="YF93" s="7"/>
      <c r="YG93" s="7"/>
      <c r="YH93" s="7"/>
      <c r="YI93" s="7"/>
      <c r="YJ93" s="7"/>
      <c r="YK93" s="7"/>
      <c r="YL93" s="7"/>
      <c r="YM93" s="7"/>
      <c r="YN93" s="7"/>
      <c r="YO93" s="7"/>
      <c r="YP93" s="7"/>
      <c r="YQ93" s="7"/>
      <c r="YR93" s="7"/>
      <c r="YS93" s="7"/>
      <c r="YT93" s="7"/>
      <c r="YU93" s="7"/>
      <c r="YV93" s="7"/>
      <c r="YW93" s="7"/>
      <c r="YX93" s="7"/>
      <c r="YY93" s="7"/>
      <c r="YZ93" s="7"/>
      <c r="ZA93" s="7"/>
      <c r="ZB93" s="7"/>
      <c r="ZC93" s="7"/>
      <c r="ZD93" s="7"/>
      <c r="ZE93" s="7"/>
      <c r="ZF93" s="7"/>
      <c r="ZG93" s="7"/>
      <c r="ZH93" s="7"/>
      <c r="ZI93" s="7"/>
      <c r="ZJ93" s="7"/>
      <c r="ZK93" s="7"/>
      <c r="ZL93" s="7"/>
      <c r="ZM93" s="7"/>
      <c r="ZN93" s="7"/>
      <c r="ZO93" s="7"/>
      <c r="ZP93" s="7"/>
      <c r="ZQ93" s="7"/>
      <c r="ZR93" s="7"/>
      <c r="ZS93" s="7"/>
      <c r="ZT93" s="7"/>
      <c r="ZU93" s="7"/>
      <c r="ZV93" s="7"/>
      <c r="ZW93" s="7"/>
      <c r="ZX93" s="7"/>
      <c r="ZY93" s="7"/>
      <c r="ZZ93" s="7"/>
      <c r="AAA93" s="7"/>
      <c r="AAB93" s="7"/>
      <c r="AAC93" s="7"/>
      <c r="AAD93" s="7"/>
      <c r="AAE93" s="7"/>
      <c r="AAF93" s="7"/>
      <c r="AAG93" s="7"/>
      <c r="AAH93" s="7"/>
      <c r="AAI93" s="7"/>
      <c r="AAJ93" s="7"/>
      <c r="AAK93" s="7"/>
      <c r="AAL93" s="7"/>
      <c r="AAM93" s="7"/>
      <c r="AAN93" s="7"/>
      <c r="AAO93" s="7"/>
      <c r="AAP93" s="7"/>
      <c r="AAQ93" s="7"/>
      <c r="AAR93" s="7"/>
      <c r="AAS93" s="7"/>
      <c r="AAT93" s="7"/>
      <c r="AAU93" s="7"/>
      <c r="AAV93" s="7"/>
      <c r="AAW93" s="7"/>
      <c r="AAX93" s="7"/>
      <c r="AAY93" s="7"/>
      <c r="AAZ93" s="7"/>
      <c r="ABA93" s="7"/>
      <c r="ABB93" s="7"/>
      <c r="ABC93" s="7"/>
      <c r="ABD93" s="7"/>
      <c r="ABE93" s="7"/>
      <c r="ABF93" s="7"/>
      <c r="ABG93" s="7"/>
      <c r="ABH93" s="7"/>
      <c r="ABI93" s="7"/>
      <c r="ABJ93" s="7"/>
      <c r="ABK93" s="7"/>
      <c r="ABL93" s="7"/>
      <c r="ABM93" s="7"/>
      <c r="ABN93" s="7"/>
      <c r="ABO93" s="7"/>
      <c r="ABP93" s="7"/>
      <c r="ABQ93" s="7"/>
      <c r="ABR93" s="7"/>
      <c r="ABS93" s="7"/>
      <c r="ABT93" s="7"/>
      <c r="ABU93" s="7"/>
      <c r="ABV93" s="7"/>
      <c r="ABW93" s="7"/>
      <c r="ABX93" s="7"/>
      <c r="ABY93" s="7"/>
      <c r="ABZ93" s="7"/>
      <c r="ACA93" s="7"/>
      <c r="ACB93" s="7"/>
      <c r="ACC93" s="7"/>
      <c r="ACD93" s="7"/>
      <c r="ACE93" s="7"/>
      <c r="ACF93" s="7"/>
      <c r="ACG93" s="7"/>
      <c r="ACH93" s="7"/>
      <c r="ACI93" s="7"/>
      <c r="ACJ93" s="7"/>
      <c r="ACK93" s="7"/>
      <c r="ACL93" s="7"/>
      <c r="ACM93" s="7"/>
      <c r="ACN93" s="7"/>
      <c r="ACO93" s="7"/>
      <c r="ACP93" s="7"/>
      <c r="ACQ93" s="7"/>
      <c r="ACR93" s="7"/>
      <c r="ACS93" s="7"/>
      <c r="ACT93" s="7"/>
      <c r="ACU93" s="7"/>
      <c r="ACV93" s="7"/>
      <c r="ACW93" s="7"/>
      <c r="ACX93" s="7"/>
      <c r="ACY93" s="7"/>
      <c r="ACZ93" s="7"/>
      <c r="ADA93" s="7"/>
      <c r="ADB93" s="7"/>
      <c r="ADC93" s="7"/>
      <c r="ADD93" s="7"/>
      <c r="ADE93" s="7"/>
      <c r="ADF93" s="7"/>
      <c r="ADG93" s="7"/>
      <c r="ADH93" s="7"/>
      <c r="ADI93" s="7"/>
      <c r="ADJ93" s="7"/>
      <c r="ADK93" s="7"/>
      <c r="ADL93" s="7"/>
      <c r="ADM93" s="7"/>
      <c r="ADN93" s="7"/>
      <c r="ADO93" s="7"/>
      <c r="ADP93" s="7"/>
      <c r="ADQ93" s="7"/>
      <c r="ADR93" s="7"/>
      <c r="ADS93" s="7"/>
      <c r="ADT93" s="7"/>
      <c r="ADU93" s="7"/>
    </row>
    <row r="94" spans="1:801" s="1" customForma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67" t="s">
        <v>257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67" t="s">
        <v>257</v>
      </c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67" t="s">
        <v>257</v>
      </c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67" t="s">
        <v>257</v>
      </c>
      <c r="BA94" s="7"/>
      <c r="BB94" s="7"/>
      <c r="BC94" s="7"/>
      <c r="BD94" s="7"/>
      <c r="BE94" s="7"/>
      <c r="BF94" s="7"/>
      <c r="BG94" s="7"/>
      <c r="BH94" s="7"/>
      <c r="BI94" s="7"/>
      <c r="BJ94" s="67" t="s">
        <v>257</v>
      </c>
      <c r="QR94" s="7"/>
      <c r="QS94" s="7"/>
      <c r="QT94" s="7"/>
      <c r="QU94" s="7"/>
      <c r="QV94" s="7"/>
      <c r="QW94" s="7"/>
      <c r="QX94" s="7"/>
      <c r="QY94" s="7"/>
      <c r="QZ94" s="7"/>
      <c r="RA94" s="7"/>
      <c r="RB94" s="7"/>
      <c r="RC94" s="7"/>
      <c r="RD94" s="7"/>
      <c r="RE94" s="7"/>
      <c r="RF94" s="7"/>
      <c r="RG94" s="7"/>
      <c r="RH94" s="7"/>
      <c r="RI94" s="7"/>
      <c r="RJ94" s="7"/>
      <c r="RK94" s="7"/>
      <c r="RL94" s="7"/>
      <c r="RM94" s="7"/>
      <c r="RN94" s="7"/>
      <c r="RO94" s="7"/>
      <c r="RP94" s="7"/>
      <c r="RQ94" s="7"/>
      <c r="RR94" s="7"/>
      <c r="RS94" s="7"/>
      <c r="RT94" s="7"/>
      <c r="RU94" s="7"/>
      <c r="RV94" s="7"/>
      <c r="RW94" s="7"/>
      <c r="RX94" s="7"/>
      <c r="RY94" s="7"/>
      <c r="RZ94" s="7"/>
      <c r="SA94" s="7"/>
      <c r="SB94" s="7"/>
      <c r="SC94" s="7"/>
      <c r="SD94" s="7"/>
      <c r="SE94" s="7"/>
      <c r="SF94" s="7"/>
      <c r="SG94" s="7"/>
      <c r="SH94" s="7"/>
      <c r="SI94" s="7"/>
      <c r="SJ94" s="7"/>
      <c r="SK94" s="7"/>
      <c r="SL94" s="7"/>
      <c r="SM94" s="7"/>
      <c r="SN94" s="7"/>
      <c r="SO94" s="7"/>
      <c r="SP94" s="7"/>
      <c r="SQ94" s="7"/>
      <c r="SR94" s="7"/>
      <c r="SS94" s="7"/>
      <c r="ST94" s="7"/>
      <c r="SU94" s="7"/>
      <c r="SV94" s="7"/>
      <c r="SW94" s="7"/>
      <c r="SX94" s="7"/>
      <c r="SY94" s="7"/>
      <c r="SZ94" s="7"/>
      <c r="TA94" s="7"/>
      <c r="TB94" s="7"/>
      <c r="TC94" s="7"/>
      <c r="TD94" s="7"/>
      <c r="TE94" s="7"/>
      <c r="TF94" s="7"/>
      <c r="TG94" s="7"/>
      <c r="TH94" s="7"/>
      <c r="TI94" s="7"/>
      <c r="TJ94" s="7"/>
      <c r="TK94" s="7"/>
      <c r="TL94" s="7"/>
      <c r="TM94" s="7"/>
      <c r="TN94" s="7"/>
      <c r="TO94" s="7"/>
      <c r="TP94" s="7"/>
      <c r="TQ94" s="7"/>
      <c r="TR94" s="7"/>
      <c r="TS94" s="7"/>
      <c r="TT94" s="7"/>
      <c r="TU94" s="7"/>
      <c r="TV94" s="7"/>
      <c r="TW94" s="7"/>
      <c r="TX94" s="7"/>
      <c r="TY94" s="7"/>
      <c r="TZ94" s="7"/>
      <c r="UA94" s="7"/>
      <c r="UB94" s="7"/>
      <c r="UC94" s="7"/>
      <c r="UD94" s="7"/>
      <c r="UE94" s="7"/>
      <c r="UF94" s="7"/>
      <c r="UG94" s="7"/>
      <c r="UH94" s="7"/>
      <c r="UI94" s="7"/>
      <c r="UJ94" s="7"/>
      <c r="UK94" s="7"/>
      <c r="UL94" s="7"/>
      <c r="UM94" s="7"/>
      <c r="UN94" s="7"/>
      <c r="UO94" s="7"/>
      <c r="UP94" s="7"/>
      <c r="UQ94" s="7"/>
      <c r="UR94" s="7"/>
      <c r="US94" s="7"/>
      <c r="UT94" s="7"/>
      <c r="UU94" s="7"/>
      <c r="UV94" s="7"/>
      <c r="UW94" s="7"/>
      <c r="UX94" s="7"/>
      <c r="UY94" s="7"/>
      <c r="UZ94" s="7"/>
      <c r="VA94" s="7"/>
      <c r="VB94" s="7"/>
      <c r="VC94" s="7"/>
      <c r="VD94" s="7"/>
      <c r="VE94" s="7"/>
      <c r="VF94" s="7"/>
      <c r="VG94" s="7"/>
      <c r="VH94" s="7"/>
      <c r="VI94" s="7"/>
      <c r="VJ94" s="7"/>
      <c r="VK94" s="7"/>
      <c r="VL94" s="7"/>
      <c r="VM94" s="7"/>
      <c r="VN94" s="7"/>
      <c r="VO94" s="7"/>
      <c r="VP94" s="7"/>
      <c r="VQ94" s="7"/>
      <c r="VR94" s="7"/>
      <c r="VS94" s="7"/>
      <c r="VT94" s="7"/>
      <c r="VU94" s="7"/>
      <c r="VV94" s="7"/>
      <c r="VW94" s="7"/>
      <c r="VX94" s="7"/>
      <c r="VY94" s="7"/>
      <c r="VZ94" s="7"/>
      <c r="WA94" s="7"/>
      <c r="WB94" s="7"/>
      <c r="WC94" s="7"/>
      <c r="WD94" s="7"/>
      <c r="WE94" s="7"/>
      <c r="WF94" s="7"/>
      <c r="WG94" s="7"/>
      <c r="WH94" s="7"/>
      <c r="WI94" s="7"/>
      <c r="WJ94" s="7"/>
      <c r="WK94" s="7"/>
      <c r="WL94" s="7"/>
      <c r="WM94" s="7"/>
      <c r="WN94" s="7"/>
      <c r="WO94" s="7"/>
      <c r="WP94" s="7"/>
      <c r="WQ94" s="7"/>
      <c r="WR94" s="7"/>
      <c r="WS94" s="7"/>
      <c r="WT94" s="7"/>
      <c r="WU94" s="7"/>
      <c r="WV94" s="7"/>
      <c r="WW94" s="7"/>
      <c r="WX94" s="7"/>
      <c r="WY94" s="7"/>
      <c r="WZ94" s="7"/>
      <c r="XA94" s="7"/>
      <c r="XB94" s="7"/>
      <c r="XC94" s="7"/>
      <c r="XD94" s="7"/>
      <c r="XE94" s="7"/>
      <c r="XF94" s="7"/>
      <c r="XG94" s="7"/>
      <c r="XH94" s="7"/>
      <c r="XI94" s="7"/>
      <c r="XJ94" s="7"/>
      <c r="XK94" s="7"/>
      <c r="XL94" s="7"/>
      <c r="XM94" s="7"/>
      <c r="XN94" s="7"/>
      <c r="XO94" s="7"/>
      <c r="XP94" s="7"/>
      <c r="XQ94" s="7"/>
      <c r="XR94" s="7"/>
      <c r="XS94" s="7"/>
      <c r="XT94" s="7"/>
      <c r="XU94" s="7"/>
      <c r="XV94" s="7"/>
      <c r="XW94" s="7"/>
      <c r="XX94" s="7"/>
      <c r="XY94" s="7"/>
      <c r="XZ94" s="7"/>
      <c r="YA94" s="7"/>
      <c r="YB94" s="7"/>
      <c r="YC94" s="7"/>
      <c r="YD94" s="7"/>
      <c r="YE94" s="7"/>
      <c r="YF94" s="7"/>
      <c r="YG94" s="7"/>
      <c r="YH94" s="7"/>
      <c r="YI94" s="7"/>
      <c r="YJ94" s="7"/>
      <c r="YK94" s="7"/>
      <c r="YL94" s="7"/>
      <c r="YM94" s="7"/>
      <c r="YN94" s="7"/>
      <c r="YO94" s="7"/>
      <c r="YP94" s="7"/>
      <c r="YQ94" s="7"/>
      <c r="YR94" s="7"/>
      <c r="YS94" s="7"/>
      <c r="YT94" s="7"/>
      <c r="YU94" s="7"/>
      <c r="YV94" s="7"/>
      <c r="YW94" s="7"/>
      <c r="YX94" s="7"/>
      <c r="YY94" s="7"/>
      <c r="YZ94" s="7"/>
      <c r="ZA94" s="7"/>
      <c r="ZB94" s="7"/>
      <c r="ZC94" s="7"/>
      <c r="ZD94" s="7"/>
      <c r="ZE94" s="7"/>
      <c r="ZF94" s="7"/>
      <c r="ZG94" s="7"/>
      <c r="ZH94" s="7"/>
      <c r="ZI94" s="7"/>
      <c r="ZJ94" s="7"/>
      <c r="ZK94" s="7"/>
      <c r="ZL94" s="7"/>
      <c r="ZM94" s="7"/>
      <c r="ZN94" s="7"/>
      <c r="ZO94" s="7"/>
      <c r="ZP94" s="7"/>
      <c r="ZQ94" s="7"/>
      <c r="ZR94" s="7"/>
      <c r="ZS94" s="7"/>
      <c r="ZT94" s="7"/>
      <c r="ZU94" s="7"/>
      <c r="ZV94" s="7"/>
      <c r="ZW94" s="7"/>
      <c r="ZX94" s="7"/>
      <c r="ZY94" s="7"/>
      <c r="ZZ94" s="7"/>
      <c r="AAA94" s="7"/>
      <c r="AAB94" s="7"/>
      <c r="AAC94" s="7"/>
      <c r="AAD94" s="7"/>
      <c r="AAE94" s="7"/>
      <c r="AAF94" s="7"/>
      <c r="AAG94" s="7"/>
      <c r="AAH94" s="7"/>
      <c r="AAI94" s="7"/>
      <c r="AAJ94" s="7"/>
      <c r="AAK94" s="7"/>
      <c r="AAL94" s="7"/>
      <c r="AAM94" s="7"/>
      <c r="AAN94" s="7"/>
      <c r="AAO94" s="7"/>
      <c r="AAP94" s="7"/>
      <c r="AAQ94" s="7"/>
      <c r="AAR94" s="7"/>
      <c r="AAS94" s="7"/>
      <c r="AAT94" s="7"/>
      <c r="AAU94" s="7"/>
      <c r="AAV94" s="7"/>
      <c r="AAW94" s="7"/>
      <c r="AAX94" s="7"/>
      <c r="AAY94" s="7"/>
      <c r="AAZ94" s="7"/>
      <c r="ABA94" s="7"/>
      <c r="ABB94" s="7"/>
      <c r="ABC94" s="7"/>
      <c r="ABD94" s="7"/>
      <c r="ABE94" s="7"/>
      <c r="ABF94" s="7"/>
      <c r="ABG94" s="7"/>
      <c r="ABH94" s="7"/>
      <c r="ABI94" s="7"/>
      <c r="ABJ94" s="7"/>
      <c r="ABK94" s="7"/>
      <c r="ABL94" s="7"/>
      <c r="ABM94" s="7"/>
      <c r="ABN94" s="7"/>
      <c r="ABO94" s="7"/>
      <c r="ABP94" s="7"/>
      <c r="ABQ94" s="7"/>
      <c r="ABR94" s="7"/>
      <c r="ABS94" s="7"/>
      <c r="ABT94" s="7"/>
      <c r="ABU94" s="7"/>
      <c r="ABV94" s="7"/>
      <c r="ABW94" s="7"/>
      <c r="ABX94" s="7"/>
      <c r="ABY94" s="7"/>
      <c r="ABZ94" s="7"/>
      <c r="ACA94" s="7"/>
      <c r="ACB94" s="7"/>
      <c r="ACC94" s="7"/>
      <c r="ACD94" s="7"/>
      <c r="ACE94" s="7"/>
      <c r="ACF94" s="7"/>
      <c r="ACG94" s="7"/>
      <c r="ACH94" s="7"/>
      <c r="ACI94" s="7"/>
      <c r="ACJ94" s="7"/>
      <c r="ACK94" s="7"/>
      <c r="ACL94" s="7"/>
      <c r="ACM94" s="7"/>
      <c r="ACN94" s="7"/>
      <c r="ACO94" s="7"/>
      <c r="ACP94" s="7"/>
      <c r="ACQ94" s="7"/>
      <c r="ACR94" s="7"/>
      <c r="ACS94" s="7"/>
      <c r="ACT94" s="7"/>
      <c r="ACU94" s="7"/>
      <c r="ACV94" s="7"/>
      <c r="ACW94" s="7"/>
      <c r="ACX94" s="7"/>
      <c r="ACY94" s="7"/>
      <c r="ACZ94" s="7"/>
      <c r="ADA94" s="7"/>
      <c r="ADB94" s="7"/>
      <c r="ADC94" s="7"/>
      <c r="ADD94" s="7"/>
      <c r="ADE94" s="7"/>
      <c r="ADF94" s="7"/>
      <c r="ADG94" s="7"/>
      <c r="ADH94" s="7"/>
      <c r="ADI94" s="7"/>
      <c r="ADJ94" s="7"/>
      <c r="ADK94" s="7"/>
      <c r="ADL94" s="7"/>
      <c r="ADM94" s="7"/>
      <c r="ADN94" s="7"/>
      <c r="ADO94" s="7"/>
      <c r="ADP94" s="7"/>
      <c r="ADQ94" s="7"/>
      <c r="ADR94" s="7"/>
      <c r="ADS94" s="7"/>
      <c r="ADT94" s="7"/>
      <c r="ADU94" s="7"/>
    </row>
  </sheetData>
  <sheetProtection algorithmName="SHA-512" hashValue="3fGxA9TKRcbTkPXCvYZF/eJkSI03ss7mwW6dnJllpREDLrFqijqPGajKmDjKFawzQPFUn9Fcpz8Elj3NK5tHnw==" saltValue="YK7pUfsZcv+7peppn8MLzw==" spinCount="100000" sheet="1" objects="1" scenarios="1"/>
  <mergeCells count="23"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  <mergeCell ref="BE1:BF1"/>
    <mergeCell ref="BG1:BJ1"/>
    <mergeCell ref="Q1:R1"/>
    <mergeCell ref="S1:Z1"/>
    <mergeCell ref="BC1:BC2"/>
    <mergeCell ref="BD1:BD2"/>
    <mergeCell ref="AV1:BB1"/>
    <mergeCell ref="AA1:AN1"/>
    <mergeCell ref="AO1:AU1"/>
  </mergeCells>
  <pageMargins left="0.7" right="0.7" top="0.9" bottom="0.5" header="0.05" footer="0.05"/>
  <pageSetup scale="8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39"/>
  <sheetViews>
    <sheetView topLeftCell="C22" workbookViewId="0">
      <selection activeCell="J32" sqref="J32"/>
    </sheetView>
  </sheetViews>
  <sheetFormatPr defaultColWidth="8.85546875" defaultRowHeight="21"/>
  <cols>
    <col min="1" max="1" width="24.42578125" style="74" customWidth="1"/>
    <col min="2" max="2" width="15" style="74" customWidth="1"/>
    <col min="3" max="3" width="13.5703125" style="74" customWidth="1"/>
    <col min="4" max="4" width="16.5703125" style="74" customWidth="1"/>
    <col min="5" max="5" width="20" style="74" customWidth="1"/>
    <col min="6" max="6" width="16" style="74" customWidth="1"/>
    <col min="7" max="8" width="14.42578125" style="74" customWidth="1"/>
    <col min="9" max="9" width="13" style="74" customWidth="1"/>
    <col min="10" max="10" width="14.5703125" style="74" customWidth="1"/>
    <col min="11" max="11" width="15.42578125" style="74" customWidth="1"/>
    <col min="12" max="16384" width="8.85546875" style="74"/>
  </cols>
  <sheetData>
    <row r="1" spans="1:11" ht="21.75">
      <c r="A1" s="387" t="s">
        <v>137</v>
      </c>
      <c r="B1" s="387"/>
      <c r="C1" s="387"/>
      <c r="D1" s="387"/>
      <c r="E1" s="387"/>
      <c r="F1" s="75" t="s">
        <v>138</v>
      </c>
      <c r="G1" s="76"/>
      <c r="H1" s="76"/>
      <c r="I1" s="76"/>
      <c r="J1" s="78" t="s">
        <v>139</v>
      </c>
      <c r="K1" s="78" t="s">
        <v>140</v>
      </c>
    </row>
    <row r="2" spans="1:11">
      <c r="A2" s="388" t="s">
        <v>141</v>
      </c>
      <c r="B2" s="388"/>
      <c r="C2" s="388"/>
      <c r="D2" s="388"/>
      <c r="E2" s="388"/>
      <c r="F2" s="76" t="s">
        <v>142</v>
      </c>
      <c r="G2" s="76"/>
      <c r="H2" s="76"/>
      <c r="I2" s="76"/>
      <c r="J2" s="76"/>
      <c r="K2" s="76"/>
    </row>
    <row r="3" spans="1:11" ht="19.350000000000001" customHeight="1">
      <c r="A3" s="76"/>
      <c r="B3" s="76"/>
      <c r="C3" s="76"/>
      <c r="D3" s="76"/>
      <c r="E3" s="76"/>
      <c r="F3" s="76"/>
      <c r="G3" s="76" t="s">
        <v>143</v>
      </c>
      <c r="H3" s="76"/>
      <c r="I3" s="76"/>
      <c r="J3" s="76"/>
      <c r="K3" s="76"/>
    </row>
    <row r="4" spans="1:11" ht="19.350000000000001" customHeight="1">
      <c r="A4" s="76" t="s">
        <v>144</v>
      </c>
      <c r="B4" s="76" t="s">
        <v>145</v>
      </c>
      <c r="C4" s="76"/>
      <c r="D4" s="76"/>
      <c r="E4" s="76"/>
      <c r="F4" s="76"/>
      <c r="G4" s="76" t="s">
        <v>146</v>
      </c>
      <c r="H4" s="76"/>
      <c r="I4" s="76"/>
      <c r="J4" s="76"/>
      <c r="K4" s="76"/>
    </row>
    <row r="5" spans="1:11" ht="19.350000000000001" customHeight="1">
      <c r="A5" s="76" t="s">
        <v>147</v>
      </c>
      <c r="B5" s="75" t="s">
        <v>296</v>
      </c>
      <c r="C5" s="76"/>
      <c r="D5" s="76"/>
      <c r="E5" s="76"/>
      <c r="F5" s="76" t="s">
        <v>149</v>
      </c>
      <c r="G5" s="76"/>
      <c r="H5" s="76"/>
      <c r="I5" s="76"/>
      <c r="J5" s="76"/>
      <c r="K5" s="76"/>
    </row>
    <row r="6" spans="1:11" ht="19.350000000000001" customHeight="1">
      <c r="A6" s="76" t="s">
        <v>150</v>
      </c>
      <c r="B6" s="77">
        <v>45777</v>
      </c>
      <c r="C6" s="76"/>
      <c r="D6" s="76"/>
      <c r="E6" s="76"/>
      <c r="F6" s="76"/>
      <c r="G6" s="76" t="s">
        <v>151</v>
      </c>
      <c r="H6" s="76"/>
      <c r="I6" s="76"/>
      <c r="J6" s="76"/>
      <c r="K6" s="76"/>
    </row>
    <row r="7" spans="1:11" ht="19.350000000000001" customHeight="1">
      <c r="A7" s="76"/>
      <c r="B7" s="76"/>
      <c r="C7" s="76"/>
      <c r="D7" s="76"/>
      <c r="E7" s="76"/>
      <c r="F7" s="78" t="s">
        <v>152</v>
      </c>
      <c r="G7" s="78" t="s">
        <v>153</v>
      </c>
      <c r="H7" s="78" t="s">
        <v>154</v>
      </c>
      <c r="I7" s="78" t="s">
        <v>155</v>
      </c>
      <c r="J7" s="78" t="s">
        <v>156</v>
      </c>
      <c r="K7" s="76"/>
    </row>
    <row r="8" spans="1:11" ht="19.350000000000001" customHeight="1">
      <c r="A8" s="75" t="s">
        <v>157</v>
      </c>
      <c r="B8" s="76"/>
      <c r="C8" s="76"/>
      <c r="D8" s="76"/>
      <c r="E8" s="76"/>
      <c r="F8" s="79" t="s">
        <v>158</v>
      </c>
      <c r="G8" s="79" t="s">
        <v>158</v>
      </c>
      <c r="H8" s="79" t="s">
        <v>158</v>
      </c>
      <c r="I8" s="79" t="s">
        <v>158</v>
      </c>
      <c r="J8" s="79" t="s">
        <v>158</v>
      </c>
      <c r="K8" s="76"/>
    </row>
    <row r="9" spans="1:11" ht="19.350000000000001" customHeight="1">
      <c r="A9" s="382" t="s">
        <v>159</v>
      </c>
      <c r="B9" s="382" t="s">
        <v>160</v>
      </c>
      <c r="C9" s="382"/>
      <c r="D9" s="382"/>
      <c r="E9" s="383" t="s">
        <v>161</v>
      </c>
      <c r="F9" s="75" t="s">
        <v>259</v>
      </c>
      <c r="G9" s="76"/>
      <c r="H9" s="76"/>
      <c r="I9" s="76"/>
      <c r="J9" s="76" t="s">
        <v>225</v>
      </c>
      <c r="K9" s="76"/>
    </row>
    <row r="10" spans="1:11" ht="19.350000000000001" customHeight="1">
      <c r="A10" s="382"/>
      <c r="B10" s="80" t="s">
        <v>163</v>
      </c>
      <c r="C10" s="80" t="s">
        <v>164</v>
      </c>
      <c r="D10" s="81" t="s">
        <v>165</v>
      </c>
      <c r="E10" s="384"/>
      <c r="F10" s="385" t="s">
        <v>166</v>
      </c>
      <c r="G10" s="389" t="s">
        <v>167</v>
      </c>
      <c r="H10" s="390"/>
      <c r="I10" s="391" t="s">
        <v>226</v>
      </c>
      <c r="J10" s="392"/>
      <c r="K10" s="375" t="s">
        <v>165</v>
      </c>
    </row>
    <row r="11" spans="1:11" ht="19.350000000000001" customHeight="1">
      <c r="A11" s="84">
        <v>1</v>
      </c>
      <c r="B11" s="84">
        <v>2</v>
      </c>
      <c r="C11" s="84">
        <v>3</v>
      </c>
      <c r="D11" s="84">
        <v>4</v>
      </c>
      <c r="E11" s="84">
        <v>5</v>
      </c>
      <c r="F11" s="386"/>
      <c r="G11" s="85" t="s">
        <v>170</v>
      </c>
      <c r="H11" s="86" t="s">
        <v>168</v>
      </c>
      <c r="I11" s="128" t="s">
        <v>168</v>
      </c>
      <c r="J11" s="129" t="s">
        <v>169</v>
      </c>
      <c r="K11" s="376"/>
    </row>
    <row r="12" spans="1:11" ht="19.350000000000001" customHeight="1">
      <c r="A12" s="87" t="s">
        <v>171</v>
      </c>
      <c r="B12" s="88" t="s">
        <v>172</v>
      </c>
      <c r="C12" s="87"/>
      <c r="D12" s="87"/>
      <c r="E12" s="87"/>
      <c r="F12" s="89" t="s">
        <v>260</v>
      </c>
      <c r="G12" s="90"/>
      <c r="H12" s="91"/>
      <c r="I12" s="90"/>
      <c r="J12" s="91"/>
      <c r="K12" s="90"/>
    </row>
    <row r="13" spans="1:11" ht="19.350000000000001" customHeight="1">
      <c r="A13" s="87" t="s">
        <v>227</v>
      </c>
      <c r="B13" s="88" t="s">
        <v>172</v>
      </c>
      <c r="C13" s="87"/>
      <c r="D13" s="87"/>
      <c r="E13" s="87"/>
      <c r="F13" s="92" t="s">
        <v>175</v>
      </c>
      <c r="G13" s="93">
        <f>'Oct25'!D89</f>
        <v>380500</v>
      </c>
      <c r="H13" s="93">
        <f>April26!F89</f>
        <v>31415</v>
      </c>
      <c r="I13" s="93">
        <f>April26!I89+April26!P89</f>
        <v>38949</v>
      </c>
      <c r="J13" s="131">
        <f>'Summary Mar26'!J13+I13</f>
        <v>264275</v>
      </c>
      <c r="K13" s="130" t="s">
        <v>176</v>
      </c>
    </row>
    <row r="14" spans="1:11" ht="19.350000000000001" customHeight="1">
      <c r="A14" s="87" t="s">
        <v>228</v>
      </c>
      <c r="B14" s="88" t="s">
        <v>172</v>
      </c>
      <c r="C14" s="87"/>
      <c r="D14" s="87"/>
      <c r="E14" s="87"/>
      <c r="F14" s="94" t="s">
        <v>178</v>
      </c>
      <c r="G14" s="93">
        <f>'Oct25'!C89</f>
        <v>3619500</v>
      </c>
      <c r="H14" s="93">
        <f>April26!E90</f>
        <v>338716</v>
      </c>
      <c r="I14" s="93">
        <f>April26!G89+April26!O89</f>
        <v>274713</v>
      </c>
      <c r="J14" s="131">
        <f>'Summary Mar26'!J14+I14</f>
        <v>2233430</v>
      </c>
      <c r="K14" s="132" t="s">
        <v>176</v>
      </c>
    </row>
    <row r="15" spans="1:11" ht="19.350000000000001" customHeight="1">
      <c r="A15" s="87" t="s">
        <v>229</v>
      </c>
      <c r="B15" s="88" t="s">
        <v>172</v>
      </c>
      <c r="C15" s="87"/>
      <c r="D15" s="87"/>
      <c r="E15" s="87"/>
      <c r="F15" s="95" t="s">
        <v>180</v>
      </c>
      <c r="G15" s="96">
        <f>SUM(G13:G14)</f>
        <v>4000000</v>
      </c>
      <c r="H15" s="96">
        <f>SUM(H13:H14)</f>
        <v>370131</v>
      </c>
      <c r="I15" s="96">
        <f>SUM(I13:I14)</f>
        <v>313662</v>
      </c>
      <c r="J15" s="96">
        <f>SUM(J13:J14)</f>
        <v>2497705</v>
      </c>
      <c r="K15" s="133" t="s">
        <v>176</v>
      </c>
    </row>
    <row r="16" spans="1:11" ht="19.350000000000001" customHeight="1">
      <c r="A16" s="87" t="s">
        <v>230</v>
      </c>
      <c r="B16" s="88" t="s">
        <v>172</v>
      </c>
      <c r="C16" s="87"/>
      <c r="D16" s="97"/>
      <c r="E16" s="87"/>
      <c r="F16" s="98" t="s">
        <v>261</v>
      </c>
      <c r="G16" s="85"/>
      <c r="H16" s="76"/>
      <c r="I16" s="122"/>
      <c r="J16" s="76"/>
      <c r="K16" s="122"/>
    </row>
    <row r="17" spans="1:11" ht="19.350000000000001" customHeight="1">
      <c r="A17" s="87" t="s">
        <v>183</v>
      </c>
      <c r="B17" s="80" t="s">
        <v>297</v>
      </c>
      <c r="C17" s="80" t="s">
        <v>298</v>
      </c>
      <c r="D17" s="80" t="s">
        <v>288</v>
      </c>
      <c r="E17" s="87"/>
      <c r="F17" s="92" t="s">
        <v>185</v>
      </c>
      <c r="G17" s="99">
        <v>430000</v>
      </c>
      <c r="H17" s="100">
        <v>35700</v>
      </c>
      <c r="I17" s="93">
        <f>April26!BH89</f>
        <v>24049</v>
      </c>
      <c r="J17" s="131">
        <f>'Summary Mar26'!J17+I17</f>
        <v>295036</v>
      </c>
      <c r="K17" s="122"/>
    </row>
    <row r="18" spans="1:11" ht="19.350000000000001" customHeight="1">
      <c r="A18" s="76" t="s">
        <v>264</v>
      </c>
      <c r="B18" s="76"/>
      <c r="C18" s="76"/>
      <c r="D18" s="76"/>
      <c r="E18" s="76"/>
      <c r="F18" s="92" t="s">
        <v>187</v>
      </c>
      <c r="G18" s="99">
        <v>3750000</v>
      </c>
      <c r="H18" s="100">
        <v>312500</v>
      </c>
      <c r="I18" s="93">
        <f>April26!BI89</f>
        <v>184790</v>
      </c>
      <c r="J18" s="131">
        <f>'Summary Mar26'!J18+I18</f>
        <v>2429290</v>
      </c>
      <c r="K18" s="126"/>
    </row>
    <row r="19" spans="1:11" ht="19.350000000000001" customHeight="1">
      <c r="A19" s="76"/>
      <c r="B19" s="76"/>
      <c r="C19" s="76"/>
      <c r="D19" s="76"/>
      <c r="E19" s="76"/>
      <c r="F19" s="95" t="s">
        <v>180</v>
      </c>
      <c r="G19" s="96">
        <f>SUM(G17:G18)</f>
        <v>4180000</v>
      </c>
      <c r="H19" s="101">
        <f>SUM(H17:H18)</f>
        <v>348200</v>
      </c>
      <c r="I19" s="96">
        <f>SUM(I17:I18)</f>
        <v>208839</v>
      </c>
      <c r="J19" s="96">
        <f>SUM(J17:J18)</f>
        <v>2724326</v>
      </c>
      <c r="K19" s="87"/>
    </row>
    <row r="20" spans="1:11" ht="19.350000000000001" customHeight="1">
      <c r="A20" s="75" t="s">
        <v>188</v>
      </c>
      <c r="B20" s="76"/>
      <c r="C20" s="76"/>
      <c r="D20" s="76"/>
      <c r="E20" s="76"/>
      <c r="F20" s="98" t="s">
        <v>265</v>
      </c>
      <c r="G20" s="85"/>
      <c r="H20" s="7"/>
      <c r="I20" s="85"/>
      <c r="J20" s="76"/>
      <c r="K20" s="85"/>
    </row>
    <row r="21" spans="1:11" ht="19.350000000000001" customHeight="1">
      <c r="A21" s="76" t="s">
        <v>190</v>
      </c>
      <c r="B21" s="76"/>
      <c r="C21" s="76" t="s">
        <v>225</v>
      </c>
      <c r="D21" s="76"/>
      <c r="E21" s="76"/>
      <c r="F21" s="92" t="s">
        <v>185</v>
      </c>
      <c r="G21" s="99">
        <v>145775</v>
      </c>
      <c r="H21" s="102">
        <v>12324</v>
      </c>
      <c r="I21" s="99">
        <f>April26!AT89</f>
        <v>15863</v>
      </c>
      <c r="J21" s="131">
        <f>'Summary Mar26'!J21+I21</f>
        <v>115236</v>
      </c>
      <c r="K21" s="130" t="s">
        <v>176</v>
      </c>
    </row>
    <row r="22" spans="1:11" ht="19.350000000000001" customHeight="1">
      <c r="A22" s="76" t="s">
        <v>192</v>
      </c>
      <c r="B22" s="76"/>
      <c r="C22" s="76" t="s">
        <v>225</v>
      </c>
      <c r="D22" s="76"/>
      <c r="E22" s="76"/>
      <c r="F22" s="92" t="s">
        <v>187</v>
      </c>
      <c r="G22" s="103">
        <v>1454225</v>
      </c>
      <c r="H22" s="102">
        <v>122042</v>
      </c>
      <c r="I22" s="103">
        <f>April26!AS89</f>
        <v>129377</v>
      </c>
      <c r="J22" s="131">
        <f>'Summary Mar26'!J22+I22</f>
        <v>1016196</v>
      </c>
      <c r="K22" s="132" t="s">
        <v>176</v>
      </c>
    </row>
    <row r="23" spans="1:11" ht="19.350000000000001" customHeight="1">
      <c r="A23" s="75" t="s">
        <v>193</v>
      </c>
      <c r="B23" s="76"/>
      <c r="C23" s="76" t="s">
        <v>225</v>
      </c>
      <c r="D23" s="76" t="s">
        <v>158</v>
      </c>
      <c r="E23" s="76"/>
      <c r="F23" s="95" t="s">
        <v>180</v>
      </c>
      <c r="G23" s="96">
        <f>SUM(G21:G22)</f>
        <v>1600000</v>
      </c>
      <c r="H23" s="101">
        <f>SUM(H21:H22)</f>
        <v>134366</v>
      </c>
      <c r="I23" s="96">
        <f>SUM(I21:I22)</f>
        <v>145240</v>
      </c>
      <c r="J23" s="96">
        <f>SUM(J21:J22)</f>
        <v>1131432</v>
      </c>
      <c r="K23" s="133" t="s">
        <v>176</v>
      </c>
    </row>
    <row r="24" spans="1:11" ht="19.350000000000001" customHeight="1">
      <c r="A24" s="104" t="s">
        <v>194</v>
      </c>
      <c r="B24" s="76"/>
      <c r="C24" s="76" t="s">
        <v>225</v>
      </c>
      <c r="D24" s="76" t="s">
        <v>158</v>
      </c>
      <c r="E24" s="76"/>
      <c r="F24" s="105" t="s">
        <v>266</v>
      </c>
      <c r="G24" s="106">
        <v>3000</v>
      </c>
      <c r="H24" s="107">
        <v>244</v>
      </c>
      <c r="I24" s="99">
        <f>April26!BC89</f>
        <v>200</v>
      </c>
      <c r="J24" s="131">
        <f>'Summary Mar26'!J24+I24</f>
        <v>2304</v>
      </c>
      <c r="K24" s="133" t="s">
        <v>176</v>
      </c>
    </row>
    <row r="25" spans="1:11" ht="19.350000000000001" customHeight="1">
      <c r="A25" s="82" t="s">
        <v>196</v>
      </c>
      <c r="B25" s="83"/>
      <c r="C25" s="83" t="s">
        <v>197</v>
      </c>
      <c r="D25" s="108" t="s">
        <v>198</v>
      </c>
      <c r="E25" s="108" t="s">
        <v>180</v>
      </c>
      <c r="F25" s="109" t="s">
        <v>267</v>
      </c>
      <c r="G25" s="96">
        <v>55</v>
      </c>
      <c r="H25" s="110">
        <v>0</v>
      </c>
      <c r="I25" s="96"/>
      <c r="J25" s="134">
        <f>'Summary Feb26'!J25+I25</f>
        <v>28</v>
      </c>
      <c r="K25" s="87"/>
    </row>
    <row r="26" spans="1:11" ht="19.350000000000001" customHeight="1">
      <c r="A26" s="111" t="s">
        <v>200</v>
      </c>
      <c r="B26" s="112"/>
      <c r="C26" s="113"/>
      <c r="D26" s="87"/>
      <c r="E26" s="87"/>
      <c r="F26" s="114" t="s">
        <v>268</v>
      </c>
      <c r="G26" s="76"/>
      <c r="H26" s="76"/>
      <c r="I26" s="76"/>
      <c r="J26" s="76"/>
      <c r="K26" s="76"/>
    </row>
    <row r="27" spans="1:11" ht="19.350000000000001" customHeight="1">
      <c r="A27" s="111" t="s">
        <v>202</v>
      </c>
      <c r="B27" s="112"/>
      <c r="C27" s="113"/>
      <c r="D27" s="87"/>
      <c r="E27" s="87"/>
      <c r="F27" s="383" t="s">
        <v>166</v>
      </c>
      <c r="G27" s="379" t="s">
        <v>167</v>
      </c>
      <c r="H27" s="380"/>
      <c r="I27" s="381" t="s">
        <v>233</v>
      </c>
      <c r="J27" s="381"/>
      <c r="K27" s="377" t="s">
        <v>234</v>
      </c>
    </row>
    <row r="28" spans="1:11" ht="19.350000000000001" customHeight="1">
      <c r="A28" s="111" t="s">
        <v>205</v>
      </c>
      <c r="B28" s="112"/>
      <c r="C28" s="113"/>
      <c r="D28" s="87"/>
      <c r="E28" s="87"/>
      <c r="F28" s="384"/>
      <c r="G28" s="88" t="s">
        <v>170</v>
      </c>
      <c r="H28" s="88" t="s">
        <v>168</v>
      </c>
      <c r="I28" s="135" t="s">
        <v>168</v>
      </c>
      <c r="J28" s="133" t="s">
        <v>169</v>
      </c>
      <c r="K28" s="378"/>
    </row>
    <row r="29" spans="1:11" ht="19.350000000000001" customHeight="1">
      <c r="A29" s="115" t="s">
        <v>206</v>
      </c>
      <c r="B29" s="116"/>
      <c r="C29" s="117"/>
      <c r="D29" s="85"/>
      <c r="E29" s="85"/>
      <c r="F29" s="118" t="s">
        <v>207</v>
      </c>
      <c r="G29" s="90"/>
      <c r="H29" s="119"/>
      <c r="I29" s="136"/>
      <c r="J29" s="119"/>
      <c r="K29" s="90"/>
    </row>
    <row r="30" spans="1:11" ht="19.350000000000001" customHeight="1">
      <c r="A30" s="120" t="s">
        <v>208</v>
      </c>
      <c r="B30" s="121"/>
      <c r="C30" s="85"/>
      <c r="D30" s="121"/>
      <c r="E30" s="85"/>
      <c r="F30" s="118" t="s">
        <v>209</v>
      </c>
      <c r="G30" s="99">
        <f>G13*50</f>
        <v>19025000</v>
      </c>
      <c r="H30" s="99">
        <f>H13*50</f>
        <v>1570750</v>
      </c>
      <c r="I30" s="99">
        <f>I13*50</f>
        <v>1947450</v>
      </c>
      <c r="J30" s="131">
        <f>'Summary Mar26'!J30+I30</f>
        <v>13213750</v>
      </c>
      <c r="K30" s="122"/>
    </row>
    <row r="31" spans="1:11" ht="19.350000000000001" customHeight="1">
      <c r="A31" s="118" t="s">
        <v>210</v>
      </c>
      <c r="B31" s="76"/>
      <c r="C31" s="122"/>
      <c r="D31" s="76"/>
      <c r="E31" s="122"/>
      <c r="F31" s="118" t="s">
        <v>211</v>
      </c>
      <c r="G31" s="99">
        <f>G14*75</f>
        <v>271462500</v>
      </c>
      <c r="H31" s="99">
        <f>H14*75</f>
        <v>25403700</v>
      </c>
      <c r="I31" s="99">
        <f>I14*75</f>
        <v>20603475</v>
      </c>
      <c r="J31" s="131">
        <f>'Summary Mar26'!J31+I31</f>
        <v>167507250</v>
      </c>
      <c r="K31" s="126"/>
    </row>
    <row r="32" spans="1:11" ht="19.350000000000001" customHeight="1">
      <c r="A32" s="118" t="s">
        <v>212</v>
      </c>
      <c r="B32" s="76"/>
      <c r="C32" s="122"/>
      <c r="D32" s="76"/>
      <c r="E32" s="122"/>
      <c r="F32" s="95" t="s">
        <v>180</v>
      </c>
      <c r="G32" s="96">
        <f>SUM(G30:G31)</f>
        <v>290487500</v>
      </c>
      <c r="H32" s="96">
        <f>SUM(H30:H31)</f>
        <v>26974450</v>
      </c>
      <c r="I32" s="96">
        <f>SUM(I30:I31)</f>
        <v>22550925</v>
      </c>
      <c r="J32" s="96">
        <f>SUM(J30:J31)</f>
        <v>180721000</v>
      </c>
      <c r="K32" s="137">
        <f>J32*100/G32</f>
        <v>62.213004001893367</v>
      </c>
    </row>
    <row r="33" spans="1:11" ht="19.350000000000001" customHeight="1">
      <c r="A33" s="120" t="s">
        <v>213</v>
      </c>
      <c r="B33" s="121"/>
      <c r="C33" s="85"/>
      <c r="D33" s="121"/>
      <c r="E33" s="85"/>
      <c r="F33" s="123" t="s">
        <v>214</v>
      </c>
      <c r="G33" s="87"/>
      <c r="H33" s="87"/>
      <c r="I33" s="99">
        <f>April26!BF89</f>
        <v>10345</v>
      </c>
      <c r="J33" s="131">
        <f>'Summary Mar26'!J33+I33</f>
        <v>53505</v>
      </c>
      <c r="K33" s="87"/>
    </row>
    <row r="34" spans="1:11" ht="19.350000000000001" customHeight="1">
      <c r="A34" s="118" t="s">
        <v>210</v>
      </c>
      <c r="B34" s="76"/>
      <c r="C34" s="122"/>
      <c r="D34" s="76"/>
      <c r="E34" s="122"/>
      <c r="F34" s="123" t="s">
        <v>215</v>
      </c>
      <c r="G34" s="87"/>
      <c r="H34" s="87"/>
      <c r="I34" s="87"/>
      <c r="J34" s="87"/>
      <c r="K34" s="87"/>
    </row>
    <row r="35" spans="1:11" ht="19.350000000000001" customHeight="1">
      <c r="A35" s="124" t="s">
        <v>212</v>
      </c>
      <c r="B35" s="125"/>
      <c r="C35" s="126"/>
      <c r="D35" s="125"/>
      <c r="E35" s="126"/>
      <c r="F35" s="75" t="s">
        <v>269</v>
      </c>
      <c r="G35" s="76"/>
      <c r="H35" s="76"/>
      <c r="I35" s="76"/>
      <c r="J35" s="76"/>
      <c r="K35" s="76"/>
    </row>
    <row r="36" spans="1:11" ht="30" customHeight="1">
      <c r="A36" s="76"/>
      <c r="B36" s="76"/>
      <c r="C36" s="76"/>
      <c r="D36" s="76"/>
      <c r="E36" s="76"/>
      <c r="F36" s="127" t="s">
        <v>217</v>
      </c>
      <c r="G36" s="127"/>
      <c r="H36" s="127" t="s">
        <v>218</v>
      </c>
      <c r="I36" s="127"/>
      <c r="J36" s="127" t="s">
        <v>219</v>
      </c>
      <c r="K36" s="127" t="s">
        <v>220</v>
      </c>
    </row>
    <row r="37" spans="1:11" ht="19.350000000000001" customHeight="1"/>
    <row r="38" spans="1:11" ht="19.350000000000001" customHeight="1"/>
    <row r="39" spans="1:11" ht="19.350000000000001" customHeight="1"/>
  </sheetData>
  <sheetProtection algorithmName="SHA-512" hashValue="SZzbsVi08DNhAtkIwU3492LNpqXrRSkoiShwcFKTx0oGsPov2Vug1ZJ/2sg71Rv03Xr5kzLGoygVlyq9d/HIDg==" saltValue="zlhosO85Gl2cp4geL2lYlA==" spinCount="100000" sheet="1" selectLockedCells="1" selectUnlockedCells="1"/>
  <mergeCells count="13">
    <mergeCell ref="A1:E1"/>
    <mergeCell ref="A2:E2"/>
    <mergeCell ref="B9:D9"/>
    <mergeCell ref="G10:H10"/>
    <mergeCell ref="I10:J10"/>
    <mergeCell ref="K10:K11"/>
    <mergeCell ref="K27:K28"/>
    <mergeCell ref="G27:H27"/>
    <mergeCell ref="I27:J27"/>
    <mergeCell ref="A9:A10"/>
    <mergeCell ref="E9:E10"/>
    <mergeCell ref="F10:F11"/>
    <mergeCell ref="F27:F28"/>
  </mergeCells>
  <pageMargins left="0.7" right="0.7" top="0.5" bottom="0.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AJ94"/>
  <sheetViews>
    <sheetView zoomScale="120" zoomScaleNormal="120" workbookViewId="0">
      <pane xSplit="2" ySplit="3" topLeftCell="C79" activePane="bottomRight" state="frozen"/>
      <selection pane="topRight"/>
      <selection pane="bottomLeft"/>
      <selection pane="bottomRight" activeCell="G82" sqref="G82"/>
    </sheetView>
  </sheetViews>
  <sheetFormatPr defaultColWidth="8.85546875" defaultRowHeight="15.75"/>
  <cols>
    <col min="1" max="1" width="4.140625" style="7" customWidth="1"/>
    <col min="2" max="2" width="14.42578125" style="8" customWidth="1"/>
    <col min="3" max="3" width="10" style="7" customWidth="1"/>
    <col min="4" max="4" width="8.42578125" style="7" customWidth="1"/>
    <col min="5" max="6" width="9" style="7" customWidth="1"/>
    <col min="7" max="7" width="9.42578125" style="7" customWidth="1"/>
    <col min="8" max="10" width="9" style="7" customWidth="1"/>
    <col min="11" max="14" width="9.42578125" style="7" customWidth="1"/>
    <col min="15" max="16" width="9" style="7" customWidth="1"/>
    <col min="17" max="18" width="9.42578125" style="7" customWidth="1"/>
    <col min="19" max="19" width="9.5703125" style="7" customWidth="1"/>
    <col min="20" max="20" width="9" style="7" customWidth="1"/>
    <col min="21" max="21" width="10.140625" style="7" customWidth="1"/>
    <col min="22" max="22" width="9.85546875" style="7" customWidth="1"/>
    <col min="23" max="23" width="10.5703125" style="7" customWidth="1"/>
    <col min="24" max="24" width="9.85546875" style="7" customWidth="1"/>
    <col min="25" max="27" width="9.42578125" style="7" customWidth="1"/>
    <col min="28" max="28" width="9" style="7" customWidth="1"/>
    <col min="29" max="29" width="9.42578125" style="7" customWidth="1"/>
    <col min="30" max="30" width="8.85546875" style="7" customWidth="1"/>
    <col min="31" max="31" width="9.42578125" style="7" customWidth="1"/>
    <col min="32" max="32" width="9" style="7" customWidth="1"/>
    <col min="33" max="33" width="7.140625" style="7" customWidth="1"/>
    <col min="34" max="34" width="6.42578125" style="7" customWidth="1"/>
    <col min="35" max="35" width="9" style="7" customWidth="1"/>
    <col min="36" max="36" width="6.5703125" style="7" customWidth="1"/>
    <col min="37" max="37" width="7.42578125" style="7" customWidth="1"/>
    <col min="38" max="38" width="6" style="7" customWidth="1"/>
    <col min="39" max="39" width="8.42578125" style="7" customWidth="1"/>
    <col min="40" max="40" width="6.85546875" style="7" customWidth="1"/>
    <col min="41" max="41" width="7.5703125" style="7" customWidth="1"/>
    <col min="42" max="42" width="7.42578125" style="7" customWidth="1"/>
    <col min="43" max="43" width="8.42578125" style="7" customWidth="1"/>
    <col min="44" max="44" width="7.42578125" style="7" customWidth="1"/>
    <col min="45" max="45" width="9.42578125" style="7" customWidth="1"/>
    <col min="46" max="46" width="8.42578125" style="7" customWidth="1"/>
    <col min="47" max="47" width="11.140625" style="7" customWidth="1"/>
    <col min="48" max="48" width="7.42578125" style="7" customWidth="1"/>
    <col min="49" max="49" width="6" style="7" customWidth="1"/>
    <col min="50" max="50" width="7.42578125" style="7" customWidth="1"/>
    <col min="51" max="51" width="5.85546875" style="7" customWidth="1"/>
    <col min="52" max="52" width="8.42578125" style="7" customWidth="1"/>
    <col min="53" max="53" width="6.85546875" style="7" customWidth="1"/>
    <col min="54" max="54" width="8.42578125" style="7" customWidth="1"/>
    <col min="55" max="55" width="9" style="7" customWidth="1"/>
    <col min="56" max="56" width="9.5703125" style="7" customWidth="1"/>
    <col min="57" max="57" width="9.42578125" style="7" customWidth="1"/>
    <col min="58" max="58" width="9.5703125" style="7" customWidth="1"/>
    <col min="59" max="60" width="9" style="7" customWidth="1"/>
    <col min="61" max="61" width="12.5703125" style="7" customWidth="1"/>
    <col min="62" max="62" width="12.42578125" style="7" customWidth="1"/>
    <col min="63" max="63" width="9" style="1" customWidth="1"/>
    <col min="64" max="64" width="9.5703125" style="1" customWidth="1"/>
    <col min="65" max="65" width="12.85546875" style="1" customWidth="1"/>
    <col min="66" max="459" width="8.85546875" style="1"/>
    <col min="460" max="801" width="8.85546875" style="7"/>
    <col min="802" max="2740" width="8.85546875" style="1"/>
    <col min="2741" max="16384" width="8.85546875" style="7"/>
  </cols>
  <sheetData>
    <row r="1" spans="1:65" s="1" customFormat="1" ht="27.6" customHeight="1">
      <c r="A1" s="371" t="s">
        <v>0</v>
      </c>
      <c r="B1" s="373" t="s">
        <v>1</v>
      </c>
      <c r="C1" s="369" t="s">
        <v>2</v>
      </c>
      <c r="D1" s="369" t="s">
        <v>3</v>
      </c>
      <c r="E1" s="369" t="s">
        <v>4</v>
      </c>
      <c r="F1" s="369" t="s">
        <v>5</v>
      </c>
      <c r="G1" s="369" t="s">
        <v>6</v>
      </c>
      <c r="H1" s="369" t="s">
        <v>221</v>
      </c>
      <c r="I1" s="369" t="s">
        <v>8</v>
      </c>
      <c r="J1" s="369" t="s">
        <v>221</v>
      </c>
      <c r="K1" s="368" t="s">
        <v>9</v>
      </c>
      <c r="L1" s="368"/>
      <c r="M1" s="368"/>
      <c r="N1" s="368"/>
      <c r="O1" s="369" t="s">
        <v>10</v>
      </c>
      <c r="P1" s="369" t="s">
        <v>11</v>
      </c>
      <c r="Q1" s="368" t="s">
        <v>9</v>
      </c>
      <c r="R1" s="368"/>
      <c r="S1" s="368" t="s">
        <v>12</v>
      </c>
      <c r="T1" s="368"/>
      <c r="U1" s="368"/>
      <c r="V1" s="368"/>
      <c r="W1" s="368"/>
      <c r="X1" s="368"/>
      <c r="Y1" s="368"/>
      <c r="Z1" s="368"/>
      <c r="AA1" s="368" t="s">
        <v>13</v>
      </c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 t="s">
        <v>14</v>
      </c>
      <c r="AP1" s="368"/>
      <c r="AQ1" s="368"/>
      <c r="AR1" s="368"/>
      <c r="AS1" s="368"/>
      <c r="AT1" s="368"/>
      <c r="AU1" s="368"/>
      <c r="AV1" s="368" t="s">
        <v>15</v>
      </c>
      <c r="AW1" s="368"/>
      <c r="AX1" s="368"/>
      <c r="AY1" s="368"/>
      <c r="AZ1" s="368"/>
      <c r="BA1" s="368"/>
      <c r="BB1" s="368"/>
      <c r="BC1" s="369" t="s">
        <v>16</v>
      </c>
      <c r="BD1" s="369" t="s">
        <v>17</v>
      </c>
      <c r="BE1" s="368" t="s">
        <v>18</v>
      </c>
      <c r="BF1" s="368"/>
      <c r="BG1" s="368" t="s">
        <v>19</v>
      </c>
      <c r="BH1" s="368"/>
      <c r="BI1" s="368"/>
      <c r="BJ1" s="368"/>
      <c r="BK1" s="368" t="s">
        <v>18</v>
      </c>
      <c r="BL1" s="368"/>
      <c r="BM1" s="368"/>
    </row>
    <row r="2" spans="1:65" s="1" customFormat="1" ht="99" customHeight="1">
      <c r="A2" s="372"/>
      <c r="B2" s="374"/>
      <c r="C2" s="370"/>
      <c r="D2" s="370"/>
      <c r="E2" s="370"/>
      <c r="F2" s="370"/>
      <c r="G2" s="370"/>
      <c r="H2" s="370"/>
      <c r="I2" s="370"/>
      <c r="J2" s="370"/>
      <c r="K2" s="33" t="s">
        <v>20</v>
      </c>
      <c r="L2" s="33" t="s">
        <v>7</v>
      </c>
      <c r="M2" s="33" t="s">
        <v>21</v>
      </c>
      <c r="N2" s="33" t="s">
        <v>7</v>
      </c>
      <c r="O2" s="370"/>
      <c r="P2" s="370"/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  <c r="X2" s="33" t="s">
        <v>29</v>
      </c>
      <c r="Y2" s="33" t="s">
        <v>30</v>
      </c>
      <c r="Z2" s="33" t="s">
        <v>31</v>
      </c>
      <c r="AA2" s="33" t="s">
        <v>32</v>
      </c>
      <c r="AB2" s="33" t="s">
        <v>33</v>
      </c>
      <c r="AC2" s="33" t="s">
        <v>34</v>
      </c>
      <c r="AD2" s="33" t="s">
        <v>35</v>
      </c>
      <c r="AE2" s="33" t="s">
        <v>36</v>
      </c>
      <c r="AF2" s="33" t="s">
        <v>37</v>
      </c>
      <c r="AG2" s="33" t="s">
        <v>38</v>
      </c>
      <c r="AH2" s="33" t="s">
        <v>39</v>
      </c>
      <c r="AI2" s="33" t="s">
        <v>40</v>
      </c>
      <c r="AJ2" s="33" t="s">
        <v>41</v>
      </c>
      <c r="AK2" s="33" t="s">
        <v>42</v>
      </c>
      <c r="AL2" s="33" t="s">
        <v>43</v>
      </c>
      <c r="AM2" s="33" t="s">
        <v>44</v>
      </c>
      <c r="AN2" s="33" t="s">
        <v>45</v>
      </c>
      <c r="AO2" s="33" t="s">
        <v>46</v>
      </c>
      <c r="AP2" s="33" t="s">
        <v>47</v>
      </c>
      <c r="AQ2" s="33" t="s">
        <v>48</v>
      </c>
      <c r="AR2" s="33" t="s">
        <v>49</v>
      </c>
      <c r="AS2" s="33" t="s">
        <v>50</v>
      </c>
      <c r="AT2" s="33" t="s">
        <v>51</v>
      </c>
      <c r="AU2" s="33" t="s">
        <v>52</v>
      </c>
      <c r="AV2" s="33" t="s">
        <v>53</v>
      </c>
      <c r="AW2" s="33" t="s">
        <v>54</v>
      </c>
      <c r="AX2" s="33" t="s">
        <v>55</v>
      </c>
      <c r="AY2" s="33" t="s">
        <v>56</v>
      </c>
      <c r="AZ2" s="33" t="s">
        <v>50</v>
      </c>
      <c r="BA2" s="33" t="s">
        <v>51</v>
      </c>
      <c r="BB2" s="36" t="s">
        <v>52</v>
      </c>
      <c r="BC2" s="370"/>
      <c r="BD2" s="370"/>
      <c r="BE2" s="33" t="s">
        <v>57</v>
      </c>
      <c r="BF2" s="33" t="s">
        <v>58</v>
      </c>
      <c r="BG2" s="33" t="s">
        <v>295</v>
      </c>
      <c r="BH2" s="33" t="s">
        <v>60</v>
      </c>
      <c r="BI2" s="33" t="s">
        <v>61</v>
      </c>
      <c r="BJ2" s="33" t="s">
        <v>62</v>
      </c>
      <c r="BK2" s="33" t="s">
        <v>63</v>
      </c>
      <c r="BL2" s="33" t="s">
        <v>64</v>
      </c>
      <c r="BM2" s="33" t="s">
        <v>65</v>
      </c>
    </row>
    <row r="3" spans="1:65" s="2" customFormat="1" ht="12">
      <c r="A3" s="10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  <c r="P3" s="11">
        <v>16</v>
      </c>
      <c r="Q3" s="11">
        <v>17</v>
      </c>
      <c r="R3" s="11">
        <v>18</v>
      </c>
      <c r="S3" s="11">
        <v>19</v>
      </c>
      <c r="T3" s="11">
        <v>20</v>
      </c>
      <c r="U3" s="11">
        <v>21</v>
      </c>
      <c r="V3" s="11">
        <v>22</v>
      </c>
      <c r="W3" s="11">
        <v>23</v>
      </c>
      <c r="X3" s="11">
        <v>24</v>
      </c>
      <c r="Y3" s="11">
        <v>25</v>
      </c>
      <c r="Z3" s="11">
        <v>26</v>
      </c>
      <c r="AA3" s="11">
        <v>27</v>
      </c>
      <c r="AB3" s="11">
        <v>28</v>
      </c>
      <c r="AC3" s="11">
        <v>29</v>
      </c>
      <c r="AD3" s="11">
        <v>30</v>
      </c>
      <c r="AE3" s="11">
        <v>31</v>
      </c>
      <c r="AF3" s="11">
        <v>32</v>
      </c>
      <c r="AG3" s="11">
        <v>33</v>
      </c>
      <c r="AH3" s="11">
        <v>34</v>
      </c>
      <c r="AI3" s="11">
        <v>35</v>
      </c>
      <c r="AJ3" s="11">
        <v>36</v>
      </c>
      <c r="AK3" s="11">
        <v>37</v>
      </c>
      <c r="AL3" s="11">
        <v>38</v>
      </c>
      <c r="AM3" s="11">
        <v>39</v>
      </c>
      <c r="AN3" s="11">
        <v>40</v>
      </c>
      <c r="AO3" s="11">
        <v>41</v>
      </c>
      <c r="AP3" s="11">
        <v>42</v>
      </c>
      <c r="AQ3" s="11">
        <v>43</v>
      </c>
      <c r="AR3" s="11">
        <v>44</v>
      </c>
      <c r="AS3" s="11">
        <v>45</v>
      </c>
      <c r="AT3" s="11">
        <v>46</v>
      </c>
      <c r="AU3" s="11">
        <v>47</v>
      </c>
      <c r="AV3" s="11">
        <v>48</v>
      </c>
      <c r="AW3" s="11">
        <v>49</v>
      </c>
      <c r="AX3" s="11">
        <v>50</v>
      </c>
      <c r="AY3" s="11">
        <v>51</v>
      </c>
      <c r="AZ3" s="11">
        <v>52</v>
      </c>
      <c r="BA3" s="11">
        <v>53</v>
      </c>
      <c r="BB3" s="11">
        <v>54</v>
      </c>
      <c r="BC3" s="11">
        <v>55</v>
      </c>
      <c r="BD3" s="11">
        <v>56</v>
      </c>
      <c r="BE3" s="11">
        <v>57</v>
      </c>
      <c r="BF3" s="11">
        <v>58</v>
      </c>
      <c r="BG3" s="11">
        <v>59</v>
      </c>
      <c r="BH3" s="11">
        <v>60</v>
      </c>
      <c r="BI3" s="11">
        <v>61</v>
      </c>
      <c r="BJ3" s="11">
        <v>62</v>
      </c>
      <c r="BK3" s="11">
        <v>63</v>
      </c>
      <c r="BL3" s="11">
        <v>64</v>
      </c>
      <c r="BM3" s="11">
        <v>65</v>
      </c>
    </row>
    <row r="4" spans="1:65" s="1" customFormat="1" ht="17.100000000000001" customHeight="1">
      <c r="A4" s="12">
        <v>1</v>
      </c>
      <c r="B4" s="13" t="s">
        <v>66</v>
      </c>
      <c r="C4" s="13">
        <v>65000</v>
      </c>
      <c r="D4" s="13">
        <v>0</v>
      </c>
      <c r="E4" s="14">
        <v>5412</v>
      </c>
      <c r="F4" s="14"/>
      <c r="G4" s="14">
        <v>4730</v>
      </c>
      <c r="H4" s="15">
        <f>G4*100/E4</f>
        <v>87.39837398373983</v>
      </c>
      <c r="I4" s="14"/>
      <c r="J4" s="15"/>
      <c r="K4" s="34">
        <f>G4+April26!K4</f>
        <v>43714</v>
      </c>
      <c r="L4" s="15">
        <f t="shared" ref="L4:L67" si="0">K4*100/C4</f>
        <v>67.252307692307696</v>
      </c>
      <c r="M4" s="34"/>
      <c r="N4" s="15"/>
      <c r="O4" s="14">
        <v>15</v>
      </c>
      <c r="P4" s="14"/>
      <c r="Q4" s="34">
        <f>O4+April26!Q4</f>
        <v>138</v>
      </c>
      <c r="R4" s="34">
        <f>P4+April26!R4</f>
        <v>0</v>
      </c>
      <c r="S4" s="14">
        <v>4728</v>
      </c>
      <c r="T4" s="14"/>
      <c r="U4" s="14">
        <v>1210</v>
      </c>
      <c r="V4" s="14"/>
      <c r="W4" s="14">
        <v>660</v>
      </c>
      <c r="X4" s="14"/>
      <c r="Y4" s="15">
        <f t="shared" ref="Y4:Z18" si="1">W4*100/U4</f>
        <v>54.545454545454547</v>
      </c>
      <c r="Z4" s="15"/>
      <c r="AA4" s="14">
        <v>7004</v>
      </c>
      <c r="AB4" s="14"/>
      <c r="AC4" s="14">
        <v>3665</v>
      </c>
      <c r="AD4" s="14"/>
      <c r="AE4" s="14">
        <v>3339</v>
      </c>
      <c r="AF4" s="14"/>
      <c r="AG4" s="14">
        <v>191</v>
      </c>
      <c r="AH4" s="14"/>
      <c r="AI4" s="14">
        <v>578</v>
      </c>
      <c r="AJ4" s="14"/>
      <c r="AK4" s="14">
        <v>152</v>
      </c>
      <c r="AL4" s="14"/>
      <c r="AM4" s="14">
        <v>293</v>
      </c>
      <c r="AN4" s="14"/>
      <c r="AO4" s="14">
        <v>1356</v>
      </c>
      <c r="AP4" s="14"/>
      <c r="AQ4" s="14">
        <v>1095</v>
      </c>
      <c r="AR4" s="14"/>
      <c r="AS4" s="34">
        <f>AO4+AQ4</f>
        <v>2451</v>
      </c>
      <c r="AT4" s="34">
        <f>AP4+AR4</f>
        <v>0</v>
      </c>
      <c r="AU4" s="34">
        <f>AS4+AT4</f>
        <v>2451</v>
      </c>
      <c r="AV4" s="34">
        <f>AO4+April26!AV4</f>
        <v>9705</v>
      </c>
      <c r="AW4" s="34">
        <f>AP4+April26!AW4</f>
        <v>0</v>
      </c>
      <c r="AX4" s="34">
        <f>AQ4+April26!AX4</f>
        <v>7764</v>
      </c>
      <c r="AY4" s="34">
        <f>AR4+April26!AY4</f>
        <v>0</v>
      </c>
      <c r="AZ4" s="34">
        <f>AV4+AX4</f>
        <v>17469</v>
      </c>
      <c r="BA4" s="34">
        <f>AW4+AY4</f>
        <v>0</v>
      </c>
      <c r="BB4" s="34">
        <f>AZ4+BA4</f>
        <v>17469</v>
      </c>
      <c r="BC4" s="14"/>
      <c r="BD4" s="14"/>
      <c r="BE4" s="34"/>
      <c r="BF4" s="34"/>
      <c r="BG4" s="14"/>
      <c r="BH4" s="14"/>
      <c r="BI4" s="14"/>
      <c r="BJ4" s="34"/>
      <c r="BK4" s="34">
        <f>April26!BK4+BH4</f>
        <v>0</v>
      </c>
      <c r="BL4" s="34">
        <f>April26!BL4+BI4</f>
        <v>0</v>
      </c>
      <c r="BM4" s="141">
        <v>0</v>
      </c>
    </row>
    <row r="5" spans="1:65" s="1" customFormat="1" ht="17.100000000000001" customHeight="1">
      <c r="A5" s="12">
        <v>2</v>
      </c>
      <c r="B5" s="13" t="s">
        <v>67</v>
      </c>
      <c r="C5" s="13">
        <v>76000</v>
      </c>
      <c r="D5" s="13">
        <v>0</v>
      </c>
      <c r="E5" s="14">
        <v>6333</v>
      </c>
      <c r="F5" s="14"/>
      <c r="G5" s="14">
        <v>5164</v>
      </c>
      <c r="H5" s="15">
        <f t="shared" ref="H5:H68" si="2">G5*100/E5</f>
        <v>81.541133743881261</v>
      </c>
      <c r="I5" s="14"/>
      <c r="J5" s="15"/>
      <c r="K5" s="34">
        <f>G5+April26!K5</f>
        <v>48300</v>
      </c>
      <c r="L5" s="15">
        <f t="shared" si="0"/>
        <v>63.55263157894737</v>
      </c>
      <c r="M5" s="34"/>
      <c r="N5" s="15"/>
      <c r="O5" s="14"/>
      <c r="P5" s="14"/>
      <c r="Q5" s="34">
        <f>O5+April26!Q5</f>
        <v>0</v>
      </c>
      <c r="R5" s="34">
        <f>P5+April26!R5</f>
        <v>0</v>
      </c>
      <c r="S5" s="14">
        <v>4725</v>
      </c>
      <c r="T5" s="14"/>
      <c r="U5" s="14">
        <v>1156</v>
      </c>
      <c r="V5" s="14"/>
      <c r="W5" s="14">
        <v>614</v>
      </c>
      <c r="X5" s="14"/>
      <c r="Y5" s="15">
        <f t="shared" si="1"/>
        <v>53.114186851211073</v>
      </c>
      <c r="Z5" s="15"/>
      <c r="AA5" s="14"/>
      <c r="AB5" s="14"/>
      <c r="AC5" s="14">
        <v>6230</v>
      </c>
      <c r="AD5" s="14"/>
      <c r="AE5" s="14">
        <v>3479</v>
      </c>
      <c r="AF5" s="14"/>
      <c r="AG5" s="14">
        <v>2751</v>
      </c>
      <c r="AH5" s="14"/>
      <c r="AI5" s="14">
        <v>143</v>
      </c>
      <c r="AJ5" s="14"/>
      <c r="AK5" s="14">
        <v>165</v>
      </c>
      <c r="AL5" s="14"/>
      <c r="AM5" s="14">
        <v>81</v>
      </c>
      <c r="AN5" s="14"/>
      <c r="AO5" s="14">
        <v>300</v>
      </c>
      <c r="AP5" s="14"/>
      <c r="AQ5" s="14">
        <v>1500</v>
      </c>
      <c r="AR5" s="14"/>
      <c r="AS5" s="34">
        <f t="shared" ref="AS5:AT68" si="3">AO5+AQ5</f>
        <v>1800</v>
      </c>
      <c r="AT5" s="34">
        <f t="shared" si="3"/>
        <v>0</v>
      </c>
      <c r="AU5" s="34">
        <f t="shared" ref="AU5:AU68" si="4">AS5+AT5</f>
        <v>1800</v>
      </c>
      <c r="AV5" s="34">
        <f>AO5+April26!AV5</f>
        <v>11013</v>
      </c>
      <c r="AW5" s="34">
        <f>AP5+April26!AW5</f>
        <v>0</v>
      </c>
      <c r="AX5" s="34">
        <f>AQ5+April26!AX5</f>
        <v>10267</v>
      </c>
      <c r="AY5" s="34">
        <f>AR5+April26!AY5</f>
        <v>0</v>
      </c>
      <c r="AZ5" s="34">
        <f t="shared" ref="AZ5:BA68" si="5">AV5+AX5</f>
        <v>21280</v>
      </c>
      <c r="BA5" s="34">
        <f t="shared" si="5"/>
        <v>0</v>
      </c>
      <c r="BB5" s="34">
        <f t="shared" ref="BB5:BB68" si="6">AZ5+BA5</f>
        <v>21280</v>
      </c>
      <c r="BC5" s="14"/>
      <c r="BD5" s="14"/>
      <c r="BE5" s="34"/>
      <c r="BF5" s="34"/>
      <c r="BG5" s="14"/>
      <c r="BH5" s="14"/>
      <c r="BI5" s="14"/>
      <c r="BJ5" s="34"/>
      <c r="BK5" s="34">
        <f>April26!BK5+BH5</f>
        <v>0</v>
      </c>
      <c r="BL5" s="34">
        <f>April26!BL5+BI5</f>
        <v>0</v>
      </c>
      <c r="BM5" s="141">
        <v>0</v>
      </c>
    </row>
    <row r="6" spans="1:65" s="1" customFormat="1" ht="17.100000000000001" customHeight="1">
      <c r="A6" s="12">
        <v>3</v>
      </c>
      <c r="B6" s="13" t="s">
        <v>68</v>
      </c>
      <c r="C6" s="13">
        <v>63000</v>
      </c>
      <c r="D6" s="13">
        <v>0</v>
      </c>
      <c r="E6" s="14">
        <v>5251</v>
      </c>
      <c r="F6" s="14"/>
      <c r="G6" s="14">
        <v>3683</v>
      </c>
      <c r="H6" s="15">
        <f t="shared" si="2"/>
        <v>70.139021138830699</v>
      </c>
      <c r="I6" s="14"/>
      <c r="J6" s="15"/>
      <c r="K6" s="34">
        <f>G6+April26!K6</f>
        <v>35863</v>
      </c>
      <c r="L6" s="15">
        <f t="shared" si="0"/>
        <v>56.925396825396824</v>
      </c>
      <c r="M6" s="34"/>
      <c r="N6" s="15"/>
      <c r="O6" s="14"/>
      <c r="P6" s="14"/>
      <c r="Q6" s="34">
        <f>O6+April26!Q6</f>
        <v>0</v>
      </c>
      <c r="R6" s="34">
        <f>P6+April26!R6</f>
        <v>0</v>
      </c>
      <c r="S6" s="14">
        <v>3543</v>
      </c>
      <c r="T6" s="14"/>
      <c r="U6" s="14">
        <v>957</v>
      </c>
      <c r="V6" s="14"/>
      <c r="W6" s="14">
        <v>497</v>
      </c>
      <c r="X6" s="14"/>
      <c r="Y6" s="15">
        <f t="shared" si="1"/>
        <v>51.933124346917452</v>
      </c>
      <c r="Z6" s="15"/>
      <c r="AA6" s="14"/>
      <c r="AB6" s="14"/>
      <c r="AC6" s="14">
        <v>4305</v>
      </c>
      <c r="AD6" s="14"/>
      <c r="AE6" s="14">
        <v>2285</v>
      </c>
      <c r="AF6" s="14"/>
      <c r="AG6" s="14">
        <v>2020</v>
      </c>
      <c r="AH6" s="14"/>
      <c r="AI6" s="14">
        <v>48</v>
      </c>
      <c r="AJ6" s="14"/>
      <c r="AK6" s="14">
        <v>288</v>
      </c>
      <c r="AL6" s="14"/>
      <c r="AM6" s="14">
        <v>53</v>
      </c>
      <c r="AN6" s="14"/>
      <c r="AO6" s="14">
        <v>222</v>
      </c>
      <c r="AP6" s="14"/>
      <c r="AQ6" s="14">
        <v>951</v>
      </c>
      <c r="AR6" s="14"/>
      <c r="AS6" s="34">
        <f t="shared" si="3"/>
        <v>1173</v>
      </c>
      <c r="AT6" s="34">
        <f t="shared" si="3"/>
        <v>0</v>
      </c>
      <c r="AU6" s="34">
        <f t="shared" si="4"/>
        <v>1173</v>
      </c>
      <c r="AV6" s="34">
        <f>AO6+April26!AV6</f>
        <v>7947</v>
      </c>
      <c r="AW6" s="34">
        <f>AP6+April26!AW6</f>
        <v>0</v>
      </c>
      <c r="AX6" s="34">
        <f>AQ6+April26!AX6</f>
        <v>7384</v>
      </c>
      <c r="AY6" s="34">
        <f>AR6+April26!AY6</f>
        <v>0</v>
      </c>
      <c r="AZ6" s="34">
        <f t="shared" si="5"/>
        <v>15331</v>
      </c>
      <c r="BA6" s="34">
        <f t="shared" si="5"/>
        <v>0</v>
      </c>
      <c r="BB6" s="34">
        <f t="shared" si="6"/>
        <v>15331</v>
      </c>
      <c r="BC6" s="14"/>
      <c r="BD6" s="14"/>
      <c r="BE6" s="34"/>
      <c r="BF6" s="34"/>
      <c r="BG6" s="14"/>
      <c r="BH6" s="14"/>
      <c r="BI6" s="14"/>
      <c r="BJ6" s="34"/>
      <c r="BK6" s="34">
        <f>April26!BK6+BH6</f>
        <v>0</v>
      </c>
      <c r="BL6" s="34">
        <f>April26!BL6+BI6</f>
        <v>0</v>
      </c>
      <c r="BM6" s="141">
        <v>0</v>
      </c>
    </row>
    <row r="7" spans="1:65" s="1" customFormat="1" ht="17.100000000000001" customHeight="1">
      <c r="A7" s="12">
        <v>4</v>
      </c>
      <c r="B7" s="13" t="s">
        <v>69</v>
      </c>
      <c r="C7" s="13">
        <v>67000</v>
      </c>
      <c r="D7" s="13">
        <v>0</v>
      </c>
      <c r="E7" s="14">
        <v>5583</v>
      </c>
      <c r="F7" s="14"/>
      <c r="G7" s="14">
        <v>5255</v>
      </c>
      <c r="H7" s="15">
        <f t="shared" si="2"/>
        <v>94.125022389396378</v>
      </c>
      <c r="I7" s="14"/>
      <c r="J7" s="15"/>
      <c r="K7" s="34">
        <f>G7+April26!K7</f>
        <v>44642</v>
      </c>
      <c r="L7" s="15">
        <f t="shared" si="0"/>
        <v>66.629850746268659</v>
      </c>
      <c r="M7" s="34"/>
      <c r="N7" s="15"/>
      <c r="O7" s="14">
        <v>5</v>
      </c>
      <c r="P7" s="14"/>
      <c r="Q7" s="34">
        <f>O7+April26!Q7</f>
        <v>103</v>
      </c>
      <c r="R7" s="34">
        <f>P7+April26!R7</f>
        <v>0</v>
      </c>
      <c r="S7" s="14">
        <v>4610</v>
      </c>
      <c r="T7" s="14"/>
      <c r="U7" s="14">
        <v>1203</v>
      </c>
      <c r="V7" s="14"/>
      <c r="W7" s="14">
        <v>645</v>
      </c>
      <c r="X7" s="14"/>
      <c r="Y7" s="15">
        <f t="shared" si="1"/>
        <v>53.615960099750623</v>
      </c>
      <c r="Z7" s="15"/>
      <c r="AA7" s="14">
        <v>8558</v>
      </c>
      <c r="AB7" s="14"/>
      <c r="AC7" s="14">
        <v>4240</v>
      </c>
      <c r="AD7" s="14"/>
      <c r="AE7" s="14">
        <v>4318</v>
      </c>
      <c r="AF7" s="14"/>
      <c r="AG7" s="14">
        <v>123</v>
      </c>
      <c r="AH7" s="14"/>
      <c r="AI7" s="14">
        <v>541</v>
      </c>
      <c r="AJ7" s="14"/>
      <c r="AK7" s="14">
        <v>73</v>
      </c>
      <c r="AL7" s="14"/>
      <c r="AM7" s="14">
        <v>250</v>
      </c>
      <c r="AN7" s="14"/>
      <c r="AO7" s="14">
        <v>1770</v>
      </c>
      <c r="AP7" s="14"/>
      <c r="AQ7" s="14">
        <v>1483</v>
      </c>
      <c r="AR7" s="14"/>
      <c r="AS7" s="34">
        <f t="shared" si="3"/>
        <v>3253</v>
      </c>
      <c r="AT7" s="34">
        <f t="shared" si="3"/>
        <v>0</v>
      </c>
      <c r="AU7" s="34">
        <f t="shared" si="4"/>
        <v>3253</v>
      </c>
      <c r="AV7" s="34">
        <f>AO7+April26!AV7</f>
        <v>12258</v>
      </c>
      <c r="AW7" s="34">
        <f>AP7+April26!AW7</f>
        <v>0</v>
      </c>
      <c r="AX7" s="34">
        <f>AQ7+April26!AX7</f>
        <v>9988</v>
      </c>
      <c r="AY7" s="34">
        <f>AR7+April26!AY7</f>
        <v>0</v>
      </c>
      <c r="AZ7" s="34">
        <f t="shared" si="5"/>
        <v>22246</v>
      </c>
      <c r="BA7" s="34">
        <f t="shared" si="5"/>
        <v>0</v>
      </c>
      <c r="BB7" s="34">
        <f t="shared" si="6"/>
        <v>22246</v>
      </c>
      <c r="BC7" s="14"/>
      <c r="BD7" s="14"/>
      <c r="BE7" s="34"/>
      <c r="BF7" s="34"/>
      <c r="BG7" s="14"/>
      <c r="BH7" s="14"/>
      <c r="BI7" s="14"/>
      <c r="BJ7" s="34"/>
      <c r="BK7" s="34">
        <f>April26!BK7+BH7</f>
        <v>0</v>
      </c>
      <c r="BL7" s="34">
        <f>April26!BL7+BI7</f>
        <v>0</v>
      </c>
      <c r="BM7" s="141">
        <v>0</v>
      </c>
    </row>
    <row r="8" spans="1:65" s="1" customFormat="1" ht="17.100000000000001" customHeight="1">
      <c r="A8" s="16">
        <v>5</v>
      </c>
      <c r="B8" s="17" t="s">
        <v>70</v>
      </c>
      <c r="C8" s="13">
        <v>60000</v>
      </c>
      <c r="D8" s="13">
        <v>0</v>
      </c>
      <c r="E8" s="14">
        <v>5005</v>
      </c>
      <c r="F8" s="14"/>
      <c r="G8" s="14">
        <v>4305</v>
      </c>
      <c r="H8" s="15">
        <f t="shared" si="2"/>
        <v>86.013986013986013</v>
      </c>
      <c r="I8" s="14"/>
      <c r="J8" s="15"/>
      <c r="K8" s="34">
        <f>G8+April26!K8</f>
        <v>40461</v>
      </c>
      <c r="L8" s="15">
        <f t="shared" si="0"/>
        <v>67.435000000000002</v>
      </c>
      <c r="M8" s="34"/>
      <c r="N8" s="15"/>
      <c r="O8" s="14"/>
      <c r="P8" s="14"/>
      <c r="Q8" s="34">
        <f>O8+April26!Q8</f>
        <v>0</v>
      </c>
      <c r="R8" s="34">
        <f>P8+April26!R8</f>
        <v>0</v>
      </c>
      <c r="S8" s="14">
        <v>4151</v>
      </c>
      <c r="T8" s="14"/>
      <c r="U8" s="14">
        <v>885</v>
      </c>
      <c r="V8" s="14"/>
      <c r="W8" s="14">
        <v>471</v>
      </c>
      <c r="X8" s="14"/>
      <c r="Y8" s="15">
        <f t="shared" si="1"/>
        <v>53.220338983050844</v>
      </c>
      <c r="Z8" s="15"/>
      <c r="AA8" s="14">
        <v>8727</v>
      </c>
      <c r="AB8" s="14"/>
      <c r="AC8" s="14">
        <v>4465</v>
      </c>
      <c r="AD8" s="14"/>
      <c r="AE8" s="14">
        <v>4262</v>
      </c>
      <c r="AF8" s="14"/>
      <c r="AG8" s="14">
        <v>169</v>
      </c>
      <c r="AH8" s="14"/>
      <c r="AI8" s="14">
        <v>998</v>
      </c>
      <c r="AJ8" s="14"/>
      <c r="AK8" s="14">
        <v>171</v>
      </c>
      <c r="AL8" s="14"/>
      <c r="AM8" s="14">
        <v>539</v>
      </c>
      <c r="AN8" s="14"/>
      <c r="AO8" s="14">
        <v>1450</v>
      </c>
      <c r="AP8" s="14"/>
      <c r="AQ8" s="14">
        <v>1138</v>
      </c>
      <c r="AR8" s="14"/>
      <c r="AS8" s="34">
        <f t="shared" si="3"/>
        <v>2588</v>
      </c>
      <c r="AT8" s="34">
        <f t="shared" si="3"/>
        <v>0</v>
      </c>
      <c r="AU8" s="34">
        <f t="shared" si="4"/>
        <v>2588</v>
      </c>
      <c r="AV8" s="34">
        <f>AO8+April26!AV8</f>
        <v>10346</v>
      </c>
      <c r="AW8" s="34">
        <f>AP8+April26!AW8</f>
        <v>0</v>
      </c>
      <c r="AX8" s="34">
        <f>AQ8+April26!AX8</f>
        <v>8100</v>
      </c>
      <c r="AY8" s="34">
        <f>AR8+April26!AY8</f>
        <v>0</v>
      </c>
      <c r="AZ8" s="34">
        <f t="shared" si="5"/>
        <v>18446</v>
      </c>
      <c r="BA8" s="34">
        <f t="shared" si="5"/>
        <v>0</v>
      </c>
      <c r="BB8" s="34">
        <f t="shared" si="6"/>
        <v>18446</v>
      </c>
      <c r="BC8" s="14"/>
      <c r="BD8" s="14"/>
      <c r="BE8" s="34"/>
      <c r="BF8" s="34"/>
      <c r="BG8" s="14"/>
      <c r="BH8" s="14"/>
      <c r="BI8" s="14"/>
      <c r="BJ8" s="34"/>
      <c r="BK8" s="34">
        <f>April26!BK8+BH8</f>
        <v>0</v>
      </c>
      <c r="BL8" s="34">
        <f>April26!BL8+BI8</f>
        <v>0</v>
      </c>
      <c r="BM8" s="141">
        <v>0</v>
      </c>
    </row>
    <row r="9" spans="1:65" s="138" customFormat="1" ht="17.100000000000001" customHeight="1">
      <c r="A9" s="18"/>
      <c r="B9" s="19" t="s">
        <v>71</v>
      </c>
      <c r="C9" s="19">
        <f>SUM(C4:C8)</f>
        <v>331000</v>
      </c>
      <c r="D9" s="19">
        <f t="shared" ref="D9:BM9" si="7">SUM(D4:D8)</f>
        <v>0</v>
      </c>
      <c r="E9" s="35">
        <f t="shared" si="7"/>
        <v>27584</v>
      </c>
      <c r="F9" s="35">
        <f t="shared" si="7"/>
        <v>0</v>
      </c>
      <c r="G9" s="35">
        <f t="shared" si="7"/>
        <v>23137</v>
      </c>
      <c r="H9" s="21">
        <f t="shared" si="2"/>
        <v>83.878335266821352</v>
      </c>
      <c r="I9" s="35">
        <f t="shared" si="7"/>
        <v>0</v>
      </c>
      <c r="J9" s="35">
        <f t="shared" si="7"/>
        <v>0</v>
      </c>
      <c r="K9" s="35">
        <f t="shared" si="7"/>
        <v>212980</v>
      </c>
      <c r="L9" s="21">
        <f t="shared" si="0"/>
        <v>64.344410876132926</v>
      </c>
      <c r="M9" s="35">
        <f t="shared" si="7"/>
        <v>0</v>
      </c>
      <c r="N9" s="35">
        <f t="shared" si="7"/>
        <v>0</v>
      </c>
      <c r="O9" s="35">
        <f t="shared" si="7"/>
        <v>20</v>
      </c>
      <c r="P9" s="35">
        <f t="shared" si="7"/>
        <v>0</v>
      </c>
      <c r="Q9" s="35">
        <f t="shared" si="7"/>
        <v>241</v>
      </c>
      <c r="R9" s="35">
        <f t="shared" si="7"/>
        <v>0</v>
      </c>
      <c r="S9" s="35">
        <f t="shared" si="7"/>
        <v>21757</v>
      </c>
      <c r="T9" s="35">
        <f t="shared" si="7"/>
        <v>0</v>
      </c>
      <c r="U9" s="35">
        <f t="shared" si="7"/>
        <v>5411</v>
      </c>
      <c r="V9" s="35">
        <f t="shared" si="7"/>
        <v>0</v>
      </c>
      <c r="W9" s="35">
        <f t="shared" si="7"/>
        <v>2887</v>
      </c>
      <c r="X9" s="35">
        <f t="shared" si="7"/>
        <v>0</v>
      </c>
      <c r="Y9" s="21">
        <f t="shared" si="1"/>
        <v>53.354278321936796</v>
      </c>
      <c r="Z9" s="35">
        <f t="shared" si="7"/>
        <v>0</v>
      </c>
      <c r="AA9" s="35">
        <f t="shared" si="7"/>
        <v>24289</v>
      </c>
      <c r="AB9" s="35">
        <f t="shared" si="7"/>
        <v>0</v>
      </c>
      <c r="AC9" s="35">
        <f t="shared" si="7"/>
        <v>22905</v>
      </c>
      <c r="AD9" s="35">
        <f t="shared" si="7"/>
        <v>0</v>
      </c>
      <c r="AE9" s="35">
        <f t="shared" si="7"/>
        <v>17683</v>
      </c>
      <c r="AF9" s="35">
        <f t="shared" si="7"/>
        <v>0</v>
      </c>
      <c r="AG9" s="35">
        <f t="shared" si="7"/>
        <v>5254</v>
      </c>
      <c r="AH9" s="35">
        <f t="shared" si="7"/>
        <v>0</v>
      </c>
      <c r="AI9" s="35">
        <f t="shared" si="7"/>
        <v>2308</v>
      </c>
      <c r="AJ9" s="35">
        <f t="shared" si="7"/>
        <v>0</v>
      </c>
      <c r="AK9" s="35">
        <f t="shared" si="7"/>
        <v>849</v>
      </c>
      <c r="AL9" s="35">
        <f t="shared" si="7"/>
        <v>0</v>
      </c>
      <c r="AM9" s="35">
        <f t="shared" si="7"/>
        <v>1216</v>
      </c>
      <c r="AN9" s="35">
        <f t="shared" si="7"/>
        <v>0</v>
      </c>
      <c r="AO9" s="35">
        <f t="shared" si="7"/>
        <v>5098</v>
      </c>
      <c r="AP9" s="35">
        <f t="shared" si="7"/>
        <v>0</v>
      </c>
      <c r="AQ9" s="35">
        <f t="shared" si="7"/>
        <v>6167</v>
      </c>
      <c r="AR9" s="35">
        <f t="shared" si="7"/>
        <v>0</v>
      </c>
      <c r="AS9" s="35">
        <f t="shared" si="7"/>
        <v>11265</v>
      </c>
      <c r="AT9" s="35">
        <f t="shared" si="7"/>
        <v>0</v>
      </c>
      <c r="AU9" s="35">
        <f t="shared" si="7"/>
        <v>11265</v>
      </c>
      <c r="AV9" s="35">
        <f t="shared" si="7"/>
        <v>51269</v>
      </c>
      <c r="AW9" s="35">
        <f t="shared" si="7"/>
        <v>0</v>
      </c>
      <c r="AX9" s="35">
        <f t="shared" si="7"/>
        <v>43503</v>
      </c>
      <c r="AY9" s="35">
        <f t="shared" si="7"/>
        <v>0</v>
      </c>
      <c r="AZ9" s="35">
        <f t="shared" si="7"/>
        <v>94772</v>
      </c>
      <c r="BA9" s="35">
        <f t="shared" si="7"/>
        <v>0</v>
      </c>
      <c r="BB9" s="35">
        <f t="shared" si="7"/>
        <v>94772</v>
      </c>
      <c r="BC9" s="35">
        <f t="shared" si="7"/>
        <v>0</v>
      </c>
      <c r="BD9" s="35">
        <f t="shared" si="7"/>
        <v>0</v>
      </c>
      <c r="BE9" s="35">
        <f t="shared" si="7"/>
        <v>0</v>
      </c>
      <c r="BF9" s="35">
        <f t="shared" si="7"/>
        <v>0</v>
      </c>
      <c r="BG9" s="35">
        <f t="shared" si="7"/>
        <v>0</v>
      </c>
      <c r="BH9" s="35">
        <f t="shared" si="7"/>
        <v>0</v>
      </c>
      <c r="BI9" s="35">
        <f t="shared" si="7"/>
        <v>0</v>
      </c>
      <c r="BJ9" s="35">
        <f t="shared" si="7"/>
        <v>0</v>
      </c>
      <c r="BK9" s="35">
        <f t="shared" si="7"/>
        <v>0</v>
      </c>
      <c r="BL9" s="35">
        <f t="shared" si="7"/>
        <v>0</v>
      </c>
      <c r="BM9" s="35">
        <f t="shared" si="7"/>
        <v>0</v>
      </c>
    </row>
    <row r="10" spans="1:65" s="1" customFormat="1" ht="17.100000000000001" customHeight="1">
      <c r="A10" s="22">
        <v>6</v>
      </c>
      <c r="B10" s="23" t="s">
        <v>72</v>
      </c>
      <c r="C10" s="13">
        <v>35000</v>
      </c>
      <c r="D10" s="13">
        <v>38000</v>
      </c>
      <c r="E10" s="14">
        <v>2915</v>
      </c>
      <c r="F10" s="14">
        <v>2870</v>
      </c>
      <c r="G10" s="14">
        <v>2252</v>
      </c>
      <c r="H10" s="15">
        <f t="shared" si="2"/>
        <v>77.255574614065182</v>
      </c>
      <c r="I10" s="14">
        <v>2337</v>
      </c>
      <c r="J10" s="15">
        <f t="shared" ref="J10:J67" si="8">I10*100/F10</f>
        <v>81.428571428571431</v>
      </c>
      <c r="K10" s="34">
        <f>G10+April26!K10</f>
        <v>21508</v>
      </c>
      <c r="L10" s="15">
        <f t="shared" si="0"/>
        <v>61.451428571428572</v>
      </c>
      <c r="M10" s="34">
        <f>I10+April26!M10</f>
        <v>26550</v>
      </c>
      <c r="N10" s="15">
        <f t="shared" ref="N10:N67" si="9">M10*100/D10</f>
        <v>69.868421052631575</v>
      </c>
      <c r="O10" s="14">
        <v>39</v>
      </c>
      <c r="P10" s="14">
        <v>81</v>
      </c>
      <c r="Q10" s="34">
        <f>O10+April26!Q10</f>
        <v>273</v>
      </c>
      <c r="R10" s="34">
        <f>P10+April26!R10</f>
        <v>920</v>
      </c>
      <c r="S10" s="14">
        <v>2351</v>
      </c>
      <c r="T10" s="14">
        <v>2601</v>
      </c>
      <c r="U10" s="14">
        <v>547</v>
      </c>
      <c r="V10" s="14">
        <v>589</v>
      </c>
      <c r="W10" s="14">
        <v>283</v>
      </c>
      <c r="X10" s="14">
        <v>295</v>
      </c>
      <c r="Y10" s="15">
        <f t="shared" si="1"/>
        <v>51.736745886654482</v>
      </c>
      <c r="Z10" s="15">
        <f t="shared" si="1"/>
        <v>50.084889643463498</v>
      </c>
      <c r="AA10" s="14">
        <v>2808</v>
      </c>
      <c r="AB10" s="14">
        <v>2432</v>
      </c>
      <c r="AC10" s="14">
        <v>1649</v>
      </c>
      <c r="AD10" s="14">
        <v>1294</v>
      </c>
      <c r="AE10" s="14">
        <v>1159</v>
      </c>
      <c r="AF10" s="14">
        <v>998</v>
      </c>
      <c r="AG10" s="14">
        <v>12</v>
      </c>
      <c r="AH10" s="14">
        <v>14</v>
      </c>
      <c r="AI10" s="14">
        <v>264</v>
      </c>
      <c r="AJ10" s="14">
        <v>103</v>
      </c>
      <c r="AK10" s="14">
        <v>11</v>
      </c>
      <c r="AL10" s="14">
        <v>18</v>
      </c>
      <c r="AM10" s="14">
        <v>138</v>
      </c>
      <c r="AN10" s="14">
        <v>261</v>
      </c>
      <c r="AO10" s="14">
        <v>640</v>
      </c>
      <c r="AP10" s="14">
        <v>769</v>
      </c>
      <c r="AQ10" s="14">
        <v>518</v>
      </c>
      <c r="AR10" s="14">
        <v>462</v>
      </c>
      <c r="AS10" s="34">
        <f t="shared" si="3"/>
        <v>1158</v>
      </c>
      <c r="AT10" s="34">
        <f t="shared" si="3"/>
        <v>1231</v>
      </c>
      <c r="AU10" s="34">
        <f t="shared" si="4"/>
        <v>2389</v>
      </c>
      <c r="AV10" s="34">
        <f>AO10+April26!AV10</f>
        <v>5777</v>
      </c>
      <c r="AW10" s="34">
        <f>AP10+April26!AW10</f>
        <v>6243</v>
      </c>
      <c r="AX10" s="34">
        <f>AQ10+April26!AX10</f>
        <v>4579</v>
      </c>
      <c r="AY10" s="34">
        <f>AR10+April26!AY10</f>
        <v>5044</v>
      </c>
      <c r="AZ10" s="34">
        <f t="shared" si="5"/>
        <v>10356</v>
      </c>
      <c r="BA10" s="34">
        <f t="shared" si="5"/>
        <v>11287</v>
      </c>
      <c r="BB10" s="34">
        <f t="shared" si="6"/>
        <v>21643</v>
      </c>
      <c r="BC10" s="14"/>
      <c r="BD10" s="14"/>
      <c r="BE10" s="34"/>
      <c r="BF10" s="34"/>
      <c r="BG10" s="14">
        <v>149</v>
      </c>
      <c r="BH10" s="14">
        <v>3972</v>
      </c>
      <c r="BI10" s="14">
        <v>216600</v>
      </c>
      <c r="BJ10" s="34">
        <f>BH10+BI10</f>
        <v>220572</v>
      </c>
      <c r="BK10" s="34">
        <f>April26!BK10+BH10</f>
        <v>47574</v>
      </c>
      <c r="BL10" s="34">
        <f>April26!BL10+BI10</f>
        <v>2191345</v>
      </c>
      <c r="BM10" s="34">
        <f>SUM(BK10:BL10)</f>
        <v>2238919</v>
      </c>
    </row>
    <row r="11" spans="1:65" s="1" customFormat="1" ht="17.100000000000001" customHeight="1">
      <c r="A11" s="16">
        <v>8</v>
      </c>
      <c r="B11" s="17" t="s">
        <v>73</v>
      </c>
      <c r="C11" s="13">
        <v>80000</v>
      </c>
      <c r="D11" s="13">
        <v>25000</v>
      </c>
      <c r="E11" s="14">
        <v>6850</v>
      </c>
      <c r="F11" s="14">
        <v>2180</v>
      </c>
      <c r="G11" s="14">
        <v>5671</v>
      </c>
      <c r="H11" s="15">
        <f t="shared" si="2"/>
        <v>82.788321167883211</v>
      </c>
      <c r="I11" s="14">
        <v>1273</v>
      </c>
      <c r="J11" s="15">
        <f t="shared" si="8"/>
        <v>58.394495412844037</v>
      </c>
      <c r="K11" s="34">
        <f>G11+April26!K11</f>
        <v>58614</v>
      </c>
      <c r="L11" s="15">
        <f t="shared" si="0"/>
        <v>73.267499999999998</v>
      </c>
      <c r="M11" s="34">
        <f>I11+April26!M11</f>
        <v>14084</v>
      </c>
      <c r="N11" s="15">
        <f t="shared" si="9"/>
        <v>56.335999999999999</v>
      </c>
      <c r="O11" s="14">
        <v>102</v>
      </c>
      <c r="P11" s="14">
        <v>21</v>
      </c>
      <c r="Q11" s="34">
        <f>O11+April26!Q11</f>
        <v>830</v>
      </c>
      <c r="R11" s="34">
        <f>P11+April26!R11</f>
        <v>287</v>
      </c>
      <c r="S11" s="14">
        <v>6142</v>
      </c>
      <c r="T11" s="14">
        <v>1442</v>
      </c>
      <c r="U11" s="14">
        <v>1396</v>
      </c>
      <c r="V11" s="14">
        <v>345</v>
      </c>
      <c r="W11" s="14">
        <v>702</v>
      </c>
      <c r="X11" s="14">
        <v>173</v>
      </c>
      <c r="Y11" s="15">
        <f t="shared" si="1"/>
        <v>50.286532951289395</v>
      </c>
      <c r="Z11" s="15">
        <f t="shared" si="1"/>
        <v>50.144927536231883</v>
      </c>
      <c r="AA11" s="14">
        <v>6547</v>
      </c>
      <c r="AB11" s="14">
        <v>1553</v>
      </c>
      <c r="AC11" s="14">
        <v>2826</v>
      </c>
      <c r="AD11" s="14">
        <v>697</v>
      </c>
      <c r="AE11" s="14">
        <v>2477</v>
      </c>
      <c r="AF11" s="14">
        <v>737</v>
      </c>
      <c r="AG11" s="14">
        <v>31</v>
      </c>
      <c r="AH11" s="14">
        <v>9</v>
      </c>
      <c r="AI11" s="14">
        <v>479</v>
      </c>
      <c r="AJ11" s="14">
        <v>74</v>
      </c>
      <c r="AK11" s="14">
        <v>83</v>
      </c>
      <c r="AL11" s="14">
        <v>8</v>
      </c>
      <c r="AM11" s="14">
        <v>539</v>
      </c>
      <c r="AN11" s="14">
        <v>76</v>
      </c>
      <c r="AO11" s="14">
        <v>1496</v>
      </c>
      <c r="AP11" s="14">
        <v>375</v>
      </c>
      <c r="AQ11" s="14">
        <v>1212</v>
      </c>
      <c r="AR11" s="14">
        <v>285</v>
      </c>
      <c r="AS11" s="34">
        <f t="shared" si="3"/>
        <v>2708</v>
      </c>
      <c r="AT11" s="34">
        <f t="shared" si="3"/>
        <v>660</v>
      </c>
      <c r="AU11" s="34">
        <f t="shared" si="4"/>
        <v>3368</v>
      </c>
      <c r="AV11" s="34">
        <f>AO11+April26!AV11</f>
        <v>14490</v>
      </c>
      <c r="AW11" s="34">
        <f>AP11+April26!AW11</f>
        <v>3565</v>
      </c>
      <c r="AX11" s="34">
        <f>AQ11+April26!AX11</f>
        <v>11431</v>
      </c>
      <c r="AY11" s="34">
        <f>AR11+April26!AY11</f>
        <v>2875</v>
      </c>
      <c r="AZ11" s="34">
        <f t="shared" si="5"/>
        <v>25921</v>
      </c>
      <c r="BA11" s="34">
        <f t="shared" si="5"/>
        <v>6440</v>
      </c>
      <c r="BB11" s="34">
        <f t="shared" si="6"/>
        <v>32361</v>
      </c>
      <c r="BC11" s="14"/>
      <c r="BD11" s="14"/>
      <c r="BE11" s="34"/>
      <c r="BF11" s="34"/>
      <c r="BG11" s="14"/>
      <c r="BH11" s="14"/>
      <c r="BI11" s="14"/>
      <c r="BJ11" s="34"/>
      <c r="BK11" s="34">
        <f>April26!BK11+BH11</f>
        <v>0</v>
      </c>
      <c r="BL11" s="34">
        <f>April26!BL11+BI11</f>
        <v>0</v>
      </c>
      <c r="BM11" s="40"/>
    </row>
    <row r="12" spans="1:65" s="138" customFormat="1" ht="17.100000000000001" customHeight="1">
      <c r="A12" s="18"/>
      <c r="B12" s="19" t="s">
        <v>74</v>
      </c>
      <c r="C12" s="19">
        <f>SUM(C10:C11)</f>
        <v>115000</v>
      </c>
      <c r="D12" s="19">
        <f t="shared" ref="D12:BM12" si="10">SUM(D10:D11)</f>
        <v>63000</v>
      </c>
      <c r="E12" s="35">
        <f t="shared" si="10"/>
        <v>9765</v>
      </c>
      <c r="F12" s="35">
        <f t="shared" si="10"/>
        <v>5050</v>
      </c>
      <c r="G12" s="35">
        <f t="shared" si="10"/>
        <v>7923</v>
      </c>
      <c r="H12" s="21">
        <f t="shared" si="2"/>
        <v>81.136712749615981</v>
      </c>
      <c r="I12" s="35">
        <f t="shared" si="10"/>
        <v>3610</v>
      </c>
      <c r="J12" s="21">
        <f t="shared" si="8"/>
        <v>71.485148514851488</v>
      </c>
      <c r="K12" s="35">
        <f t="shared" si="10"/>
        <v>80122</v>
      </c>
      <c r="L12" s="21">
        <f t="shared" si="0"/>
        <v>69.67130434782608</v>
      </c>
      <c r="M12" s="35">
        <f t="shared" si="10"/>
        <v>40634</v>
      </c>
      <c r="N12" s="21">
        <f t="shared" si="9"/>
        <v>64.498412698412693</v>
      </c>
      <c r="O12" s="35">
        <f t="shared" si="10"/>
        <v>141</v>
      </c>
      <c r="P12" s="35">
        <f t="shared" si="10"/>
        <v>102</v>
      </c>
      <c r="Q12" s="35">
        <f t="shared" si="10"/>
        <v>1103</v>
      </c>
      <c r="R12" s="35">
        <f t="shared" si="10"/>
        <v>1207</v>
      </c>
      <c r="S12" s="35">
        <f t="shared" si="10"/>
        <v>8493</v>
      </c>
      <c r="T12" s="35">
        <f t="shared" si="10"/>
        <v>4043</v>
      </c>
      <c r="U12" s="35">
        <f t="shared" si="10"/>
        <v>1943</v>
      </c>
      <c r="V12" s="35">
        <f t="shared" si="10"/>
        <v>934</v>
      </c>
      <c r="W12" s="35">
        <f t="shared" si="10"/>
        <v>985</v>
      </c>
      <c r="X12" s="35">
        <f t="shared" si="10"/>
        <v>468</v>
      </c>
      <c r="Y12" s="21">
        <f t="shared" si="1"/>
        <v>50.694801852804943</v>
      </c>
      <c r="Z12" s="21">
        <f t="shared" si="1"/>
        <v>50.107066381156315</v>
      </c>
      <c r="AA12" s="35">
        <f t="shared" si="10"/>
        <v>9355</v>
      </c>
      <c r="AB12" s="35">
        <f t="shared" si="10"/>
        <v>3985</v>
      </c>
      <c r="AC12" s="35">
        <f t="shared" si="10"/>
        <v>4475</v>
      </c>
      <c r="AD12" s="35">
        <f t="shared" si="10"/>
        <v>1991</v>
      </c>
      <c r="AE12" s="35">
        <f t="shared" si="10"/>
        <v>3636</v>
      </c>
      <c r="AF12" s="35">
        <f t="shared" si="10"/>
        <v>1735</v>
      </c>
      <c r="AG12" s="35">
        <f t="shared" si="10"/>
        <v>43</v>
      </c>
      <c r="AH12" s="35">
        <f t="shared" si="10"/>
        <v>23</v>
      </c>
      <c r="AI12" s="35">
        <f t="shared" si="10"/>
        <v>743</v>
      </c>
      <c r="AJ12" s="35">
        <f t="shared" si="10"/>
        <v>177</v>
      </c>
      <c r="AK12" s="35">
        <f t="shared" si="10"/>
        <v>94</v>
      </c>
      <c r="AL12" s="35">
        <f t="shared" si="10"/>
        <v>26</v>
      </c>
      <c r="AM12" s="35">
        <f t="shared" si="10"/>
        <v>677</v>
      </c>
      <c r="AN12" s="35">
        <f t="shared" si="10"/>
        <v>337</v>
      </c>
      <c r="AO12" s="35">
        <f t="shared" si="10"/>
        <v>2136</v>
      </c>
      <c r="AP12" s="35">
        <f t="shared" si="10"/>
        <v>1144</v>
      </c>
      <c r="AQ12" s="35">
        <f t="shared" si="10"/>
        <v>1730</v>
      </c>
      <c r="AR12" s="35">
        <f t="shared" si="10"/>
        <v>747</v>
      </c>
      <c r="AS12" s="35">
        <f t="shared" si="10"/>
        <v>3866</v>
      </c>
      <c r="AT12" s="35">
        <f t="shared" si="10"/>
        <v>1891</v>
      </c>
      <c r="AU12" s="35">
        <f t="shared" si="10"/>
        <v>5757</v>
      </c>
      <c r="AV12" s="35">
        <f t="shared" si="10"/>
        <v>20267</v>
      </c>
      <c r="AW12" s="35">
        <f t="shared" si="10"/>
        <v>9808</v>
      </c>
      <c r="AX12" s="35">
        <f t="shared" si="10"/>
        <v>16010</v>
      </c>
      <c r="AY12" s="35">
        <f t="shared" si="10"/>
        <v>7919</v>
      </c>
      <c r="AZ12" s="35">
        <f t="shared" si="10"/>
        <v>36277</v>
      </c>
      <c r="BA12" s="35">
        <f t="shared" si="10"/>
        <v>17727</v>
      </c>
      <c r="BB12" s="35">
        <f t="shared" si="10"/>
        <v>54004</v>
      </c>
      <c r="BC12" s="35">
        <f t="shared" si="10"/>
        <v>0</v>
      </c>
      <c r="BD12" s="35">
        <f t="shared" si="10"/>
        <v>0</v>
      </c>
      <c r="BE12" s="35">
        <f t="shared" si="10"/>
        <v>0</v>
      </c>
      <c r="BF12" s="35">
        <f t="shared" si="10"/>
        <v>0</v>
      </c>
      <c r="BG12" s="35">
        <f t="shared" si="10"/>
        <v>149</v>
      </c>
      <c r="BH12" s="35">
        <f t="shared" si="10"/>
        <v>3972</v>
      </c>
      <c r="BI12" s="35">
        <f t="shared" si="10"/>
        <v>216600</v>
      </c>
      <c r="BJ12" s="35">
        <f t="shared" si="10"/>
        <v>220572</v>
      </c>
      <c r="BK12" s="35">
        <f t="shared" si="10"/>
        <v>47574</v>
      </c>
      <c r="BL12" s="35">
        <f t="shared" si="10"/>
        <v>2191345</v>
      </c>
      <c r="BM12" s="35">
        <f t="shared" si="10"/>
        <v>2238919</v>
      </c>
    </row>
    <row r="13" spans="1:65" s="138" customFormat="1" ht="17.100000000000001" customHeight="1">
      <c r="A13" s="24">
        <v>9</v>
      </c>
      <c r="B13" s="25" t="s">
        <v>75</v>
      </c>
      <c r="C13" s="26">
        <v>170000</v>
      </c>
      <c r="D13" s="26">
        <v>0</v>
      </c>
      <c r="E13" s="27">
        <v>13570</v>
      </c>
      <c r="F13" s="27"/>
      <c r="G13" s="27">
        <v>14552</v>
      </c>
      <c r="H13" s="28">
        <f t="shared" si="2"/>
        <v>107.23655121591746</v>
      </c>
      <c r="I13" s="27"/>
      <c r="J13" s="15"/>
      <c r="K13" s="34">
        <f>G13+April26!K13</f>
        <v>112635</v>
      </c>
      <c r="L13" s="15">
        <f t="shared" si="0"/>
        <v>66.255882352941171</v>
      </c>
      <c r="M13" s="34">
        <f>I13+'Jan26'!M13</f>
        <v>0</v>
      </c>
      <c r="N13" s="28"/>
      <c r="O13" s="27">
        <v>272</v>
      </c>
      <c r="P13" s="27"/>
      <c r="Q13" s="34">
        <f>O13+April26!Q13</f>
        <v>1860</v>
      </c>
      <c r="R13" s="34">
        <f>P13+April26!R13</f>
        <v>0</v>
      </c>
      <c r="S13" s="27">
        <v>13326</v>
      </c>
      <c r="T13" s="27"/>
      <c r="U13" s="27">
        <v>2974</v>
      </c>
      <c r="V13" s="27"/>
      <c r="W13" s="27">
        <v>1475</v>
      </c>
      <c r="X13" s="27"/>
      <c r="Y13" s="15">
        <f t="shared" si="1"/>
        <v>49.596503026227303</v>
      </c>
      <c r="Z13" s="15"/>
      <c r="AA13" s="27">
        <v>16569</v>
      </c>
      <c r="AB13" s="27"/>
      <c r="AC13" s="27">
        <v>8552</v>
      </c>
      <c r="AD13" s="27"/>
      <c r="AE13" s="27">
        <v>7616</v>
      </c>
      <c r="AF13" s="27"/>
      <c r="AG13" s="27">
        <v>328</v>
      </c>
      <c r="AH13" s="27"/>
      <c r="AI13" s="27">
        <v>979</v>
      </c>
      <c r="AJ13" s="27"/>
      <c r="AK13" s="27">
        <v>472</v>
      </c>
      <c r="AL13" s="27"/>
      <c r="AM13" s="27">
        <v>1298</v>
      </c>
      <c r="AN13" s="27"/>
      <c r="AO13" s="27">
        <v>3447</v>
      </c>
      <c r="AP13" s="27"/>
      <c r="AQ13" s="27">
        <v>2827</v>
      </c>
      <c r="AR13" s="27"/>
      <c r="AS13" s="34">
        <f t="shared" si="3"/>
        <v>6274</v>
      </c>
      <c r="AT13" s="34">
        <f t="shared" si="3"/>
        <v>0</v>
      </c>
      <c r="AU13" s="34">
        <f t="shared" si="4"/>
        <v>6274</v>
      </c>
      <c r="AV13" s="34">
        <f>AO13+April26!AV13</f>
        <v>28752</v>
      </c>
      <c r="AW13" s="34">
        <f>AP13+April26!AW13</f>
        <v>0</v>
      </c>
      <c r="AX13" s="34">
        <f>AQ13+April26!AX13</f>
        <v>23472</v>
      </c>
      <c r="AY13" s="34">
        <f>AR13+April26!AY13</f>
        <v>0</v>
      </c>
      <c r="AZ13" s="34">
        <f t="shared" si="5"/>
        <v>52224</v>
      </c>
      <c r="BA13" s="34">
        <f t="shared" si="5"/>
        <v>0</v>
      </c>
      <c r="BB13" s="34">
        <f t="shared" si="6"/>
        <v>52224</v>
      </c>
      <c r="BC13" s="27"/>
      <c r="BD13" s="27"/>
      <c r="BE13" s="38"/>
      <c r="BF13" s="38"/>
      <c r="BG13" s="27"/>
      <c r="BH13" s="27"/>
      <c r="BI13" s="27"/>
      <c r="BJ13" s="38"/>
      <c r="BK13" s="34">
        <f>'Mar26'!BK13+BH13</f>
        <v>0</v>
      </c>
      <c r="BL13" s="34">
        <f>'Mar26'!BL13+BI13</f>
        <v>0</v>
      </c>
      <c r="BM13" s="42">
        <v>0</v>
      </c>
    </row>
    <row r="14" spans="1:65" s="1" customFormat="1" ht="17.100000000000001" customHeight="1">
      <c r="A14" s="12">
        <v>10</v>
      </c>
      <c r="B14" s="13" t="s">
        <v>76</v>
      </c>
      <c r="C14" s="13">
        <v>71000</v>
      </c>
      <c r="D14" s="13">
        <v>0</v>
      </c>
      <c r="E14" s="14">
        <v>6200</v>
      </c>
      <c r="F14" s="14"/>
      <c r="G14" s="14">
        <v>5370</v>
      </c>
      <c r="H14" s="15">
        <f t="shared" si="2"/>
        <v>86.612903225806448</v>
      </c>
      <c r="I14" s="14"/>
      <c r="J14" s="15"/>
      <c r="K14" s="34">
        <f>G14+April26!K14</f>
        <v>40766</v>
      </c>
      <c r="L14" s="15">
        <f t="shared" si="0"/>
        <v>57.416901408450705</v>
      </c>
      <c r="M14" s="34">
        <f>I14+'Jan26'!M14</f>
        <v>0</v>
      </c>
      <c r="N14" s="15"/>
      <c r="O14" s="14">
        <v>320</v>
      </c>
      <c r="P14" s="14"/>
      <c r="Q14" s="34">
        <f>O14+April26!Q14</f>
        <v>2828</v>
      </c>
      <c r="R14" s="34">
        <f>P14+April26!R14</f>
        <v>0</v>
      </c>
      <c r="S14" s="14">
        <v>4531</v>
      </c>
      <c r="T14" s="14"/>
      <c r="U14" s="14">
        <v>1282</v>
      </c>
      <c r="V14" s="14"/>
      <c r="W14" s="14">
        <v>745</v>
      </c>
      <c r="X14" s="14"/>
      <c r="Y14" s="15">
        <f t="shared" si="1"/>
        <v>58.112324492979717</v>
      </c>
      <c r="Z14" s="15"/>
      <c r="AA14" s="14">
        <v>5400</v>
      </c>
      <c r="AB14" s="14"/>
      <c r="AC14" s="14">
        <v>3321</v>
      </c>
      <c r="AD14" s="14"/>
      <c r="AE14" s="14">
        <v>2079</v>
      </c>
      <c r="AF14" s="14"/>
      <c r="AG14" s="14">
        <v>115</v>
      </c>
      <c r="AH14" s="14"/>
      <c r="AI14" s="14">
        <v>246</v>
      </c>
      <c r="AJ14" s="14"/>
      <c r="AK14" s="14">
        <v>80</v>
      </c>
      <c r="AL14" s="14"/>
      <c r="AM14" s="14">
        <v>44</v>
      </c>
      <c r="AN14" s="14"/>
      <c r="AO14" s="14">
        <v>1626</v>
      </c>
      <c r="AP14" s="14"/>
      <c r="AQ14" s="14">
        <v>1210</v>
      </c>
      <c r="AR14" s="14"/>
      <c r="AS14" s="34">
        <f t="shared" si="3"/>
        <v>2836</v>
      </c>
      <c r="AT14" s="34">
        <f t="shared" si="3"/>
        <v>0</v>
      </c>
      <c r="AU14" s="34">
        <f t="shared" si="4"/>
        <v>2836</v>
      </c>
      <c r="AV14" s="34">
        <f>AO14+April26!AV14</f>
        <v>11579</v>
      </c>
      <c r="AW14" s="34">
        <f>AP14+April26!AW14</f>
        <v>0</v>
      </c>
      <c r="AX14" s="34">
        <f>AQ14+April26!AX14</f>
        <v>9494</v>
      </c>
      <c r="AY14" s="34">
        <f>AR14+April26!AY14</f>
        <v>0</v>
      </c>
      <c r="AZ14" s="34">
        <f t="shared" si="5"/>
        <v>21073</v>
      </c>
      <c r="BA14" s="34">
        <f t="shared" si="5"/>
        <v>0</v>
      </c>
      <c r="BB14" s="34">
        <f t="shared" si="6"/>
        <v>21073</v>
      </c>
      <c r="BC14" s="14">
        <v>30</v>
      </c>
      <c r="BD14" s="14">
        <v>150</v>
      </c>
      <c r="BE14" s="34">
        <f>BC14+April26!BE14</f>
        <v>270</v>
      </c>
      <c r="BF14" s="34">
        <f>BD14+April26!BF14</f>
        <v>1350</v>
      </c>
      <c r="BG14" s="14"/>
      <c r="BH14" s="14"/>
      <c r="BI14" s="14"/>
      <c r="BJ14" s="34"/>
      <c r="BK14" s="39"/>
      <c r="BL14" s="39"/>
      <c r="BM14" s="39"/>
    </row>
    <row r="15" spans="1:65" s="1" customFormat="1" ht="17.100000000000001" customHeight="1">
      <c r="A15" s="12">
        <v>11</v>
      </c>
      <c r="B15" s="13" t="s">
        <v>77</v>
      </c>
      <c r="C15" s="13">
        <v>58000</v>
      </c>
      <c r="D15" s="13">
        <v>0</v>
      </c>
      <c r="E15" s="14">
        <v>4834</v>
      </c>
      <c r="F15" s="14"/>
      <c r="G15" s="14">
        <v>3888</v>
      </c>
      <c r="H15" s="15">
        <f t="shared" si="2"/>
        <v>80.430285477865127</v>
      </c>
      <c r="I15" s="14"/>
      <c r="J15" s="15"/>
      <c r="K15" s="34">
        <f>G15+April26!K15</f>
        <v>32675</v>
      </c>
      <c r="L15" s="15">
        <f t="shared" si="0"/>
        <v>56.336206896551722</v>
      </c>
      <c r="M15" s="34">
        <f>I15+'Jan26'!M15</f>
        <v>0</v>
      </c>
      <c r="N15" s="15"/>
      <c r="O15" s="14">
        <v>247</v>
      </c>
      <c r="P15" s="14"/>
      <c r="Q15" s="34">
        <f>O15+April26!Q15</f>
        <v>1776</v>
      </c>
      <c r="R15" s="34">
        <f>P15+April26!R15</f>
        <v>0</v>
      </c>
      <c r="S15" s="14">
        <v>3613</v>
      </c>
      <c r="T15" s="14"/>
      <c r="U15" s="14">
        <v>897</v>
      </c>
      <c r="V15" s="14"/>
      <c r="W15" s="14">
        <v>482</v>
      </c>
      <c r="X15" s="14"/>
      <c r="Y15" s="15">
        <f t="shared" si="1"/>
        <v>53.734671125975474</v>
      </c>
      <c r="Z15" s="15"/>
      <c r="AA15" s="14">
        <v>5606</v>
      </c>
      <c r="AB15" s="14"/>
      <c r="AC15" s="14">
        <v>3144</v>
      </c>
      <c r="AD15" s="14"/>
      <c r="AE15" s="14">
        <v>2462</v>
      </c>
      <c r="AF15" s="14"/>
      <c r="AG15" s="14">
        <v>126</v>
      </c>
      <c r="AH15" s="14"/>
      <c r="AI15" s="14">
        <v>534</v>
      </c>
      <c r="AJ15" s="14"/>
      <c r="AK15" s="14">
        <v>95</v>
      </c>
      <c r="AL15" s="14"/>
      <c r="AM15" s="14">
        <v>105</v>
      </c>
      <c r="AN15" s="14"/>
      <c r="AO15" s="14">
        <v>1254</v>
      </c>
      <c r="AP15" s="14"/>
      <c r="AQ15" s="14">
        <v>1030</v>
      </c>
      <c r="AR15" s="14"/>
      <c r="AS15" s="34">
        <f t="shared" si="3"/>
        <v>2284</v>
      </c>
      <c r="AT15" s="34">
        <f t="shared" si="3"/>
        <v>0</v>
      </c>
      <c r="AU15" s="34">
        <f t="shared" si="4"/>
        <v>2284</v>
      </c>
      <c r="AV15" s="34">
        <f>AO15+April26!AV15</f>
        <v>9126</v>
      </c>
      <c r="AW15" s="34">
        <f>AP15+April26!AW15</f>
        <v>0</v>
      </c>
      <c r="AX15" s="34">
        <f>AQ15+April26!AX15</f>
        <v>7509</v>
      </c>
      <c r="AY15" s="34">
        <f>AR15+April26!AY15</f>
        <v>0</v>
      </c>
      <c r="AZ15" s="34">
        <f t="shared" si="5"/>
        <v>16635</v>
      </c>
      <c r="BA15" s="34">
        <f t="shared" si="5"/>
        <v>0</v>
      </c>
      <c r="BB15" s="34">
        <f t="shared" si="6"/>
        <v>16635</v>
      </c>
      <c r="BC15" s="14"/>
      <c r="BD15" s="14"/>
      <c r="BE15" s="34"/>
      <c r="BF15" s="34"/>
      <c r="BG15" s="14"/>
      <c r="BH15" s="14"/>
      <c r="BI15" s="14"/>
      <c r="BJ15" s="34"/>
      <c r="BK15" s="39"/>
      <c r="BL15" s="39"/>
      <c r="BM15" s="39"/>
    </row>
    <row r="16" spans="1:65" s="1" customFormat="1" ht="17.100000000000001" customHeight="1">
      <c r="A16" s="12">
        <v>12</v>
      </c>
      <c r="B16" s="13" t="s">
        <v>78</v>
      </c>
      <c r="C16" s="13">
        <v>48000</v>
      </c>
      <c r="D16" s="13">
        <v>0</v>
      </c>
      <c r="E16" s="14">
        <v>4775</v>
      </c>
      <c r="F16" s="14"/>
      <c r="G16" s="14">
        <v>3392</v>
      </c>
      <c r="H16" s="15">
        <f t="shared" si="2"/>
        <v>71.03664921465969</v>
      </c>
      <c r="I16" s="14"/>
      <c r="J16" s="15"/>
      <c r="K16" s="34">
        <f>G16+April26!K16</f>
        <v>24539</v>
      </c>
      <c r="L16" s="15">
        <f t="shared" si="0"/>
        <v>51.122916666666669</v>
      </c>
      <c r="M16" s="34">
        <f>I16+'Jan26'!M16</f>
        <v>0</v>
      </c>
      <c r="N16" s="15"/>
      <c r="O16" s="14">
        <v>236</v>
      </c>
      <c r="P16" s="14"/>
      <c r="Q16" s="34">
        <f>O16+April26!Q16</f>
        <v>1503</v>
      </c>
      <c r="R16" s="34">
        <f>P16+April26!R16</f>
        <v>0</v>
      </c>
      <c r="S16" s="14">
        <v>2783</v>
      </c>
      <c r="T16" s="14"/>
      <c r="U16" s="14">
        <v>720</v>
      </c>
      <c r="V16" s="14"/>
      <c r="W16" s="14">
        <v>404</v>
      </c>
      <c r="X16" s="14"/>
      <c r="Y16" s="15">
        <f t="shared" si="1"/>
        <v>56.111111111111114</v>
      </c>
      <c r="Z16" s="15"/>
      <c r="AA16" s="14">
        <v>3158</v>
      </c>
      <c r="AB16" s="14"/>
      <c r="AC16" s="14">
        <v>1768</v>
      </c>
      <c r="AD16" s="14"/>
      <c r="AE16" s="14">
        <v>1390</v>
      </c>
      <c r="AF16" s="14"/>
      <c r="AG16" s="14">
        <v>81</v>
      </c>
      <c r="AH16" s="14"/>
      <c r="AI16" s="14">
        <v>203</v>
      </c>
      <c r="AJ16" s="14"/>
      <c r="AK16" s="14">
        <v>70</v>
      </c>
      <c r="AL16" s="14"/>
      <c r="AM16" s="14">
        <v>122</v>
      </c>
      <c r="AN16" s="14"/>
      <c r="AO16" s="14">
        <v>687</v>
      </c>
      <c r="AP16" s="14"/>
      <c r="AQ16" s="14">
        <v>648</v>
      </c>
      <c r="AR16" s="14"/>
      <c r="AS16" s="34">
        <f t="shared" si="3"/>
        <v>1335</v>
      </c>
      <c r="AT16" s="34">
        <f t="shared" si="3"/>
        <v>0</v>
      </c>
      <c r="AU16" s="34">
        <f t="shared" si="4"/>
        <v>1335</v>
      </c>
      <c r="AV16" s="34">
        <f>AO16+April26!AV16</f>
        <v>6583</v>
      </c>
      <c r="AW16" s="34">
        <f>AP16+April26!AW16</f>
        <v>0</v>
      </c>
      <c r="AX16" s="34">
        <f>AQ16+April26!AX16</f>
        <v>6088</v>
      </c>
      <c r="AY16" s="34">
        <f>AR16+April26!AY16</f>
        <v>0</v>
      </c>
      <c r="AZ16" s="34">
        <f t="shared" si="5"/>
        <v>12671</v>
      </c>
      <c r="BA16" s="34">
        <f t="shared" si="5"/>
        <v>0</v>
      </c>
      <c r="BB16" s="34">
        <f t="shared" si="6"/>
        <v>12671</v>
      </c>
      <c r="BC16" s="14"/>
      <c r="BD16" s="14"/>
      <c r="BE16" s="34"/>
      <c r="BF16" s="34"/>
      <c r="BG16" s="14"/>
      <c r="BH16" s="14"/>
      <c r="BI16" s="14"/>
      <c r="BJ16" s="34"/>
      <c r="BK16" s="39"/>
      <c r="BL16" s="39"/>
      <c r="BM16" s="39"/>
    </row>
    <row r="17" spans="1:65" s="1" customFormat="1" ht="17.100000000000001" customHeight="1">
      <c r="A17" s="12">
        <v>13</v>
      </c>
      <c r="B17" s="13" t="s">
        <v>79</v>
      </c>
      <c r="C17" s="13">
        <v>50000</v>
      </c>
      <c r="D17" s="13">
        <v>0</v>
      </c>
      <c r="E17" s="14">
        <v>4645</v>
      </c>
      <c r="F17" s="14"/>
      <c r="G17" s="14">
        <v>3376</v>
      </c>
      <c r="H17" s="15">
        <f t="shared" si="2"/>
        <v>72.68030139935415</v>
      </c>
      <c r="I17" s="14"/>
      <c r="J17" s="15"/>
      <c r="K17" s="34">
        <f>G17+April26!K17</f>
        <v>29338</v>
      </c>
      <c r="L17" s="15">
        <f t="shared" si="0"/>
        <v>58.676000000000002</v>
      </c>
      <c r="M17" s="34">
        <f>I17+'Jan26'!M17</f>
        <v>0</v>
      </c>
      <c r="N17" s="15"/>
      <c r="O17" s="14">
        <v>86</v>
      </c>
      <c r="P17" s="14"/>
      <c r="Q17" s="34">
        <f>O17+April26!Q17</f>
        <v>928</v>
      </c>
      <c r="R17" s="34">
        <f>P17+April26!R17</f>
        <v>0</v>
      </c>
      <c r="S17" s="14">
        <v>3575</v>
      </c>
      <c r="T17" s="14"/>
      <c r="U17" s="14">
        <v>922</v>
      </c>
      <c r="V17" s="14"/>
      <c r="W17" s="14">
        <v>487</v>
      </c>
      <c r="X17" s="14"/>
      <c r="Y17" s="15">
        <f t="shared" si="1"/>
        <v>52.81995661605206</v>
      </c>
      <c r="Z17" s="15"/>
      <c r="AA17" s="14">
        <v>5180</v>
      </c>
      <c r="AB17" s="14"/>
      <c r="AC17" s="14">
        <v>2895</v>
      </c>
      <c r="AD17" s="14"/>
      <c r="AE17" s="14">
        <v>2285</v>
      </c>
      <c r="AF17" s="14"/>
      <c r="AG17" s="14">
        <v>98</v>
      </c>
      <c r="AH17" s="14"/>
      <c r="AI17" s="14">
        <v>307</v>
      </c>
      <c r="AJ17" s="14"/>
      <c r="AK17" s="14">
        <v>87</v>
      </c>
      <c r="AL17" s="14"/>
      <c r="AM17" s="14">
        <v>272</v>
      </c>
      <c r="AN17" s="14"/>
      <c r="AO17" s="14">
        <v>1057</v>
      </c>
      <c r="AP17" s="14"/>
      <c r="AQ17" s="14">
        <v>1074</v>
      </c>
      <c r="AR17" s="14"/>
      <c r="AS17" s="34">
        <f t="shared" si="3"/>
        <v>2131</v>
      </c>
      <c r="AT17" s="34">
        <f t="shared" si="3"/>
        <v>0</v>
      </c>
      <c r="AU17" s="34">
        <f t="shared" si="4"/>
        <v>2131</v>
      </c>
      <c r="AV17" s="34">
        <f>AO17+April26!AV17</f>
        <v>7315</v>
      </c>
      <c r="AW17" s="34">
        <f>AP17+April26!AW17</f>
        <v>0</v>
      </c>
      <c r="AX17" s="34">
        <f>AQ17+April26!AX17</f>
        <v>6734</v>
      </c>
      <c r="AY17" s="34">
        <f>AR17+April26!AY17</f>
        <v>0</v>
      </c>
      <c r="AZ17" s="34">
        <f t="shared" si="5"/>
        <v>14049</v>
      </c>
      <c r="BA17" s="34">
        <f t="shared" si="5"/>
        <v>0</v>
      </c>
      <c r="BB17" s="34">
        <f t="shared" si="6"/>
        <v>14049</v>
      </c>
      <c r="BC17" s="14"/>
      <c r="BD17" s="14"/>
      <c r="BE17" s="34"/>
      <c r="BF17" s="34"/>
      <c r="BG17" s="14"/>
      <c r="BH17" s="14"/>
      <c r="BI17" s="14"/>
      <c r="BJ17" s="34"/>
      <c r="BK17" s="39"/>
      <c r="BL17" s="39"/>
      <c r="BM17" s="39"/>
    </row>
    <row r="18" spans="1:65" s="1" customFormat="1" ht="17.100000000000001" customHeight="1">
      <c r="A18" s="16">
        <v>14</v>
      </c>
      <c r="B18" s="17" t="s">
        <v>80</v>
      </c>
      <c r="C18" s="13">
        <v>56000</v>
      </c>
      <c r="D18" s="13">
        <v>0</v>
      </c>
      <c r="E18" s="14">
        <v>5330</v>
      </c>
      <c r="F18" s="14"/>
      <c r="G18" s="14">
        <v>3702</v>
      </c>
      <c r="H18" s="15">
        <f t="shared" si="2"/>
        <v>69.455909943714815</v>
      </c>
      <c r="I18" s="14"/>
      <c r="J18" s="15"/>
      <c r="K18" s="34">
        <f>G18+April26!K18</f>
        <v>36010</v>
      </c>
      <c r="L18" s="15">
        <f t="shared" si="0"/>
        <v>64.303571428571431</v>
      </c>
      <c r="M18" s="34">
        <f>I18+'Jan26'!M18</f>
        <v>0</v>
      </c>
      <c r="N18" s="15"/>
      <c r="O18" s="14">
        <v>166</v>
      </c>
      <c r="P18" s="14"/>
      <c r="Q18" s="34">
        <f>O18+April26!Q18</f>
        <v>1302</v>
      </c>
      <c r="R18" s="34">
        <f>P18+April26!R18</f>
        <v>0</v>
      </c>
      <c r="S18" s="14">
        <v>3418</v>
      </c>
      <c r="T18" s="14"/>
      <c r="U18" s="14">
        <v>1038</v>
      </c>
      <c r="V18" s="14"/>
      <c r="W18" s="14">
        <v>532</v>
      </c>
      <c r="X18" s="14"/>
      <c r="Y18" s="15">
        <f t="shared" si="1"/>
        <v>51.252408477842003</v>
      </c>
      <c r="Z18" s="15"/>
      <c r="AA18" s="14">
        <v>9015</v>
      </c>
      <c r="AB18" s="14"/>
      <c r="AC18" s="14">
        <v>4761</v>
      </c>
      <c r="AD18" s="14"/>
      <c r="AE18" s="14">
        <v>4254</v>
      </c>
      <c r="AF18" s="14"/>
      <c r="AG18" s="14">
        <v>93</v>
      </c>
      <c r="AH18" s="14"/>
      <c r="AI18" s="14">
        <v>945</v>
      </c>
      <c r="AJ18" s="14"/>
      <c r="AK18" s="14">
        <v>64</v>
      </c>
      <c r="AL18" s="14"/>
      <c r="AM18" s="14">
        <v>239</v>
      </c>
      <c r="AN18" s="14"/>
      <c r="AO18" s="14">
        <v>1950</v>
      </c>
      <c r="AP18" s="14"/>
      <c r="AQ18" s="14">
        <v>1470</v>
      </c>
      <c r="AR18" s="14"/>
      <c r="AS18" s="34">
        <f t="shared" si="3"/>
        <v>3420</v>
      </c>
      <c r="AT18" s="34">
        <f t="shared" si="3"/>
        <v>0</v>
      </c>
      <c r="AU18" s="34">
        <f t="shared" si="4"/>
        <v>3420</v>
      </c>
      <c r="AV18" s="34">
        <f>AO18+April26!AV18</f>
        <v>9238</v>
      </c>
      <c r="AW18" s="34">
        <f>AP18+April26!AW18</f>
        <v>0</v>
      </c>
      <c r="AX18" s="34">
        <f>AQ18+April26!AX18</f>
        <v>7273</v>
      </c>
      <c r="AY18" s="34">
        <f>AR18+April26!AY18</f>
        <v>0</v>
      </c>
      <c r="AZ18" s="34">
        <f t="shared" si="5"/>
        <v>16511</v>
      </c>
      <c r="BA18" s="34">
        <f t="shared" si="5"/>
        <v>0</v>
      </c>
      <c r="BB18" s="34">
        <f t="shared" si="6"/>
        <v>16511</v>
      </c>
      <c r="BC18" s="14"/>
      <c r="BD18" s="14"/>
      <c r="BE18" s="34"/>
      <c r="BF18" s="34"/>
      <c r="BG18" s="14"/>
      <c r="BH18" s="14"/>
      <c r="BI18" s="14"/>
      <c r="BJ18" s="34"/>
      <c r="BK18" s="39"/>
      <c r="BL18" s="39"/>
      <c r="BM18" s="39"/>
    </row>
    <row r="19" spans="1:65" s="138" customFormat="1" ht="17.100000000000001" customHeight="1">
      <c r="A19" s="18"/>
      <c r="B19" s="19" t="s">
        <v>74</v>
      </c>
      <c r="C19" s="19">
        <f>SUM(C14:C18)</f>
        <v>283000</v>
      </c>
      <c r="D19" s="19">
        <f t="shared" ref="D19:BM19" si="11">SUM(D14:D18)</f>
        <v>0</v>
      </c>
      <c r="E19" s="35">
        <f t="shared" si="11"/>
        <v>25784</v>
      </c>
      <c r="F19" s="35">
        <f t="shared" si="11"/>
        <v>0</v>
      </c>
      <c r="G19" s="35">
        <f t="shared" si="11"/>
        <v>19728</v>
      </c>
      <c r="H19" s="21">
        <f t="shared" si="2"/>
        <v>76.512565932361156</v>
      </c>
      <c r="I19" s="35">
        <f t="shared" si="11"/>
        <v>0</v>
      </c>
      <c r="J19" s="35">
        <f t="shared" si="11"/>
        <v>0</v>
      </c>
      <c r="K19" s="35">
        <f t="shared" si="11"/>
        <v>163328</v>
      </c>
      <c r="L19" s="21">
        <f t="shared" si="0"/>
        <v>57.713074204946999</v>
      </c>
      <c r="M19" s="35">
        <f t="shared" si="11"/>
        <v>0</v>
      </c>
      <c r="N19" s="35">
        <f t="shared" si="11"/>
        <v>0</v>
      </c>
      <c r="O19" s="35">
        <f t="shared" si="11"/>
        <v>1055</v>
      </c>
      <c r="P19" s="35">
        <f t="shared" si="11"/>
        <v>0</v>
      </c>
      <c r="Q19" s="35">
        <f t="shared" si="11"/>
        <v>8337</v>
      </c>
      <c r="R19" s="35">
        <f t="shared" si="11"/>
        <v>0</v>
      </c>
      <c r="S19" s="35">
        <f t="shared" si="11"/>
        <v>17920</v>
      </c>
      <c r="T19" s="35">
        <f t="shared" si="11"/>
        <v>0</v>
      </c>
      <c r="U19" s="35">
        <f t="shared" si="11"/>
        <v>4859</v>
      </c>
      <c r="V19" s="35">
        <f t="shared" si="11"/>
        <v>0</v>
      </c>
      <c r="W19" s="35">
        <f t="shared" si="11"/>
        <v>2650</v>
      </c>
      <c r="X19" s="35">
        <f t="shared" si="11"/>
        <v>0</v>
      </c>
      <c r="Y19" s="35">
        <f t="shared" si="11"/>
        <v>272.03047182396034</v>
      </c>
      <c r="Z19" s="35">
        <f t="shared" si="11"/>
        <v>0</v>
      </c>
      <c r="AA19" s="35">
        <f t="shared" si="11"/>
        <v>28359</v>
      </c>
      <c r="AB19" s="35">
        <f t="shared" si="11"/>
        <v>0</v>
      </c>
      <c r="AC19" s="35">
        <f t="shared" si="11"/>
        <v>15889</v>
      </c>
      <c r="AD19" s="35">
        <f t="shared" si="11"/>
        <v>0</v>
      </c>
      <c r="AE19" s="35">
        <f t="shared" si="11"/>
        <v>12470</v>
      </c>
      <c r="AF19" s="35">
        <f t="shared" si="11"/>
        <v>0</v>
      </c>
      <c r="AG19" s="35">
        <f t="shared" si="11"/>
        <v>513</v>
      </c>
      <c r="AH19" s="35">
        <f t="shared" si="11"/>
        <v>0</v>
      </c>
      <c r="AI19" s="35">
        <f t="shared" si="11"/>
        <v>2235</v>
      </c>
      <c r="AJ19" s="35">
        <f t="shared" si="11"/>
        <v>0</v>
      </c>
      <c r="AK19" s="35">
        <f t="shared" si="11"/>
        <v>396</v>
      </c>
      <c r="AL19" s="35">
        <f t="shared" si="11"/>
        <v>0</v>
      </c>
      <c r="AM19" s="35">
        <f t="shared" si="11"/>
        <v>782</v>
      </c>
      <c r="AN19" s="35">
        <f t="shared" si="11"/>
        <v>0</v>
      </c>
      <c r="AO19" s="35">
        <f t="shared" si="11"/>
        <v>6574</v>
      </c>
      <c r="AP19" s="35">
        <f t="shared" si="11"/>
        <v>0</v>
      </c>
      <c r="AQ19" s="35">
        <f t="shared" si="11"/>
        <v>5432</v>
      </c>
      <c r="AR19" s="35">
        <f t="shared" si="11"/>
        <v>0</v>
      </c>
      <c r="AS19" s="35">
        <f t="shared" si="11"/>
        <v>12006</v>
      </c>
      <c r="AT19" s="35">
        <f t="shared" si="11"/>
        <v>0</v>
      </c>
      <c r="AU19" s="35">
        <f t="shared" si="11"/>
        <v>12006</v>
      </c>
      <c r="AV19" s="34">
        <f>AO19+April26!AV19</f>
        <v>43841</v>
      </c>
      <c r="AW19" s="34">
        <f>AP19+April26!AW19</f>
        <v>0</v>
      </c>
      <c r="AX19" s="34">
        <f>AQ19+April26!AX19</f>
        <v>37098</v>
      </c>
      <c r="AY19" s="34">
        <f>AR19+April26!AY19</f>
        <v>0</v>
      </c>
      <c r="AZ19" s="35">
        <f t="shared" si="11"/>
        <v>80939</v>
      </c>
      <c r="BA19" s="35">
        <f t="shared" si="11"/>
        <v>0</v>
      </c>
      <c r="BB19" s="35">
        <f t="shared" si="11"/>
        <v>80939</v>
      </c>
      <c r="BC19" s="35">
        <f t="shared" si="11"/>
        <v>30</v>
      </c>
      <c r="BD19" s="35">
        <f t="shared" si="11"/>
        <v>150</v>
      </c>
      <c r="BE19" s="35">
        <f t="shared" si="11"/>
        <v>270</v>
      </c>
      <c r="BF19" s="35">
        <f t="shared" si="11"/>
        <v>1350</v>
      </c>
      <c r="BG19" s="35">
        <f t="shared" si="11"/>
        <v>0</v>
      </c>
      <c r="BH19" s="35">
        <f t="shared" si="11"/>
        <v>0</v>
      </c>
      <c r="BI19" s="35">
        <f t="shared" si="11"/>
        <v>0</v>
      </c>
      <c r="BJ19" s="35">
        <f t="shared" si="11"/>
        <v>0</v>
      </c>
      <c r="BK19" s="35">
        <f t="shared" si="11"/>
        <v>0</v>
      </c>
      <c r="BL19" s="35">
        <f t="shared" si="11"/>
        <v>0</v>
      </c>
      <c r="BM19" s="35">
        <f t="shared" si="11"/>
        <v>0</v>
      </c>
    </row>
    <row r="20" spans="1:65" s="139" customFormat="1" ht="16.5" customHeight="1">
      <c r="A20" s="22">
        <v>15</v>
      </c>
      <c r="B20" s="29" t="s">
        <v>81</v>
      </c>
      <c r="C20" s="13">
        <v>120000</v>
      </c>
      <c r="D20" s="13">
        <v>0</v>
      </c>
      <c r="E20" s="14">
        <v>9805</v>
      </c>
      <c r="F20" s="14"/>
      <c r="G20" s="14">
        <v>9031</v>
      </c>
      <c r="H20" s="15">
        <f t="shared" si="2"/>
        <v>92.106068332483432</v>
      </c>
      <c r="I20" s="14"/>
      <c r="J20" s="15"/>
      <c r="K20" s="34">
        <f>G20+April26!K20</f>
        <v>82340</v>
      </c>
      <c r="L20" s="15">
        <f t="shared" si="0"/>
        <v>68.61666666666666</v>
      </c>
      <c r="M20" s="34">
        <f>I20+'Jan26'!M20</f>
        <v>0</v>
      </c>
      <c r="N20" s="15"/>
      <c r="O20" s="14">
        <v>42</v>
      </c>
      <c r="P20" s="14"/>
      <c r="Q20" s="34">
        <f>O20+April26!Q20</f>
        <v>247</v>
      </c>
      <c r="R20" s="34">
        <f>P20+April26!R20</f>
        <v>0</v>
      </c>
      <c r="S20" s="14">
        <v>8444</v>
      </c>
      <c r="T20" s="14"/>
      <c r="U20" s="14">
        <v>2093</v>
      </c>
      <c r="V20" s="14"/>
      <c r="W20" s="14">
        <v>1077</v>
      </c>
      <c r="X20" s="14"/>
      <c r="Y20" s="15">
        <f t="shared" ref="Y20:Z35" si="12">W20*100/U20</f>
        <v>51.457238413760152</v>
      </c>
      <c r="Z20" s="15"/>
      <c r="AA20" s="14">
        <v>15575</v>
      </c>
      <c r="AB20" s="14"/>
      <c r="AC20" s="14">
        <v>8290</v>
      </c>
      <c r="AD20" s="14"/>
      <c r="AE20" s="14">
        <v>7249</v>
      </c>
      <c r="AF20" s="14"/>
      <c r="AG20" s="14">
        <v>184</v>
      </c>
      <c r="AH20" s="14"/>
      <c r="AI20" s="14">
        <v>1422</v>
      </c>
      <c r="AJ20" s="14"/>
      <c r="AK20" s="14">
        <v>152</v>
      </c>
      <c r="AL20" s="14"/>
      <c r="AM20" s="14">
        <v>763</v>
      </c>
      <c r="AN20" s="14"/>
      <c r="AO20" s="14">
        <v>3298</v>
      </c>
      <c r="AP20" s="14"/>
      <c r="AQ20" s="14">
        <v>2617</v>
      </c>
      <c r="AR20" s="14"/>
      <c r="AS20" s="34">
        <f t="shared" si="3"/>
        <v>5915</v>
      </c>
      <c r="AT20" s="34">
        <f t="shared" si="3"/>
        <v>0</v>
      </c>
      <c r="AU20" s="34">
        <f t="shared" si="4"/>
        <v>5915</v>
      </c>
      <c r="AV20" s="34">
        <f>AO20+April26!AV20</f>
        <v>22695</v>
      </c>
      <c r="AW20" s="34">
        <f>AP20+April26!AW20</f>
        <v>0</v>
      </c>
      <c r="AX20" s="34">
        <f>AQ20+April26!AX20</f>
        <v>17887</v>
      </c>
      <c r="AY20" s="34">
        <f>AR20+April26!AY20</f>
        <v>0</v>
      </c>
      <c r="AZ20" s="34">
        <f t="shared" si="5"/>
        <v>40582</v>
      </c>
      <c r="BA20" s="34">
        <f t="shared" si="5"/>
        <v>0</v>
      </c>
      <c r="BB20" s="34">
        <f t="shared" si="6"/>
        <v>40582</v>
      </c>
      <c r="BC20" s="14"/>
      <c r="BD20" s="14"/>
      <c r="BE20" s="34"/>
      <c r="BF20" s="34"/>
      <c r="BG20" s="14"/>
      <c r="BH20" s="14"/>
      <c r="BI20" s="14"/>
      <c r="BJ20" s="34"/>
      <c r="BK20" s="40"/>
      <c r="BL20" s="40"/>
      <c r="BM20" s="40"/>
    </row>
    <row r="21" spans="1:65" s="139" customFormat="1" ht="17.100000000000001" customHeight="1">
      <c r="A21" s="12">
        <v>16</v>
      </c>
      <c r="B21" s="13" t="s">
        <v>82</v>
      </c>
      <c r="C21" s="13">
        <v>76000</v>
      </c>
      <c r="D21" s="13">
        <v>0</v>
      </c>
      <c r="E21" s="14">
        <v>6240</v>
      </c>
      <c r="F21" s="14"/>
      <c r="G21" s="14">
        <v>4928</v>
      </c>
      <c r="H21" s="15">
        <f t="shared" si="2"/>
        <v>78.974358974358978</v>
      </c>
      <c r="I21" s="14"/>
      <c r="J21" s="15"/>
      <c r="K21" s="34">
        <f>G21+April26!K21</f>
        <v>48722</v>
      </c>
      <c r="L21" s="15">
        <f t="shared" si="0"/>
        <v>64.107894736842098</v>
      </c>
      <c r="M21" s="34">
        <f>I21+'Jan26'!M21</f>
        <v>0</v>
      </c>
      <c r="N21" s="15"/>
      <c r="O21" s="14">
        <v>17</v>
      </c>
      <c r="P21" s="14"/>
      <c r="Q21" s="34">
        <f>O21+April26!Q21</f>
        <v>205</v>
      </c>
      <c r="R21" s="34">
        <f>P21+April26!R21</f>
        <v>0</v>
      </c>
      <c r="S21" s="14">
        <v>4434</v>
      </c>
      <c r="T21" s="14"/>
      <c r="U21" s="14">
        <v>1024</v>
      </c>
      <c r="V21" s="14"/>
      <c r="W21" s="14">
        <v>510</v>
      </c>
      <c r="X21" s="14"/>
      <c r="Y21" s="15">
        <f t="shared" si="12"/>
        <v>49.8046875</v>
      </c>
      <c r="Z21" s="15"/>
      <c r="AA21" s="14">
        <v>13370</v>
      </c>
      <c r="AB21" s="14"/>
      <c r="AC21" s="14">
        <v>6805</v>
      </c>
      <c r="AD21" s="14"/>
      <c r="AE21" s="14">
        <v>5349</v>
      </c>
      <c r="AF21" s="14"/>
      <c r="AG21" s="14">
        <v>171</v>
      </c>
      <c r="AH21" s="14"/>
      <c r="AI21" s="14">
        <v>866</v>
      </c>
      <c r="AJ21" s="14"/>
      <c r="AK21" s="14">
        <v>170</v>
      </c>
      <c r="AL21" s="14"/>
      <c r="AM21" s="14">
        <v>416</v>
      </c>
      <c r="AN21" s="14"/>
      <c r="AO21" s="14">
        <v>3408</v>
      </c>
      <c r="AP21" s="14"/>
      <c r="AQ21" s="14">
        <v>2649</v>
      </c>
      <c r="AR21" s="14"/>
      <c r="AS21" s="34">
        <f t="shared" si="3"/>
        <v>6057</v>
      </c>
      <c r="AT21" s="34">
        <f t="shared" si="3"/>
        <v>0</v>
      </c>
      <c r="AU21" s="34">
        <f t="shared" si="4"/>
        <v>6057</v>
      </c>
      <c r="AV21" s="34">
        <f>AO21+April26!AV21</f>
        <v>16637</v>
      </c>
      <c r="AW21" s="34">
        <f>AP21+April26!AW21</f>
        <v>0</v>
      </c>
      <c r="AX21" s="34">
        <f>AQ21+April26!AX21</f>
        <v>12881</v>
      </c>
      <c r="AY21" s="34">
        <f>AR21+April26!AY21</f>
        <v>0</v>
      </c>
      <c r="AZ21" s="34">
        <f t="shared" si="5"/>
        <v>29518</v>
      </c>
      <c r="BA21" s="34">
        <f t="shared" si="5"/>
        <v>0</v>
      </c>
      <c r="BB21" s="34">
        <f t="shared" si="6"/>
        <v>29518</v>
      </c>
      <c r="BC21" s="14"/>
      <c r="BD21" s="14"/>
      <c r="BE21" s="34"/>
      <c r="BF21" s="34"/>
      <c r="BG21" s="14"/>
      <c r="BH21" s="14"/>
      <c r="BI21" s="14"/>
      <c r="BJ21" s="34"/>
      <c r="BK21" s="40"/>
      <c r="BL21" s="40"/>
      <c r="BM21" s="40"/>
    </row>
    <row r="22" spans="1:65" s="139" customFormat="1" ht="17.100000000000001" customHeight="1">
      <c r="A22" s="16">
        <v>17</v>
      </c>
      <c r="B22" s="17" t="s">
        <v>83</v>
      </c>
      <c r="C22" s="13">
        <v>98000</v>
      </c>
      <c r="D22" s="13">
        <v>0</v>
      </c>
      <c r="E22" s="14">
        <v>8155</v>
      </c>
      <c r="F22" s="14"/>
      <c r="G22" s="14">
        <v>7276</v>
      </c>
      <c r="H22" s="15">
        <f t="shared" si="2"/>
        <v>89.221336603310846</v>
      </c>
      <c r="I22" s="14"/>
      <c r="J22" s="15"/>
      <c r="K22" s="34">
        <f>G22+April26!K22</f>
        <v>59491</v>
      </c>
      <c r="L22" s="15">
        <f t="shared" si="0"/>
        <v>60.705102040816328</v>
      </c>
      <c r="M22" s="34">
        <f>I22+'Jan26'!M22</f>
        <v>0</v>
      </c>
      <c r="N22" s="15"/>
      <c r="O22" s="14">
        <v>13</v>
      </c>
      <c r="P22" s="14"/>
      <c r="Q22" s="34">
        <f>O22+April26!Q22</f>
        <v>270</v>
      </c>
      <c r="R22" s="34">
        <f>P22+April26!R22</f>
        <v>0</v>
      </c>
      <c r="S22" s="14">
        <v>5651</v>
      </c>
      <c r="T22" s="14"/>
      <c r="U22" s="14">
        <v>1416</v>
      </c>
      <c r="V22" s="14"/>
      <c r="W22" s="14">
        <v>714</v>
      </c>
      <c r="X22" s="14"/>
      <c r="Y22" s="15">
        <f t="shared" si="12"/>
        <v>50.423728813559322</v>
      </c>
      <c r="Z22" s="15"/>
      <c r="AA22" s="14">
        <v>12695</v>
      </c>
      <c r="AB22" s="14"/>
      <c r="AC22" s="14">
        <v>5283</v>
      </c>
      <c r="AD22" s="14"/>
      <c r="AE22" s="14">
        <v>4412</v>
      </c>
      <c r="AF22" s="14"/>
      <c r="AG22" s="14">
        <v>111</v>
      </c>
      <c r="AH22" s="14"/>
      <c r="AI22" s="14">
        <v>800</v>
      </c>
      <c r="AJ22" s="14"/>
      <c r="AK22" s="14">
        <v>112</v>
      </c>
      <c r="AL22" s="14"/>
      <c r="AM22" s="14">
        <v>466</v>
      </c>
      <c r="AN22" s="14"/>
      <c r="AO22" s="14">
        <v>2268</v>
      </c>
      <c r="AP22" s="14"/>
      <c r="AQ22" s="14">
        <v>1867</v>
      </c>
      <c r="AR22" s="14"/>
      <c r="AS22" s="34">
        <f t="shared" si="3"/>
        <v>4135</v>
      </c>
      <c r="AT22" s="34">
        <f t="shared" si="3"/>
        <v>0</v>
      </c>
      <c r="AU22" s="34">
        <f t="shared" si="4"/>
        <v>4135</v>
      </c>
      <c r="AV22" s="34">
        <f>AO22+April26!AV22</f>
        <v>17433</v>
      </c>
      <c r="AW22" s="34">
        <f>AP22+April26!AW22</f>
        <v>0</v>
      </c>
      <c r="AX22" s="34">
        <f>AQ22+April26!AX22</f>
        <v>14793</v>
      </c>
      <c r="AY22" s="34">
        <f>AR22+April26!AY22</f>
        <v>0</v>
      </c>
      <c r="AZ22" s="34">
        <f t="shared" si="5"/>
        <v>32226</v>
      </c>
      <c r="BA22" s="34">
        <f t="shared" si="5"/>
        <v>0</v>
      </c>
      <c r="BB22" s="34">
        <f t="shared" si="6"/>
        <v>32226</v>
      </c>
      <c r="BC22" s="14"/>
      <c r="BD22" s="14"/>
      <c r="BE22" s="34"/>
      <c r="BF22" s="34"/>
      <c r="BG22" s="14"/>
      <c r="BH22" s="14"/>
      <c r="BI22" s="14"/>
      <c r="BJ22" s="34"/>
      <c r="BK22" s="40"/>
      <c r="BL22" s="40"/>
      <c r="BM22" s="40"/>
    </row>
    <row r="23" spans="1:65" s="140" customFormat="1" ht="17.100000000000001" customHeight="1">
      <c r="A23" s="18"/>
      <c r="B23" s="19" t="s">
        <v>74</v>
      </c>
      <c r="C23" s="19">
        <f>SUM(C20:C22)</f>
        <v>294000</v>
      </c>
      <c r="D23" s="19">
        <f t="shared" ref="D23:BM23" si="13">SUM(D20:D22)</f>
        <v>0</v>
      </c>
      <c r="E23" s="35">
        <f t="shared" si="13"/>
        <v>24200</v>
      </c>
      <c r="F23" s="35">
        <f t="shared" si="13"/>
        <v>0</v>
      </c>
      <c r="G23" s="35">
        <f t="shared" si="13"/>
        <v>21235</v>
      </c>
      <c r="H23" s="30">
        <f t="shared" si="2"/>
        <v>87.747933884297524</v>
      </c>
      <c r="I23" s="35">
        <f t="shared" si="13"/>
        <v>0</v>
      </c>
      <c r="J23" s="35">
        <f t="shared" si="13"/>
        <v>0</v>
      </c>
      <c r="K23" s="35">
        <f t="shared" si="13"/>
        <v>190553</v>
      </c>
      <c r="L23" s="21">
        <f t="shared" si="0"/>
        <v>64.813945578231298</v>
      </c>
      <c r="M23" s="35">
        <f t="shared" si="13"/>
        <v>0</v>
      </c>
      <c r="N23" s="35">
        <f t="shared" si="13"/>
        <v>0</v>
      </c>
      <c r="O23" s="35">
        <f t="shared" si="13"/>
        <v>72</v>
      </c>
      <c r="P23" s="35">
        <f t="shared" si="13"/>
        <v>0</v>
      </c>
      <c r="Q23" s="35">
        <f t="shared" si="13"/>
        <v>722</v>
      </c>
      <c r="R23" s="35">
        <f t="shared" si="13"/>
        <v>0</v>
      </c>
      <c r="S23" s="35">
        <f t="shared" si="13"/>
        <v>18529</v>
      </c>
      <c r="T23" s="35">
        <f t="shared" si="13"/>
        <v>0</v>
      </c>
      <c r="U23" s="35">
        <f t="shared" si="13"/>
        <v>4533</v>
      </c>
      <c r="V23" s="35">
        <f t="shared" si="13"/>
        <v>0</v>
      </c>
      <c r="W23" s="35">
        <f t="shared" si="13"/>
        <v>2301</v>
      </c>
      <c r="X23" s="35">
        <f t="shared" si="13"/>
        <v>0</v>
      </c>
      <c r="Y23" s="21">
        <f t="shared" si="12"/>
        <v>50.761085373924551</v>
      </c>
      <c r="Z23" s="35">
        <f t="shared" si="13"/>
        <v>0</v>
      </c>
      <c r="AA23" s="35">
        <f t="shared" si="13"/>
        <v>41640</v>
      </c>
      <c r="AB23" s="35">
        <f t="shared" si="13"/>
        <v>0</v>
      </c>
      <c r="AC23" s="35">
        <f t="shared" si="13"/>
        <v>20378</v>
      </c>
      <c r="AD23" s="35">
        <f t="shared" si="13"/>
        <v>0</v>
      </c>
      <c r="AE23" s="35">
        <f t="shared" si="13"/>
        <v>17010</v>
      </c>
      <c r="AF23" s="35">
        <f t="shared" si="13"/>
        <v>0</v>
      </c>
      <c r="AG23" s="35">
        <f t="shared" si="13"/>
        <v>466</v>
      </c>
      <c r="AH23" s="35">
        <f t="shared" si="13"/>
        <v>0</v>
      </c>
      <c r="AI23" s="35">
        <f t="shared" si="13"/>
        <v>3088</v>
      </c>
      <c r="AJ23" s="35">
        <f t="shared" si="13"/>
        <v>0</v>
      </c>
      <c r="AK23" s="35">
        <f t="shared" si="13"/>
        <v>434</v>
      </c>
      <c r="AL23" s="35">
        <f t="shared" si="13"/>
        <v>0</v>
      </c>
      <c r="AM23" s="35">
        <f t="shared" si="13"/>
        <v>1645</v>
      </c>
      <c r="AN23" s="35">
        <f t="shared" si="13"/>
        <v>0</v>
      </c>
      <c r="AO23" s="35">
        <f t="shared" si="13"/>
        <v>8974</v>
      </c>
      <c r="AP23" s="35">
        <f t="shared" si="13"/>
        <v>0</v>
      </c>
      <c r="AQ23" s="35">
        <f t="shared" si="13"/>
        <v>7133</v>
      </c>
      <c r="AR23" s="35">
        <f t="shared" si="13"/>
        <v>0</v>
      </c>
      <c r="AS23" s="35">
        <f t="shared" si="13"/>
        <v>16107</v>
      </c>
      <c r="AT23" s="35">
        <f t="shared" si="13"/>
        <v>0</v>
      </c>
      <c r="AU23" s="35">
        <f t="shared" si="13"/>
        <v>16107</v>
      </c>
      <c r="AV23" s="35">
        <f t="shared" si="13"/>
        <v>56765</v>
      </c>
      <c r="AW23" s="35">
        <f t="shared" si="13"/>
        <v>0</v>
      </c>
      <c r="AX23" s="35">
        <f t="shared" si="13"/>
        <v>45561</v>
      </c>
      <c r="AY23" s="35">
        <f t="shared" si="13"/>
        <v>0</v>
      </c>
      <c r="AZ23" s="35">
        <f t="shared" si="13"/>
        <v>102326</v>
      </c>
      <c r="BA23" s="35">
        <f t="shared" si="13"/>
        <v>0</v>
      </c>
      <c r="BB23" s="35">
        <f t="shared" si="13"/>
        <v>102326</v>
      </c>
      <c r="BC23" s="35">
        <f t="shared" si="13"/>
        <v>0</v>
      </c>
      <c r="BD23" s="35">
        <f t="shared" si="13"/>
        <v>0</v>
      </c>
      <c r="BE23" s="35">
        <f t="shared" si="13"/>
        <v>0</v>
      </c>
      <c r="BF23" s="35">
        <f t="shared" si="13"/>
        <v>0</v>
      </c>
      <c r="BG23" s="35">
        <f t="shared" si="13"/>
        <v>0</v>
      </c>
      <c r="BH23" s="35">
        <f t="shared" si="13"/>
        <v>0</v>
      </c>
      <c r="BI23" s="35">
        <f t="shared" si="13"/>
        <v>0</v>
      </c>
      <c r="BJ23" s="35">
        <f t="shared" si="13"/>
        <v>0</v>
      </c>
      <c r="BK23" s="35">
        <f t="shared" si="13"/>
        <v>0</v>
      </c>
      <c r="BL23" s="35">
        <f t="shared" si="13"/>
        <v>0</v>
      </c>
      <c r="BM23" s="35">
        <f t="shared" si="13"/>
        <v>0</v>
      </c>
    </row>
    <row r="24" spans="1:65" s="139" customFormat="1" ht="17.100000000000001" customHeight="1">
      <c r="A24" s="22">
        <v>18</v>
      </c>
      <c r="B24" s="29" t="s">
        <v>84</v>
      </c>
      <c r="C24" s="13">
        <v>75000</v>
      </c>
      <c r="D24" s="13">
        <v>0</v>
      </c>
      <c r="E24" s="14">
        <v>5528</v>
      </c>
      <c r="F24" s="14"/>
      <c r="G24" s="14">
        <v>5885</v>
      </c>
      <c r="H24" s="15">
        <f t="shared" si="2"/>
        <v>106.45803183791607</v>
      </c>
      <c r="I24" s="14"/>
      <c r="J24" s="15"/>
      <c r="K24" s="34">
        <f>G24+April26!K24</f>
        <v>51556</v>
      </c>
      <c r="L24" s="15">
        <f t="shared" si="0"/>
        <v>68.74133333333333</v>
      </c>
      <c r="M24" s="34">
        <f>I24+'Jan26'!M24</f>
        <v>0</v>
      </c>
      <c r="N24" s="15"/>
      <c r="O24" s="14">
        <v>5</v>
      </c>
      <c r="P24" s="14"/>
      <c r="Q24" s="34">
        <f>O24+April26!Q24</f>
        <v>29</v>
      </c>
      <c r="R24" s="34">
        <f>P24+April26!R24</f>
        <v>0</v>
      </c>
      <c r="S24" s="14">
        <v>5266</v>
      </c>
      <c r="T24" s="14"/>
      <c r="U24" s="14">
        <v>1784</v>
      </c>
      <c r="V24" s="14"/>
      <c r="W24" s="14">
        <v>921</v>
      </c>
      <c r="X24" s="14"/>
      <c r="Y24" s="15">
        <f t="shared" si="12"/>
        <v>51.625560538116595</v>
      </c>
      <c r="Z24" s="15"/>
      <c r="AA24" s="14">
        <v>8131</v>
      </c>
      <c r="AB24" s="14"/>
      <c r="AC24" s="14">
        <v>4374</v>
      </c>
      <c r="AD24" s="14"/>
      <c r="AE24" s="14">
        <v>3757</v>
      </c>
      <c r="AF24" s="14"/>
      <c r="AG24" s="14">
        <v>129</v>
      </c>
      <c r="AH24" s="14"/>
      <c r="AI24" s="14">
        <v>253</v>
      </c>
      <c r="AJ24" s="14"/>
      <c r="AK24" s="14">
        <v>79</v>
      </c>
      <c r="AL24" s="14"/>
      <c r="AM24" s="14">
        <v>196</v>
      </c>
      <c r="AN24" s="14"/>
      <c r="AO24" s="14">
        <v>2088</v>
      </c>
      <c r="AP24" s="14"/>
      <c r="AQ24" s="14">
        <v>1640</v>
      </c>
      <c r="AR24" s="14"/>
      <c r="AS24" s="34">
        <f t="shared" si="3"/>
        <v>3728</v>
      </c>
      <c r="AT24" s="34">
        <f t="shared" si="3"/>
        <v>0</v>
      </c>
      <c r="AU24" s="34">
        <f t="shared" si="4"/>
        <v>3728</v>
      </c>
      <c r="AV24" s="34">
        <f>AO24+April26!AV24</f>
        <v>13372</v>
      </c>
      <c r="AW24" s="34">
        <f>AP24+April26!AW24</f>
        <v>0</v>
      </c>
      <c r="AX24" s="34">
        <f>AQ24+April26!AX24</f>
        <v>10530</v>
      </c>
      <c r="AY24" s="34">
        <f>AR24+April26!AY24</f>
        <v>0</v>
      </c>
      <c r="AZ24" s="34">
        <f t="shared" si="5"/>
        <v>23902</v>
      </c>
      <c r="BA24" s="34">
        <f t="shared" si="5"/>
        <v>0</v>
      </c>
      <c r="BB24" s="34">
        <f t="shared" si="6"/>
        <v>23902</v>
      </c>
      <c r="BC24" s="14"/>
      <c r="BD24" s="14"/>
      <c r="BE24" s="34"/>
      <c r="BF24" s="34"/>
      <c r="BG24" s="14"/>
      <c r="BH24" s="14"/>
      <c r="BI24" s="14"/>
      <c r="BJ24" s="34"/>
      <c r="BK24" s="40"/>
      <c r="BL24" s="40"/>
      <c r="BM24" s="40"/>
    </row>
    <row r="25" spans="1:65" s="139" customFormat="1" ht="17.100000000000001" customHeight="1">
      <c r="A25" s="16">
        <v>19</v>
      </c>
      <c r="B25" s="17" t="s">
        <v>85</v>
      </c>
      <c r="C25" s="13">
        <v>70000</v>
      </c>
      <c r="D25" s="13">
        <v>0</v>
      </c>
      <c r="E25" s="14">
        <v>5330</v>
      </c>
      <c r="F25" s="14"/>
      <c r="G25" s="14">
        <v>5022</v>
      </c>
      <c r="H25" s="15">
        <f t="shared" si="2"/>
        <v>94.22138836772983</v>
      </c>
      <c r="I25" s="14"/>
      <c r="J25" s="15"/>
      <c r="K25" s="34">
        <f>G25+April26!K25</f>
        <v>44381</v>
      </c>
      <c r="L25" s="15">
        <f t="shared" si="0"/>
        <v>63.401428571428575</v>
      </c>
      <c r="M25" s="34">
        <f>I25+'Jan26'!M25</f>
        <v>0</v>
      </c>
      <c r="N25" s="15"/>
      <c r="O25" s="14">
        <v>37</v>
      </c>
      <c r="P25" s="14"/>
      <c r="Q25" s="34">
        <f>O25+April26!Q25</f>
        <v>372</v>
      </c>
      <c r="R25" s="34">
        <f>P25+April26!R25</f>
        <v>0</v>
      </c>
      <c r="S25" s="14">
        <v>4855</v>
      </c>
      <c r="T25" s="14"/>
      <c r="U25" s="14">
        <v>1261</v>
      </c>
      <c r="V25" s="14"/>
      <c r="W25" s="14">
        <v>673</v>
      </c>
      <c r="X25" s="14"/>
      <c r="Y25" s="15">
        <f t="shared" si="12"/>
        <v>53.370340999206981</v>
      </c>
      <c r="Z25" s="15"/>
      <c r="AA25" s="14">
        <v>6942</v>
      </c>
      <c r="AB25" s="14"/>
      <c r="AC25" s="14">
        <v>3708</v>
      </c>
      <c r="AD25" s="14"/>
      <c r="AE25" s="14">
        <v>3234</v>
      </c>
      <c r="AF25" s="14"/>
      <c r="AG25" s="14">
        <v>74</v>
      </c>
      <c r="AH25" s="14"/>
      <c r="AI25" s="14">
        <v>449</v>
      </c>
      <c r="AJ25" s="14"/>
      <c r="AK25" s="14">
        <v>68</v>
      </c>
      <c r="AL25" s="14"/>
      <c r="AM25" s="14">
        <v>187</v>
      </c>
      <c r="AN25" s="14"/>
      <c r="AO25" s="14">
        <v>1638</v>
      </c>
      <c r="AP25" s="14"/>
      <c r="AQ25" s="14">
        <v>1292</v>
      </c>
      <c r="AR25" s="14"/>
      <c r="AS25" s="34">
        <f t="shared" si="3"/>
        <v>2930</v>
      </c>
      <c r="AT25" s="34">
        <f t="shared" si="3"/>
        <v>0</v>
      </c>
      <c r="AU25" s="34">
        <f t="shared" si="4"/>
        <v>2930</v>
      </c>
      <c r="AV25" s="34">
        <f>AO25+April26!AV25</f>
        <v>12314</v>
      </c>
      <c r="AW25" s="34">
        <f>AP25+April26!AW25</f>
        <v>0</v>
      </c>
      <c r="AX25" s="34">
        <f>AQ25+April26!AX25</f>
        <v>9582</v>
      </c>
      <c r="AY25" s="34">
        <f>AR25+April26!AY25</f>
        <v>0</v>
      </c>
      <c r="AZ25" s="34">
        <f t="shared" si="5"/>
        <v>21896</v>
      </c>
      <c r="BA25" s="34">
        <f t="shared" si="5"/>
        <v>0</v>
      </c>
      <c r="BB25" s="34">
        <f t="shared" si="6"/>
        <v>21896</v>
      </c>
      <c r="BC25" s="14"/>
      <c r="BD25" s="14"/>
      <c r="BE25" s="34"/>
      <c r="BF25" s="34"/>
      <c r="BG25" s="14"/>
      <c r="BH25" s="14"/>
      <c r="BI25" s="14"/>
      <c r="BJ25" s="34"/>
      <c r="BK25" s="40"/>
      <c r="BL25" s="40"/>
      <c r="BM25" s="40"/>
    </row>
    <row r="26" spans="1:65" s="140" customFormat="1" ht="17.100000000000001" customHeight="1">
      <c r="A26" s="18"/>
      <c r="B26" s="19" t="s">
        <v>74</v>
      </c>
      <c r="C26" s="19">
        <f>SUM(C24:C25)</f>
        <v>145000</v>
      </c>
      <c r="D26" s="19">
        <f t="shared" ref="D26:BM26" si="14">SUM(D24:D25)</f>
        <v>0</v>
      </c>
      <c r="E26" s="35">
        <f t="shared" si="14"/>
        <v>10858</v>
      </c>
      <c r="F26" s="35">
        <f t="shared" si="14"/>
        <v>0</v>
      </c>
      <c r="G26" s="35">
        <f t="shared" si="14"/>
        <v>10907</v>
      </c>
      <c r="H26" s="21">
        <f t="shared" si="2"/>
        <v>100.45128016209247</v>
      </c>
      <c r="I26" s="35">
        <f t="shared" si="14"/>
        <v>0</v>
      </c>
      <c r="J26" s="35">
        <f t="shared" si="14"/>
        <v>0</v>
      </c>
      <c r="K26" s="35">
        <f t="shared" si="14"/>
        <v>95937</v>
      </c>
      <c r="L26" s="21">
        <f t="shared" si="0"/>
        <v>66.163448275862066</v>
      </c>
      <c r="M26" s="35">
        <f t="shared" si="14"/>
        <v>0</v>
      </c>
      <c r="N26" s="35">
        <f t="shared" si="14"/>
        <v>0</v>
      </c>
      <c r="O26" s="35">
        <f t="shared" si="14"/>
        <v>42</v>
      </c>
      <c r="P26" s="35">
        <f t="shared" si="14"/>
        <v>0</v>
      </c>
      <c r="Q26" s="35">
        <f t="shared" si="14"/>
        <v>401</v>
      </c>
      <c r="R26" s="35">
        <f t="shared" si="14"/>
        <v>0</v>
      </c>
      <c r="S26" s="35">
        <f t="shared" si="14"/>
        <v>10121</v>
      </c>
      <c r="T26" s="35">
        <f t="shared" si="14"/>
        <v>0</v>
      </c>
      <c r="U26" s="35">
        <f t="shared" si="14"/>
        <v>3045</v>
      </c>
      <c r="V26" s="35">
        <f t="shared" si="14"/>
        <v>0</v>
      </c>
      <c r="W26" s="35">
        <f t="shared" si="14"/>
        <v>1594</v>
      </c>
      <c r="X26" s="35">
        <f t="shared" si="14"/>
        <v>0</v>
      </c>
      <c r="Y26" s="21">
        <f t="shared" si="12"/>
        <v>52.348111658456489</v>
      </c>
      <c r="Z26" s="35">
        <f t="shared" si="14"/>
        <v>0</v>
      </c>
      <c r="AA26" s="35">
        <f t="shared" si="14"/>
        <v>15073</v>
      </c>
      <c r="AB26" s="35">
        <f t="shared" si="14"/>
        <v>0</v>
      </c>
      <c r="AC26" s="35">
        <f t="shared" si="14"/>
        <v>8082</v>
      </c>
      <c r="AD26" s="35">
        <f t="shared" si="14"/>
        <v>0</v>
      </c>
      <c r="AE26" s="35">
        <f t="shared" si="14"/>
        <v>6991</v>
      </c>
      <c r="AF26" s="35">
        <f t="shared" si="14"/>
        <v>0</v>
      </c>
      <c r="AG26" s="35">
        <f t="shared" si="14"/>
        <v>203</v>
      </c>
      <c r="AH26" s="35">
        <f t="shared" si="14"/>
        <v>0</v>
      </c>
      <c r="AI26" s="35">
        <f t="shared" si="14"/>
        <v>702</v>
      </c>
      <c r="AJ26" s="35">
        <f t="shared" si="14"/>
        <v>0</v>
      </c>
      <c r="AK26" s="35">
        <f t="shared" si="14"/>
        <v>147</v>
      </c>
      <c r="AL26" s="35">
        <f t="shared" si="14"/>
        <v>0</v>
      </c>
      <c r="AM26" s="35">
        <f t="shared" si="14"/>
        <v>383</v>
      </c>
      <c r="AN26" s="35">
        <f t="shared" si="14"/>
        <v>0</v>
      </c>
      <c r="AO26" s="35">
        <f t="shared" si="14"/>
        <v>3726</v>
      </c>
      <c r="AP26" s="35">
        <f t="shared" si="14"/>
        <v>0</v>
      </c>
      <c r="AQ26" s="35">
        <f t="shared" si="14"/>
        <v>2932</v>
      </c>
      <c r="AR26" s="35">
        <f t="shared" si="14"/>
        <v>0</v>
      </c>
      <c r="AS26" s="35">
        <f t="shared" si="14"/>
        <v>6658</v>
      </c>
      <c r="AT26" s="35">
        <f t="shared" si="14"/>
        <v>0</v>
      </c>
      <c r="AU26" s="35">
        <f t="shared" si="14"/>
        <v>6658</v>
      </c>
      <c r="AV26" s="35">
        <f t="shared" si="14"/>
        <v>25686</v>
      </c>
      <c r="AW26" s="35">
        <f t="shared" si="14"/>
        <v>0</v>
      </c>
      <c r="AX26" s="35">
        <f t="shared" si="14"/>
        <v>20112</v>
      </c>
      <c r="AY26" s="35">
        <f t="shared" si="14"/>
        <v>0</v>
      </c>
      <c r="AZ26" s="35">
        <f t="shared" si="14"/>
        <v>45798</v>
      </c>
      <c r="BA26" s="35">
        <f t="shared" si="14"/>
        <v>0</v>
      </c>
      <c r="BB26" s="35">
        <f t="shared" si="14"/>
        <v>45798</v>
      </c>
      <c r="BC26" s="35">
        <f t="shared" si="14"/>
        <v>0</v>
      </c>
      <c r="BD26" s="35">
        <f t="shared" si="14"/>
        <v>0</v>
      </c>
      <c r="BE26" s="35">
        <f t="shared" si="14"/>
        <v>0</v>
      </c>
      <c r="BF26" s="35">
        <f t="shared" si="14"/>
        <v>0</v>
      </c>
      <c r="BG26" s="35">
        <f t="shared" si="14"/>
        <v>0</v>
      </c>
      <c r="BH26" s="35">
        <f t="shared" si="14"/>
        <v>0</v>
      </c>
      <c r="BI26" s="35">
        <f t="shared" si="14"/>
        <v>0</v>
      </c>
      <c r="BJ26" s="35">
        <f t="shared" si="14"/>
        <v>0</v>
      </c>
      <c r="BK26" s="35">
        <f t="shared" si="14"/>
        <v>0</v>
      </c>
      <c r="BL26" s="35">
        <f t="shared" si="14"/>
        <v>0</v>
      </c>
      <c r="BM26" s="35">
        <f t="shared" si="14"/>
        <v>0</v>
      </c>
    </row>
    <row r="27" spans="1:65" s="139" customFormat="1" ht="17.100000000000001" customHeight="1">
      <c r="A27" s="22">
        <v>20</v>
      </c>
      <c r="B27" s="29" t="s">
        <v>86</v>
      </c>
      <c r="C27" s="13">
        <v>107500</v>
      </c>
      <c r="D27" s="13">
        <v>0</v>
      </c>
      <c r="E27" s="14">
        <v>10540</v>
      </c>
      <c r="F27" s="14"/>
      <c r="G27" s="14">
        <v>9433</v>
      </c>
      <c r="H27" s="15">
        <f t="shared" si="2"/>
        <v>89.497153700189756</v>
      </c>
      <c r="I27" s="14">
        <v>0</v>
      </c>
      <c r="J27" s="15"/>
      <c r="K27" s="34">
        <f>G27+April26!K27</f>
        <v>79741</v>
      </c>
      <c r="L27" s="15">
        <f t="shared" si="0"/>
        <v>74.177674418604653</v>
      </c>
      <c r="M27" s="34">
        <f>I27+'Jan26'!M27</f>
        <v>0</v>
      </c>
      <c r="N27" s="15"/>
      <c r="O27" s="14">
        <v>206</v>
      </c>
      <c r="P27" s="14"/>
      <c r="Q27" s="34">
        <f>O27+April26!Q27</f>
        <v>1911</v>
      </c>
      <c r="R27" s="34">
        <f>P27+April26!R27</f>
        <v>0</v>
      </c>
      <c r="S27" s="14">
        <v>8745</v>
      </c>
      <c r="T27" s="14"/>
      <c r="U27" s="14">
        <v>2400</v>
      </c>
      <c r="V27" s="14"/>
      <c r="W27" s="14">
        <v>1273</v>
      </c>
      <c r="X27" s="14"/>
      <c r="Y27" s="15">
        <f t="shared" si="12"/>
        <v>53.041666666666664</v>
      </c>
      <c r="Z27" s="15"/>
      <c r="AA27" s="14">
        <v>14475</v>
      </c>
      <c r="AB27" s="14"/>
      <c r="AC27" s="14">
        <v>7282</v>
      </c>
      <c r="AD27" s="14"/>
      <c r="AE27" s="14">
        <v>7193</v>
      </c>
      <c r="AF27" s="14"/>
      <c r="AG27" s="14">
        <v>309</v>
      </c>
      <c r="AH27" s="14"/>
      <c r="AI27" s="14">
        <v>1133</v>
      </c>
      <c r="AJ27" s="14"/>
      <c r="AK27" s="14">
        <v>214</v>
      </c>
      <c r="AL27" s="14"/>
      <c r="AM27" s="14">
        <v>433</v>
      </c>
      <c r="AN27" s="14"/>
      <c r="AO27" s="14">
        <v>3066</v>
      </c>
      <c r="AP27" s="14"/>
      <c r="AQ27" s="14">
        <v>2513</v>
      </c>
      <c r="AR27" s="14"/>
      <c r="AS27" s="34">
        <f t="shared" si="3"/>
        <v>5579</v>
      </c>
      <c r="AT27" s="34">
        <f t="shared" si="3"/>
        <v>0</v>
      </c>
      <c r="AU27" s="34">
        <f t="shared" si="4"/>
        <v>5579</v>
      </c>
      <c r="AV27" s="34">
        <f>AO27+April26!AV27</f>
        <v>20418</v>
      </c>
      <c r="AW27" s="34">
        <f>AP27+April26!AW27</f>
        <v>0</v>
      </c>
      <c r="AX27" s="34">
        <f>AQ27+April26!AX27</f>
        <v>16762</v>
      </c>
      <c r="AY27" s="34">
        <f>AR27+April26!AY27</f>
        <v>0</v>
      </c>
      <c r="AZ27" s="34">
        <f t="shared" si="5"/>
        <v>37180</v>
      </c>
      <c r="BA27" s="34">
        <f t="shared" si="5"/>
        <v>0</v>
      </c>
      <c r="BB27" s="34">
        <f t="shared" si="6"/>
        <v>37180</v>
      </c>
      <c r="BC27" s="14"/>
      <c r="BD27" s="14"/>
      <c r="BE27" s="34"/>
      <c r="BF27" s="34"/>
      <c r="BG27" s="14"/>
      <c r="BH27" s="14"/>
      <c r="BI27" s="14"/>
      <c r="BJ27" s="34"/>
      <c r="BK27" s="40"/>
      <c r="BL27" s="40"/>
      <c r="BM27" s="40"/>
    </row>
    <row r="28" spans="1:65" s="139" customFormat="1" ht="17.100000000000001" customHeight="1">
      <c r="A28" s="16">
        <v>21</v>
      </c>
      <c r="B28" s="17" t="s">
        <v>87</v>
      </c>
      <c r="C28" s="13">
        <v>25000</v>
      </c>
      <c r="D28" s="13">
        <v>0</v>
      </c>
      <c r="E28" s="14">
        <v>2490</v>
      </c>
      <c r="F28" s="14"/>
      <c r="G28" s="14">
        <v>2328</v>
      </c>
      <c r="H28" s="15">
        <f t="shared" si="2"/>
        <v>93.493975903614455</v>
      </c>
      <c r="I28" s="14">
        <v>0</v>
      </c>
      <c r="J28" s="15"/>
      <c r="K28" s="34">
        <f>G28+April26!K28</f>
        <v>20078</v>
      </c>
      <c r="L28" s="15">
        <f t="shared" si="0"/>
        <v>80.311999999999998</v>
      </c>
      <c r="M28" s="34">
        <f>I28+'Jan26'!M28</f>
        <v>0</v>
      </c>
      <c r="N28" s="15"/>
      <c r="O28" s="14">
        <v>153</v>
      </c>
      <c r="P28" s="14"/>
      <c r="Q28" s="34">
        <f>O28+April26!Q28</f>
        <v>1204</v>
      </c>
      <c r="R28" s="34">
        <f>P28+April26!R28</f>
        <v>0</v>
      </c>
      <c r="S28" s="14">
        <v>1900</v>
      </c>
      <c r="T28" s="14"/>
      <c r="U28" s="14">
        <v>769</v>
      </c>
      <c r="V28" s="14"/>
      <c r="W28" s="14">
        <v>431</v>
      </c>
      <c r="X28" s="14"/>
      <c r="Y28" s="15">
        <f t="shared" si="12"/>
        <v>56.046814044213264</v>
      </c>
      <c r="Z28" s="15"/>
      <c r="AA28" s="14">
        <v>2437</v>
      </c>
      <c r="AB28" s="14"/>
      <c r="AC28" s="14">
        <v>1094</v>
      </c>
      <c r="AD28" s="14"/>
      <c r="AE28" s="14">
        <v>989</v>
      </c>
      <c r="AF28" s="14"/>
      <c r="AG28" s="14">
        <v>57</v>
      </c>
      <c r="AH28" s="14"/>
      <c r="AI28" s="14">
        <v>116</v>
      </c>
      <c r="AJ28" s="14"/>
      <c r="AK28" s="14">
        <v>26</v>
      </c>
      <c r="AL28" s="14"/>
      <c r="AM28" s="14">
        <v>11</v>
      </c>
      <c r="AN28" s="14"/>
      <c r="AO28" s="14">
        <v>574</v>
      </c>
      <c r="AP28" s="14"/>
      <c r="AQ28" s="14">
        <v>427</v>
      </c>
      <c r="AR28" s="14"/>
      <c r="AS28" s="34">
        <f t="shared" si="3"/>
        <v>1001</v>
      </c>
      <c r="AT28" s="34">
        <f t="shared" si="3"/>
        <v>0</v>
      </c>
      <c r="AU28" s="34">
        <f t="shared" si="4"/>
        <v>1001</v>
      </c>
      <c r="AV28" s="34">
        <f>AO28+April26!AV28</f>
        <v>5038</v>
      </c>
      <c r="AW28" s="34">
        <f>AP28+April26!AW28</f>
        <v>0</v>
      </c>
      <c r="AX28" s="34">
        <f>AQ28+April26!AX28</f>
        <v>3914</v>
      </c>
      <c r="AY28" s="34">
        <f>AR28+April26!AY28</f>
        <v>0</v>
      </c>
      <c r="AZ28" s="34">
        <f t="shared" si="5"/>
        <v>8952</v>
      </c>
      <c r="BA28" s="34">
        <f t="shared" si="5"/>
        <v>0</v>
      </c>
      <c r="BB28" s="34">
        <f t="shared" si="6"/>
        <v>8952</v>
      </c>
      <c r="BC28" s="14"/>
      <c r="BD28" s="14"/>
      <c r="BE28" s="34"/>
      <c r="BF28" s="34"/>
      <c r="BG28" s="14"/>
      <c r="BH28" s="14"/>
      <c r="BI28" s="14"/>
      <c r="BJ28" s="34"/>
      <c r="BK28" s="40"/>
      <c r="BL28" s="40"/>
      <c r="BM28" s="40"/>
    </row>
    <row r="29" spans="1:65" s="140" customFormat="1" ht="17.100000000000001" customHeight="1">
      <c r="A29" s="18"/>
      <c r="B29" s="19" t="s">
        <v>74</v>
      </c>
      <c r="C29" s="19">
        <f>SUM(C27:C28)</f>
        <v>132500</v>
      </c>
      <c r="D29" s="19">
        <f t="shared" ref="D29:BM29" si="15">SUM(D27:D28)</f>
        <v>0</v>
      </c>
      <c r="E29" s="35">
        <f t="shared" si="15"/>
        <v>13030</v>
      </c>
      <c r="F29" s="35">
        <f t="shared" si="15"/>
        <v>0</v>
      </c>
      <c r="G29" s="35">
        <f t="shared" si="15"/>
        <v>11761</v>
      </c>
      <c r="H29" s="30">
        <f t="shared" si="2"/>
        <v>90.260936300844207</v>
      </c>
      <c r="I29" s="35"/>
      <c r="J29" s="35"/>
      <c r="K29" s="35">
        <f t="shared" si="15"/>
        <v>99819</v>
      </c>
      <c r="L29" s="21">
        <f t="shared" si="0"/>
        <v>75.335094339622643</v>
      </c>
      <c r="M29" s="35">
        <f t="shared" si="15"/>
        <v>0</v>
      </c>
      <c r="N29" s="35">
        <f t="shared" si="15"/>
        <v>0</v>
      </c>
      <c r="O29" s="35">
        <f t="shared" si="15"/>
        <v>359</v>
      </c>
      <c r="P29" s="35">
        <f t="shared" si="15"/>
        <v>0</v>
      </c>
      <c r="Q29" s="35">
        <f t="shared" si="15"/>
        <v>3115</v>
      </c>
      <c r="R29" s="35">
        <f t="shared" si="15"/>
        <v>0</v>
      </c>
      <c r="S29" s="35">
        <f t="shared" si="15"/>
        <v>10645</v>
      </c>
      <c r="T29" s="35">
        <f t="shared" si="15"/>
        <v>0</v>
      </c>
      <c r="U29" s="35">
        <f t="shared" si="15"/>
        <v>3169</v>
      </c>
      <c r="V29" s="35">
        <f t="shared" si="15"/>
        <v>0</v>
      </c>
      <c r="W29" s="35">
        <f t="shared" si="15"/>
        <v>1704</v>
      </c>
      <c r="X29" s="35">
        <f t="shared" si="15"/>
        <v>0</v>
      </c>
      <c r="Y29" s="21">
        <f t="shared" si="12"/>
        <v>53.770905648469551</v>
      </c>
      <c r="Z29" s="35">
        <f t="shared" si="15"/>
        <v>0</v>
      </c>
      <c r="AA29" s="35">
        <f t="shared" si="15"/>
        <v>16912</v>
      </c>
      <c r="AB29" s="35">
        <f t="shared" si="15"/>
        <v>0</v>
      </c>
      <c r="AC29" s="35">
        <f t="shared" si="15"/>
        <v>8376</v>
      </c>
      <c r="AD29" s="35">
        <f t="shared" si="15"/>
        <v>0</v>
      </c>
      <c r="AE29" s="35">
        <f t="shared" si="15"/>
        <v>8182</v>
      </c>
      <c r="AF29" s="35">
        <f t="shared" si="15"/>
        <v>0</v>
      </c>
      <c r="AG29" s="35">
        <f t="shared" si="15"/>
        <v>366</v>
      </c>
      <c r="AH29" s="35">
        <f t="shared" si="15"/>
        <v>0</v>
      </c>
      <c r="AI29" s="35">
        <f t="shared" si="15"/>
        <v>1249</v>
      </c>
      <c r="AJ29" s="35">
        <f t="shared" si="15"/>
        <v>0</v>
      </c>
      <c r="AK29" s="35">
        <f t="shared" si="15"/>
        <v>240</v>
      </c>
      <c r="AL29" s="35">
        <f t="shared" si="15"/>
        <v>0</v>
      </c>
      <c r="AM29" s="35">
        <f t="shared" si="15"/>
        <v>444</v>
      </c>
      <c r="AN29" s="35">
        <f t="shared" si="15"/>
        <v>0</v>
      </c>
      <c r="AO29" s="35">
        <f t="shared" si="15"/>
        <v>3640</v>
      </c>
      <c r="AP29" s="35">
        <f t="shared" si="15"/>
        <v>0</v>
      </c>
      <c r="AQ29" s="35">
        <f t="shared" si="15"/>
        <v>2940</v>
      </c>
      <c r="AR29" s="35">
        <f t="shared" si="15"/>
        <v>0</v>
      </c>
      <c r="AS29" s="35">
        <f t="shared" si="15"/>
        <v>6580</v>
      </c>
      <c r="AT29" s="35">
        <f t="shared" si="15"/>
        <v>0</v>
      </c>
      <c r="AU29" s="35">
        <f t="shared" si="15"/>
        <v>6580</v>
      </c>
      <c r="AV29" s="35">
        <f t="shared" si="15"/>
        <v>25456</v>
      </c>
      <c r="AW29" s="35">
        <f t="shared" si="15"/>
        <v>0</v>
      </c>
      <c r="AX29" s="35">
        <f t="shared" si="15"/>
        <v>20676</v>
      </c>
      <c r="AY29" s="35">
        <f t="shared" si="15"/>
        <v>0</v>
      </c>
      <c r="AZ29" s="35">
        <f t="shared" si="15"/>
        <v>46132</v>
      </c>
      <c r="BA29" s="35">
        <f t="shared" si="15"/>
        <v>0</v>
      </c>
      <c r="BB29" s="35">
        <f t="shared" si="15"/>
        <v>46132</v>
      </c>
      <c r="BC29" s="35">
        <f t="shared" si="15"/>
        <v>0</v>
      </c>
      <c r="BD29" s="35">
        <f t="shared" si="15"/>
        <v>0</v>
      </c>
      <c r="BE29" s="35">
        <f t="shared" si="15"/>
        <v>0</v>
      </c>
      <c r="BF29" s="35">
        <f t="shared" si="15"/>
        <v>0</v>
      </c>
      <c r="BG29" s="35">
        <f t="shared" si="15"/>
        <v>0</v>
      </c>
      <c r="BH29" s="35">
        <f t="shared" si="15"/>
        <v>0</v>
      </c>
      <c r="BI29" s="35">
        <f t="shared" si="15"/>
        <v>0</v>
      </c>
      <c r="BJ29" s="35">
        <f t="shared" si="15"/>
        <v>0</v>
      </c>
      <c r="BK29" s="35">
        <f t="shared" si="15"/>
        <v>0</v>
      </c>
      <c r="BL29" s="35">
        <f t="shared" si="15"/>
        <v>0</v>
      </c>
      <c r="BM29" s="35">
        <f t="shared" si="15"/>
        <v>0</v>
      </c>
    </row>
    <row r="30" spans="1:65" s="139" customFormat="1" ht="17.100000000000001" customHeight="1">
      <c r="A30" s="22">
        <v>22</v>
      </c>
      <c r="B30" s="29" t="s">
        <v>88</v>
      </c>
      <c r="C30" s="13">
        <v>90000</v>
      </c>
      <c r="D30" s="13">
        <v>35000</v>
      </c>
      <c r="E30" s="14">
        <v>7845</v>
      </c>
      <c r="F30" s="14">
        <v>2745</v>
      </c>
      <c r="G30" s="14">
        <v>7573</v>
      </c>
      <c r="H30" s="15">
        <f t="shared" si="2"/>
        <v>96.532823454429575</v>
      </c>
      <c r="I30" s="14">
        <v>1886</v>
      </c>
      <c r="J30" s="15">
        <f t="shared" si="8"/>
        <v>68.706739526411653</v>
      </c>
      <c r="K30" s="34">
        <f>G30+April26!K30</f>
        <v>69377</v>
      </c>
      <c r="L30" s="15">
        <f t="shared" si="0"/>
        <v>77.085555555555558</v>
      </c>
      <c r="M30" s="34">
        <f>I30+April26!M30</f>
        <v>15007</v>
      </c>
      <c r="N30" s="15">
        <v>20.21</v>
      </c>
      <c r="O30" s="14">
        <v>304</v>
      </c>
      <c r="P30" s="14">
        <v>77</v>
      </c>
      <c r="Q30" s="34">
        <f>O30+April26!Q30</f>
        <v>2868</v>
      </c>
      <c r="R30" s="34">
        <f>P30+April26!R30</f>
        <v>652</v>
      </c>
      <c r="S30" s="14">
        <v>7668</v>
      </c>
      <c r="T30" s="14">
        <v>2823</v>
      </c>
      <c r="U30" s="14">
        <v>2174</v>
      </c>
      <c r="V30" s="14">
        <v>511</v>
      </c>
      <c r="W30" s="14">
        <v>1217</v>
      </c>
      <c r="X30" s="14">
        <v>288</v>
      </c>
      <c r="Y30" s="15">
        <f t="shared" si="12"/>
        <v>55.979760809567615</v>
      </c>
      <c r="Z30" s="15">
        <f t="shared" si="12"/>
        <v>56.360078277886494</v>
      </c>
      <c r="AA30" s="14">
        <v>7893</v>
      </c>
      <c r="AB30" s="14">
        <v>2087</v>
      </c>
      <c r="AC30" s="14">
        <v>3823</v>
      </c>
      <c r="AD30" s="14">
        <v>915</v>
      </c>
      <c r="AE30" s="14">
        <v>2969</v>
      </c>
      <c r="AF30" s="14">
        <v>786</v>
      </c>
      <c r="AG30" s="14">
        <v>169</v>
      </c>
      <c r="AH30" s="14">
        <v>41</v>
      </c>
      <c r="AI30" s="14">
        <v>442</v>
      </c>
      <c r="AJ30" s="14">
        <v>129</v>
      </c>
      <c r="AK30" s="14">
        <v>116</v>
      </c>
      <c r="AL30" s="14">
        <v>34</v>
      </c>
      <c r="AM30" s="14">
        <v>296</v>
      </c>
      <c r="AN30" s="14">
        <v>120</v>
      </c>
      <c r="AO30" s="14">
        <v>1900</v>
      </c>
      <c r="AP30" s="14">
        <v>462</v>
      </c>
      <c r="AQ30" s="14">
        <v>1637</v>
      </c>
      <c r="AR30" s="14">
        <v>385</v>
      </c>
      <c r="AS30" s="34">
        <f t="shared" si="3"/>
        <v>3537</v>
      </c>
      <c r="AT30" s="34">
        <f t="shared" si="3"/>
        <v>847</v>
      </c>
      <c r="AU30" s="34">
        <f t="shared" si="4"/>
        <v>4384</v>
      </c>
      <c r="AV30" s="34">
        <f>AO30+April26!AV30</f>
        <v>18208</v>
      </c>
      <c r="AW30" s="34">
        <f>AP30+April26!AW30</f>
        <v>4923</v>
      </c>
      <c r="AX30" s="34">
        <f>AQ30+April26!AX30</f>
        <v>14907</v>
      </c>
      <c r="AY30" s="34">
        <f>AR30+April26!AY30</f>
        <v>4379</v>
      </c>
      <c r="AZ30" s="34">
        <f t="shared" si="5"/>
        <v>33115</v>
      </c>
      <c r="BA30" s="34">
        <f t="shared" si="5"/>
        <v>9302</v>
      </c>
      <c r="BB30" s="34">
        <f t="shared" si="6"/>
        <v>42417</v>
      </c>
      <c r="BC30" s="14">
        <v>55</v>
      </c>
      <c r="BD30" s="14">
        <v>275</v>
      </c>
      <c r="BE30" s="34">
        <f>BC30+April26!BE30</f>
        <v>500</v>
      </c>
      <c r="BF30" s="34">
        <f>BD30+April26!BF30</f>
        <v>2500</v>
      </c>
      <c r="BG30" s="14">
        <v>4</v>
      </c>
      <c r="BH30" s="14">
        <v>2517</v>
      </c>
      <c r="BI30" s="14"/>
      <c r="BJ30" s="34">
        <f>BH30+BI30</f>
        <v>2517</v>
      </c>
      <c r="BK30" s="34">
        <f>April26!BK30+BH30</f>
        <v>24553</v>
      </c>
      <c r="BL30" s="34">
        <f>April26!BL30+BI30</f>
        <v>0</v>
      </c>
      <c r="BM30" s="34">
        <f>SUM(BK30:BL30)</f>
        <v>24553</v>
      </c>
    </row>
    <row r="31" spans="1:65" s="139" customFormat="1" ht="17.100000000000001" customHeight="1">
      <c r="A31" s="12">
        <v>23</v>
      </c>
      <c r="B31" s="13" t="s">
        <v>89</v>
      </c>
      <c r="C31" s="13">
        <v>65500</v>
      </c>
      <c r="D31" s="13">
        <v>0</v>
      </c>
      <c r="E31" s="14">
        <v>5385</v>
      </c>
      <c r="F31" s="14"/>
      <c r="G31" s="14">
        <v>5004</v>
      </c>
      <c r="H31" s="15">
        <f t="shared" si="2"/>
        <v>92.924791086350979</v>
      </c>
      <c r="I31" s="14"/>
      <c r="J31" s="15"/>
      <c r="K31" s="34">
        <f>G31+April26!K31</f>
        <v>44134</v>
      </c>
      <c r="L31" s="15">
        <f t="shared" si="0"/>
        <v>67.380152671755724</v>
      </c>
      <c r="M31" s="34">
        <f>I31+'Mar26'!M31</f>
        <v>0</v>
      </c>
      <c r="N31" s="15"/>
      <c r="O31" s="14">
        <v>68</v>
      </c>
      <c r="P31" s="14"/>
      <c r="Q31" s="34">
        <f>O31+April26!Q31</f>
        <v>924</v>
      </c>
      <c r="R31" s="34">
        <f>P31+April26!R31</f>
        <v>0</v>
      </c>
      <c r="S31" s="14">
        <v>4943</v>
      </c>
      <c r="T31" s="14"/>
      <c r="U31" s="14">
        <v>1425</v>
      </c>
      <c r="V31" s="14"/>
      <c r="W31" s="14">
        <v>797</v>
      </c>
      <c r="X31" s="14"/>
      <c r="Y31" s="15">
        <f t="shared" si="12"/>
        <v>55.929824561403507</v>
      </c>
      <c r="Z31" s="15"/>
      <c r="AA31" s="14">
        <v>6843</v>
      </c>
      <c r="AB31" s="14"/>
      <c r="AC31" s="14">
        <v>3477</v>
      </c>
      <c r="AD31" s="14"/>
      <c r="AE31" s="14">
        <v>3044</v>
      </c>
      <c r="AF31" s="14"/>
      <c r="AG31" s="14">
        <v>121</v>
      </c>
      <c r="AH31" s="14"/>
      <c r="AI31" s="14">
        <v>506</v>
      </c>
      <c r="AJ31" s="14"/>
      <c r="AK31" s="14">
        <v>96</v>
      </c>
      <c r="AL31" s="14"/>
      <c r="AM31" s="14">
        <v>215</v>
      </c>
      <c r="AN31" s="14"/>
      <c r="AO31" s="14">
        <v>1496</v>
      </c>
      <c r="AP31" s="14"/>
      <c r="AQ31" s="14">
        <v>1299</v>
      </c>
      <c r="AR31" s="14"/>
      <c r="AS31" s="34">
        <f t="shared" si="3"/>
        <v>2795</v>
      </c>
      <c r="AT31" s="34">
        <f t="shared" si="3"/>
        <v>0</v>
      </c>
      <c r="AU31" s="34">
        <f t="shared" si="4"/>
        <v>2795</v>
      </c>
      <c r="AV31" s="34">
        <f>AO31+April26!AV31</f>
        <v>11059</v>
      </c>
      <c r="AW31" s="34">
        <f>AP31+April26!AW31</f>
        <v>0</v>
      </c>
      <c r="AX31" s="34">
        <f>AQ31+April26!AX31</f>
        <v>9488</v>
      </c>
      <c r="AY31" s="34">
        <f>AR31+April26!AY31</f>
        <v>0</v>
      </c>
      <c r="AZ31" s="34">
        <f t="shared" si="5"/>
        <v>20547</v>
      </c>
      <c r="BA31" s="34">
        <f t="shared" si="5"/>
        <v>0</v>
      </c>
      <c r="BB31" s="34">
        <f t="shared" si="6"/>
        <v>20547</v>
      </c>
      <c r="BC31" s="14"/>
      <c r="BD31" s="14"/>
      <c r="BE31" s="34"/>
      <c r="BF31" s="34"/>
      <c r="BG31" s="14"/>
      <c r="BH31" s="14"/>
      <c r="BI31" s="14"/>
      <c r="BJ31" s="34"/>
      <c r="BK31" s="40"/>
      <c r="BL31" s="40"/>
      <c r="BM31" s="40"/>
    </row>
    <row r="32" spans="1:65" s="139" customFormat="1" ht="17.100000000000001" customHeight="1">
      <c r="A32" s="16">
        <v>24</v>
      </c>
      <c r="B32" s="17" t="s">
        <v>90</v>
      </c>
      <c r="C32" s="13">
        <v>55500</v>
      </c>
      <c r="D32" s="13">
        <v>0</v>
      </c>
      <c r="E32" s="14">
        <v>4408</v>
      </c>
      <c r="F32" s="14"/>
      <c r="G32" s="14">
        <v>3928</v>
      </c>
      <c r="H32" s="15">
        <f t="shared" si="2"/>
        <v>89.110707803992739</v>
      </c>
      <c r="I32" s="14"/>
      <c r="J32" s="15"/>
      <c r="K32" s="34">
        <f>G32+April26!K32</f>
        <v>38020</v>
      </c>
      <c r="L32" s="15">
        <f t="shared" si="0"/>
        <v>68.50450450450451</v>
      </c>
      <c r="M32" s="34">
        <f>I32+'Mar26'!M32</f>
        <v>0</v>
      </c>
      <c r="N32" s="15"/>
      <c r="O32" s="14">
        <v>29</v>
      </c>
      <c r="P32" s="14"/>
      <c r="Q32" s="34">
        <f>O32+April26!Q32</f>
        <v>133</v>
      </c>
      <c r="R32" s="34">
        <f>P32+April26!R32</f>
        <v>0</v>
      </c>
      <c r="S32" s="14">
        <v>3166</v>
      </c>
      <c r="T32" s="14"/>
      <c r="U32" s="14">
        <v>1142</v>
      </c>
      <c r="V32" s="14"/>
      <c r="W32" s="14">
        <v>709</v>
      </c>
      <c r="X32" s="14"/>
      <c r="Y32" s="15">
        <f t="shared" si="12"/>
        <v>62.084063047285461</v>
      </c>
      <c r="Z32" s="15"/>
      <c r="AA32" s="14">
        <v>4482</v>
      </c>
      <c r="AB32" s="14"/>
      <c r="AC32" s="14">
        <v>2537</v>
      </c>
      <c r="AD32" s="14"/>
      <c r="AE32" s="14">
        <v>1531</v>
      </c>
      <c r="AF32" s="14"/>
      <c r="AG32" s="14">
        <v>124</v>
      </c>
      <c r="AH32" s="14"/>
      <c r="AI32" s="14">
        <v>267</v>
      </c>
      <c r="AJ32" s="14"/>
      <c r="AK32" s="14">
        <v>83</v>
      </c>
      <c r="AL32" s="14"/>
      <c r="AM32" s="14">
        <v>328</v>
      </c>
      <c r="AN32" s="14"/>
      <c r="AO32" s="14">
        <v>1116</v>
      </c>
      <c r="AP32" s="14"/>
      <c r="AQ32" s="14">
        <v>914</v>
      </c>
      <c r="AR32" s="14"/>
      <c r="AS32" s="34">
        <f t="shared" si="3"/>
        <v>2030</v>
      </c>
      <c r="AT32" s="34">
        <f t="shared" si="3"/>
        <v>0</v>
      </c>
      <c r="AU32" s="34">
        <f t="shared" si="4"/>
        <v>2030</v>
      </c>
      <c r="AV32" s="34">
        <f>AO32+April26!AV32</f>
        <v>10058</v>
      </c>
      <c r="AW32" s="34">
        <f>AP32+April26!AW32</f>
        <v>0</v>
      </c>
      <c r="AX32" s="34">
        <f>AQ32+April26!AX32</f>
        <v>8368</v>
      </c>
      <c r="AY32" s="34">
        <f>AR32+April26!AY32</f>
        <v>0</v>
      </c>
      <c r="AZ32" s="34">
        <f t="shared" si="5"/>
        <v>18426</v>
      </c>
      <c r="BA32" s="34">
        <f t="shared" si="5"/>
        <v>0</v>
      </c>
      <c r="BB32" s="34">
        <f t="shared" si="6"/>
        <v>18426</v>
      </c>
      <c r="BC32" s="14"/>
      <c r="BD32" s="14"/>
      <c r="BE32" s="34"/>
      <c r="BF32" s="34"/>
      <c r="BG32" s="14"/>
      <c r="BH32" s="14"/>
      <c r="BI32" s="14"/>
      <c r="BJ32" s="34"/>
      <c r="BK32" s="40"/>
      <c r="BL32" s="40"/>
      <c r="BM32" s="40"/>
    </row>
    <row r="33" spans="1:65" s="140" customFormat="1" ht="17.100000000000001" customHeight="1">
      <c r="A33" s="18"/>
      <c r="B33" s="31" t="s">
        <v>74</v>
      </c>
      <c r="C33" s="19">
        <f>SUM(C30:C32)</f>
        <v>211000</v>
      </c>
      <c r="D33" s="19">
        <f t="shared" ref="D33:BM33" si="16">SUM(D30:D32)</f>
        <v>35000</v>
      </c>
      <c r="E33" s="35">
        <f t="shared" si="16"/>
        <v>17638</v>
      </c>
      <c r="F33" s="35">
        <f t="shared" si="16"/>
        <v>2745</v>
      </c>
      <c r="G33" s="35">
        <f t="shared" si="16"/>
        <v>16505</v>
      </c>
      <c r="H33" s="21">
        <f t="shared" si="2"/>
        <v>93.576369202857464</v>
      </c>
      <c r="I33" s="35">
        <f t="shared" si="16"/>
        <v>1886</v>
      </c>
      <c r="J33" s="21">
        <f t="shared" si="8"/>
        <v>68.706739526411653</v>
      </c>
      <c r="K33" s="35">
        <f t="shared" si="16"/>
        <v>151531</v>
      </c>
      <c r="L33" s="21">
        <f t="shared" si="0"/>
        <v>71.815639810426546</v>
      </c>
      <c r="M33" s="35">
        <f t="shared" si="16"/>
        <v>15007</v>
      </c>
      <c r="N33" s="21">
        <f t="shared" si="9"/>
        <v>42.877142857142857</v>
      </c>
      <c r="O33" s="35">
        <f t="shared" si="16"/>
        <v>401</v>
      </c>
      <c r="P33" s="35">
        <f t="shared" si="16"/>
        <v>77</v>
      </c>
      <c r="Q33" s="35">
        <f t="shared" si="16"/>
        <v>3925</v>
      </c>
      <c r="R33" s="35">
        <f t="shared" si="16"/>
        <v>652</v>
      </c>
      <c r="S33" s="35">
        <f t="shared" si="16"/>
        <v>15777</v>
      </c>
      <c r="T33" s="35">
        <f t="shared" si="16"/>
        <v>2823</v>
      </c>
      <c r="U33" s="35">
        <f t="shared" si="16"/>
        <v>4741</v>
      </c>
      <c r="V33" s="35">
        <f t="shared" si="16"/>
        <v>511</v>
      </c>
      <c r="W33" s="35">
        <f t="shared" si="16"/>
        <v>2723</v>
      </c>
      <c r="X33" s="35">
        <f t="shared" si="16"/>
        <v>288</v>
      </c>
      <c r="Y33" s="21">
        <f t="shared" si="12"/>
        <v>57.435140265766719</v>
      </c>
      <c r="Z33" s="21">
        <f t="shared" si="12"/>
        <v>56.360078277886494</v>
      </c>
      <c r="AA33" s="35">
        <f t="shared" si="16"/>
        <v>19218</v>
      </c>
      <c r="AB33" s="35">
        <f t="shared" si="16"/>
        <v>2087</v>
      </c>
      <c r="AC33" s="35">
        <f t="shared" si="16"/>
        <v>9837</v>
      </c>
      <c r="AD33" s="35">
        <f t="shared" si="16"/>
        <v>915</v>
      </c>
      <c r="AE33" s="35">
        <f t="shared" si="16"/>
        <v>7544</v>
      </c>
      <c r="AF33" s="35">
        <f t="shared" si="16"/>
        <v>786</v>
      </c>
      <c r="AG33" s="35">
        <f t="shared" si="16"/>
        <v>414</v>
      </c>
      <c r="AH33" s="35">
        <f t="shared" si="16"/>
        <v>41</v>
      </c>
      <c r="AI33" s="35">
        <f t="shared" si="16"/>
        <v>1215</v>
      </c>
      <c r="AJ33" s="35">
        <f t="shared" si="16"/>
        <v>129</v>
      </c>
      <c r="AK33" s="35">
        <f t="shared" si="16"/>
        <v>295</v>
      </c>
      <c r="AL33" s="35">
        <f t="shared" si="16"/>
        <v>34</v>
      </c>
      <c r="AM33" s="35">
        <f t="shared" si="16"/>
        <v>839</v>
      </c>
      <c r="AN33" s="35">
        <f t="shared" si="16"/>
        <v>120</v>
      </c>
      <c r="AO33" s="35">
        <f t="shared" si="16"/>
        <v>4512</v>
      </c>
      <c r="AP33" s="35">
        <f t="shared" si="16"/>
        <v>462</v>
      </c>
      <c r="AQ33" s="35">
        <f t="shared" si="16"/>
        <v>3850</v>
      </c>
      <c r="AR33" s="35">
        <f t="shared" si="16"/>
        <v>385</v>
      </c>
      <c r="AS33" s="35">
        <f t="shared" si="16"/>
        <v>8362</v>
      </c>
      <c r="AT33" s="35">
        <f t="shared" si="16"/>
        <v>847</v>
      </c>
      <c r="AU33" s="35">
        <f t="shared" si="16"/>
        <v>9209</v>
      </c>
      <c r="AV33" s="35">
        <f t="shared" si="16"/>
        <v>39325</v>
      </c>
      <c r="AW33" s="35">
        <f t="shared" si="16"/>
        <v>4923</v>
      </c>
      <c r="AX33" s="35">
        <f t="shared" si="16"/>
        <v>32763</v>
      </c>
      <c r="AY33" s="35">
        <f t="shared" si="16"/>
        <v>4379</v>
      </c>
      <c r="AZ33" s="35">
        <f t="shared" si="16"/>
        <v>72088</v>
      </c>
      <c r="BA33" s="35">
        <f t="shared" si="16"/>
        <v>9302</v>
      </c>
      <c r="BB33" s="35">
        <f t="shared" si="16"/>
        <v>81390</v>
      </c>
      <c r="BC33" s="35">
        <f t="shared" si="16"/>
        <v>55</v>
      </c>
      <c r="BD33" s="35">
        <f t="shared" si="16"/>
        <v>275</v>
      </c>
      <c r="BE33" s="35">
        <f t="shared" si="16"/>
        <v>500</v>
      </c>
      <c r="BF33" s="35">
        <f t="shared" si="16"/>
        <v>2500</v>
      </c>
      <c r="BG33" s="35">
        <f t="shared" si="16"/>
        <v>4</v>
      </c>
      <c r="BH33" s="35">
        <f t="shared" si="16"/>
        <v>2517</v>
      </c>
      <c r="BI33" s="35">
        <f t="shared" si="16"/>
        <v>0</v>
      </c>
      <c r="BJ33" s="35">
        <f t="shared" si="16"/>
        <v>2517</v>
      </c>
      <c r="BK33" s="35">
        <f t="shared" si="16"/>
        <v>24553</v>
      </c>
      <c r="BL33" s="35">
        <f t="shared" si="16"/>
        <v>0</v>
      </c>
      <c r="BM33" s="35">
        <f t="shared" si="16"/>
        <v>24553</v>
      </c>
    </row>
    <row r="34" spans="1:65" s="139" customFormat="1" ht="17.100000000000001" customHeight="1">
      <c r="A34" s="22">
        <v>25</v>
      </c>
      <c r="B34" s="29" t="s">
        <v>91</v>
      </c>
      <c r="C34" s="13">
        <v>38000</v>
      </c>
      <c r="D34" s="13">
        <v>4000</v>
      </c>
      <c r="E34" s="14">
        <v>3165</v>
      </c>
      <c r="F34" s="14"/>
      <c r="G34" s="14">
        <v>2962</v>
      </c>
      <c r="H34" s="15">
        <f t="shared" si="2"/>
        <v>93.586097946287524</v>
      </c>
      <c r="I34" s="14"/>
      <c r="J34" s="15"/>
      <c r="K34" s="34">
        <f>G34+April26!K34</f>
        <v>26528</v>
      </c>
      <c r="L34" s="15">
        <f t="shared" si="0"/>
        <v>69.810526315789474</v>
      </c>
      <c r="M34" s="34">
        <f>I34+April26!M34</f>
        <v>20</v>
      </c>
      <c r="N34" s="15">
        <v>13.55</v>
      </c>
      <c r="O34" s="14">
        <v>103</v>
      </c>
      <c r="P34" s="14"/>
      <c r="Q34" s="34">
        <f>O34+April26!Q34</f>
        <v>722</v>
      </c>
      <c r="R34" s="34">
        <f>P34+April26!R34</f>
        <v>0</v>
      </c>
      <c r="S34" s="14">
        <v>2918</v>
      </c>
      <c r="T34" s="14"/>
      <c r="U34" s="14">
        <v>876</v>
      </c>
      <c r="V34" s="14"/>
      <c r="W34" s="14">
        <v>502</v>
      </c>
      <c r="X34" s="14"/>
      <c r="Y34" s="15">
        <f t="shared" si="12"/>
        <v>57.305936073059364</v>
      </c>
      <c r="Z34" s="15"/>
      <c r="AA34" s="14">
        <v>4514</v>
      </c>
      <c r="AB34" s="14">
        <v>253</v>
      </c>
      <c r="AC34" s="14">
        <v>2401</v>
      </c>
      <c r="AD34" s="14">
        <v>135</v>
      </c>
      <c r="AE34" s="14">
        <v>2113</v>
      </c>
      <c r="AF34" s="14">
        <v>118</v>
      </c>
      <c r="AG34" s="14">
        <v>118</v>
      </c>
      <c r="AH34" s="14">
        <v>1</v>
      </c>
      <c r="AI34" s="14">
        <v>322</v>
      </c>
      <c r="AJ34" s="14">
        <v>20</v>
      </c>
      <c r="AK34" s="14">
        <v>105</v>
      </c>
      <c r="AL34" s="14">
        <v>0</v>
      </c>
      <c r="AM34" s="14">
        <v>306</v>
      </c>
      <c r="AN34" s="14">
        <v>17</v>
      </c>
      <c r="AO34" s="14">
        <v>868</v>
      </c>
      <c r="AP34" s="14">
        <v>56</v>
      </c>
      <c r="AQ34" s="14">
        <v>682</v>
      </c>
      <c r="AR34" s="14">
        <v>41</v>
      </c>
      <c r="AS34" s="34">
        <f t="shared" si="3"/>
        <v>1550</v>
      </c>
      <c r="AT34" s="34">
        <f t="shared" si="3"/>
        <v>97</v>
      </c>
      <c r="AU34" s="34">
        <f t="shared" si="4"/>
        <v>1647</v>
      </c>
      <c r="AV34" s="34">
        <f>AO34+April26!AV34</f>
        <v>6118</v>
      </c>
      <c r="AW34" s="34">
        <f>AP34+April26!AW34</f>
        <v>468</v>
      </c>
      <c r="AX34" s="34">
        <f>AQ34+April26!AX34</f>
        <v>4891</v>
      </c>
      <c r="AY34" s="34">
        <f>AR34+April26!AY34</f>
        <v>334</v>
      </c>
      <c r="AZ34" s="34">
        <f t="shared" si="5"/>
        <v>11009</v>
      </c>
      <c r="BA34" s="34">
        <f t="shared" si="5"/>
        <v>802</v>
      </c>
      <c r="BB34" s="34">
        <f t="shared" si="6"/>
        <v>11811</v>
      </c>
      <c r="BC34" s="14"/>
      <c r="BD34" s="14"/>
      <c r="BE34" s="34"/>
      <c r="BF34" s="34"/>
      <c r="BG34" s="14"/>
      <c r="BH34" s="14"/>
      <c r="BI34" s="14"/>
      <c r="BJ34" s="34"/>
      <c r="BK34" s="34">
        <f>April26!BK34+BH34</f>
        <v>0</v>
      </c>
      <c r="BL34" s="34">
        <f>April26!BL34+BI34</f>
        <v>0</v>
      </c>
      <c r="BM34" s="34">
        <f>SUM(BK34:BL34)</f>
        <v>0</v>
      </c>
    </row>
    <row r="35" spans="1:65" s="139" customFormat="1" ht="17.100000000000001" customHeight="1">
      <c r="A35" s="12">
        <v>26</v>
      </c>
      <c r="B35" s="13" t="s">
        <v>92</v>
      </c>
      <c r="C35" s="13">
        <v>12000</v>
      </c>
      <c r="D35" s="13">
        <v>10000</v>
      </c>
      <c r="E35" s="14">
        <v>970</v>
      </c>
      <c r="F35" s="14"/>
      <c r="G35" s="14">
        <v>1562</v>
      </c>
      <c r="H35" s="15">
        <f t="shared" si="2"/>
        <v>161.03092783505156</v>
      </c>
      <c r="I35" s="14"/>
      <c r="J35" s="15"/>
      <c r="K35" s="34">
        <f>G35+April26!K35</f>
        <v>12189</v>
      </c>
      <c r="L35" s="15">
        <f t="shared" si="0"/>
        <v>101.575</v>
      </c>
      <c r="M35" s="34">
        <f>I35+April26!M35</f>
        <v>3</v>
      </c>
      <c r="N35" s="15">
        <v>11.71</v>
      </c>
      <c r="O35" s="14">
        <v>87</v>
      </c>
      <c r="P35" s="14"/>
      <c r="Q35" s="34">
        <f>O35+April26!Q35</f>
        <v>520</v>
      </c>
      <c r="R35" s="34">
        <f>P35+April26!R35</f>
        <v>0</v>
      </c>
      <c r="S35" s="14">
        <v>1687</v>
      </c>
      <c r="T35" s="14"/>
      <c r="U35" s="14">
        <v>559</v>
      </c>
      <c r="V35" s="14"/>
      <c r="W35" s="14">
        <v>297</v>
      </c>
      <c r="X35" s="14"/>
      <c r="Y35" s="15">
        <f t="shared" si="12"/>
        <v>53.130590339892663</v>
      </c>
      <c r="Z35" s="15"/>
      <c r="AA35" s="14">
        <v>1100</v>
      </c>
      <c r="AB35" s="14">
        <v>593</v>
      </c>
      <c r="AC35" s="14">
        <v>602</v>
      </c>
      <c r="AD35" s="14">
        <v>315</v>
      </c>
      <c r="AE35" s="14">
        <v>498</v>
      </c>
      <c r="AF35" s="14">
        <v>278</v>
      </c>
      <c r="AG35" s="14">
        <v>12</v>
      </c>
      <c r="AH35" s="14">
        <v>9</v>
      </c>
      <c r="AI35" s="14">
        <v>38</v>
      </c>
      <c r="AJ35" s="14">
        <v>15</v>
      </c>
      <c r="AK35" s="14">
        <v>10</v>
      </c>
      <c r="AL35" s="14">
        <v>8</v>
      </c>
      <c r="AM35" s="14">
        <v>3</v>
      </c>
      <c r="AN35" s="14">
        <v>1</v>
      </c>
      <c r="AO35" s="14">
        <v>268</v>
      </c>
      <c r="AP35" s="14">
        <v>138</v>
      </c>
      <c r="AQ35" s="14">
        <v>271</v>
      </c>
      <c r="AR35" s="14">
        <v>144</v>
      </c>
      <c r="AS35" s="34">
        <f t="shared" si="3"/>
        <v>539</v>
      </c>
      <c r="AT35" s="34">
        <f t="shared" si="3"/>
        <v>282</v>
      </c>
      <c r="AU35" s="34">
        <f t="shared" si="4"/>
        <v>821</v>
      </c>
      <c r="AV35" s="34">
        <f>AO35+April26!AV35</f>
        <v>1860</v>
      </c>
      <c r="AW35" s="34">
        <f>AP35+April26!AW35</f>
        <v>1638</v>
      </c>
      <c r="AX35" s="34">
        <f>AQ35+April26!AX35</f>
        <v>1813</v>
      </c>
      <c r="AY35" s="34">
        <f>AR35+April26!AY35</f>
        <v>1697</v>
      </c>
      <c r="AZ35" s="34">
        <f t="shared" si="5"/>
        <v>3673</v>
      </c>
      <c r="BA35" s="34">
        <f t="shared" si="5"/>
        <v>3335</v>
      </c>
      <c r="BB35" s="34">
        <f t="shared" si="6"/>
        <v>7008</v>
      </c>
      <c r="BC35" s="14"/>
      <c r="BD35" s="14"/>
      <c r="BE35" s="34"/>
      <c r="BF35" s="34"/>
      <c r="BG35" s="14"/>
      <c r="BH35" s="14"/>
      <c r="BI35" s="14"/>
      <c r="BJ35" s="34"/>
      <c r="BK35" s="40"/>
      <c r="BL35" s="40"/>
      <c r="BM35" s="40"/>
    </row>
    <row r="36" spans="1:65" s="139" customFormat="1" ht="17.100000000000001" customHeight="1">
      <c r="A36" s="16">
        <v>27</v>
      </c>
      <c r="B36" s="17" t="s">
        <v>93</v>
      </c>
      <c r="C36" s="13">
        <v>29000</v>
      </c>
      <c r="D36" s="13">
        <v>0</v>
      </c>
      <c r="E36" s="14">
        <v>2450</v>
      </c>
      <c r="F36" s="14"/>
      <c r="G36" s="14">
        <v>2335</v>
      </c>
      <c r="H36" s="15">
        <f t="shared" si="2"/>
        <v>95.306122448979593</v>
      </c>
      <c r="I36" s="14"/>
      <c r="J36" s="15"/>
      <c r="K36" s="34">
        <f>G36+April26!K36</f>
        <v>20572</v>
      </c>
      <c r="L36" s="15">
        <f t="shared" si="0"/>
        <v>70.937931034482759</v>
      </c>
      <c r="M36" s="34">
        <f>I36+April26!M36</f>
        <v>0</v>
      </c>
      <c r="N36" s="15"/>
      <c r="O36" s="14">
        <v>118</v>
      </c>
      <c r="P36" s="14"/>
      <c r="Q36" s="34">
        <f>O36+April26!Q36</f>
        <v>884</v>
      </c>
      <c r="R36" s="34">
        <f>P36+April26!R36</f>
        <v>0</v>
      </c>
      <c r="S36" s="14">
        <v>1957</v>
      </c>
      <c r="T36" s="14"/>
      <c r="U36" s="14">
        <v>555</v>
      </c>
      <c r="V36" s="14"/>
      <c r="W36" s="14">
        <v>294</v>
      </c>
      <c r="X36" s="14"/>
      <c r="Y36" s="15">
        <f t="shared" ref="Y36:Z51" si="17">W36*100/U36</f>
        <v>52.972972972972975</v>
      </c>
      <c r="Z36" s="15"/>
      <c r="AA36" s="14">
        <v>2823</v>
      </c>
      <c r="AB36" s="14"/>
      <c r="AC36" s="14">
        <v>1486</v>
      </c>
      <c r="AD36" s="14"/>
      <c r="AE36" s="14">
        <v>1337</v>
      </c>
      <c r="AF36" s="14"/>
      <c r="AG36" s="14">
        <v>59</v>
      </c>
      <c r="AH36" s="14"/>
      <c r="AI36" s="14">
        <v>151</v>
      </c>
      <c r="AJ36" s="14"/>
      <c r="AK36" s="14">
        <v>37</v>
      </c>
      <c r="AL36" s="14"/>
      <c r="AM36" s="14">
        <v>39</v>
      </c>
      <c r="AN36" s="14"/>
      <c r="AO36" s="14">
        <v>673</v>
      </c>
      <c r="AP36" s="14"/>
      <c r="AQ36" s="14">
        <v>527</v>
      </c>
      <c r="AR36" s="14"/>
      <c r="AS36" s="34">
        <f t="shared" si="3"/>
        <v>1200</v>
      </c>
      <c r="AT36" s="34">
        <f t="shared" si="3"/>
        <v>0</v>
      </c>
      <c r="AU36" s="34">
        <f t="shared" si="4"/>
        <v>1200</v>
      </c>
      <c r="AV36" s="34">
        <f>AO36+April26!AV36</f>
        <v>5275</v>
      </c>
      <c r="AW36" s="34">
        <f>AP36+April26!AW36</f>
        <v>0</v>
      </c>
      <c r="AX36" s="34">
        <f>AQ36+April26!AX36</f>
        <v>4089</v>
      </c>
      <c r="AY36" s="34">
        <f>AR36+April26!AY36</f>
        <v>0</v>
      </c>
      <c r="AZ36" s="34">
        <f t="shared" si="5"/>
        <v>9364</v>
      </c>
      <c r="BA36" s="34">
        <f t="shared" si="5"/>
        <v>0</v>
      </c>
      <c r="BB36" s="34">
        <f t="shared" si="6"/>
        <v>9364</v>
      </c>
      <c r="BC36" s="14"/>
      <c r="BD36" s="14"/>
      <c r="BE36" s="34"/>
      <c r="BF36" s="34"/>
      <c r="BG36" s="14"/>
      <c r="BH36" s="14"/>
      <c r="BI36" s="14"/>
      <c r="BJ36" s="34"/>
      <c r="BK36" s="40"/>
      <c r="BL36" s="40"/>
      <c r="BM36" s="40"/>
    </row>
    <row r="37" spans="1:65" s="140" customFormat="1" ht="17.100000000000001" customHeight="1">
      <c r="A37" s="18"/>
      <c r="B37" s="19" t="s">
        <v>74</v>
      </c>
      <c r="C37" s="19">
        <f>SUM(C34:C36)</f>
        <v>79000</v>
      </c>
      <c r="D37" s="19">
        <f t="shared" ref="D37:BM37" si="18">SUM(D34:D36)</f>
        <v>14000</v>
      </c>
      <c r="E37" s="35">
        <f t="shared" si="18"/>
        <v>6585</v>
      </c>
      <c r="F37" s="35">
        <f t="shared" si="18"/>
        <v>0</v>
      </c>
      <c r="G37" s="35">
        <f t="shared" si="18"/>
        <v>6859</v>
      </c>
      <c r="H37" s="21">
        <f t="shared" si="2"/>
        <v>104.16097190584662</v>
      </c>
      <c r="I37" s="35">
        <f t="shared" si="18"/>
        <v>0</v>
      </c>
      <c r="J37" s="21" t="e">
        <f t="shared" si="8"/>
        <v>#DIV/0!</v>
      </c>
      <c r="K37" s="35">
        <f t="shared" si="18"/>
        <v>59289</v>
      </c>
      <c r="L37" s="21">
        <f t="shared" si="0"/>
        <v>75.049367088607596</v>
      </c>
      <c r="M37" s="35">
        <f t="shared" si="18"/>
        <v>23</v>
      </c>
      <c r="N37" s="21">
        <f t="shared" si="9"/>
        <v>0.16428571428571428</v>
      </c>
      <c r="O37" s="35">
        <f t="shared" si="18"/>
        <v>308</v>
      </c>
      <c r="P37" s="35">
        <f t="shared" si="18"/>
        <v>0</v>
      </c>
      <c r="Q37" s="35">
        <f t="shared" si="18"/>
        <v>2126</v>
      </c>
      <c r="R37" s="35">
        <f t="shared" si="18"/>
        <v>0</v>
      </c>
      <c r="S37" s="35">
        <f t="shared" si="18"/>
        <v>6562</v>
      </c>
      <c r="T37" s="35">
        <f t="shared" si="18"/>
        <v>0</v>
      </c>
      <c r="U37" s="35">
        <f t="shared" si="18"/>
        <v>1990</v>
      </c>
      <c r="V37" s="35">
        <f t="shared" si="18"/>
        <v>0</v>
      </c>
      <c r="W37" s="35">
        <f t="shared" si="18"/>
        <v>1093</v>
      </c>
      <c r="X37" s="35">
        <f t="shared" si="18"/>
        <v>0</v>
      </c>
      <c r="Y37" s="21">
        <f t="shared" si="17"/>
        <v>54.924623115577887</v>
      </c>
      <c r="Z37" s="21"/>
      <c r="AA37" s="35">
        <f t="shared" si="18"/>
        <v>8437</v>
      </c>
      <c r="AB37" s="35">
        <f t="shared" si="18"/>
        <v>846</v>
      </c>
      <c r="AC37" s="35">
        <f t="shared" si="18"/>
        <v>4489</v>
      </c>
      <c r="AD37" s="35">
        <f t="shared" si="18"/>
        <v>450</v>
      </c>
      <c r="AE37" s="35">
        <f t="shared" si="18"/>
        <v>3948</v>
      </c>
      <c r="AF37" s="35">
        <f t="shared" si="18"/>
        <v>396</v>
      </c>
      <c r="AG37" s="35">
        <f t="shared" si="18"/>
        <v>189</v>
      </c>
      <c r="AH37" s="35">
        <f t="shared" si="18"/>
        <v>10</v>
      </c>
      <c r="AI37" s="35">
        <f t="shared" si="18"/>
        <v>511</v>
      </c>
      <c r="AJ37" s="35">
        <f t="shared" si="18"/>
        <v>35</v>
      </c>
      <c r="AK37" s="35">
        <f t="shared" si="18"/>
        <v>152</v>
      </c>
      <c r="AL37" s="35">
        <f t="shared" si="18"/>
        <v>8</v>
      </c>
      <c r="AM37" s="35">
        <f t="shared" si="18"/>
        <v>348</v>
      </c>
      <c r="AN37" s="35">
        <f t="shared" si="18"/>
        <v>18</v>
      </c>
      <c r="AO37" s="35">
        <f t="shared" si="18"/>
        <v>1809</v>
      </c>
      <c r="AP37" s="35">
        <f t="shared" si="18"/>
        <v>194</v>
      </c>
      <c r="AQ37" s="35">
        <f t="shared" si="18"/>
        <v>1480</v>
      </c>
      <c r="AR37" s="35">
        <f t="shared" si="18"/>
        <v>185</v>
      </c>
      <c r="AS37" s="35">
        <f t="shared" si="18"/>
        <v>3289</v>
      </c>
      <c r="AT37" s="35">
        <f t="shared" si="18"/>
        <v>379</v>
      </c>
      <c r="AU37" s="35">
        <f t="shared" si="18"/>
        <v>3668</v>
      </c>
      <c r="AV37" s="35">
        <f t="shared" si="18"/>
        <v>13253</v>
      </c>
      <c r="AW37" s="35">
        <f t="shared" si="18"/>
        <v>2106</v>
      </c>
      <c r="AX37" s="35">
        <f t="shared" si="18"/>
        <v>10793</v>
      </c>
      <c r="AY37" s="35">
        <f t="shared" si="18"/>
        <v>2031</v>
      </c>
      <c r="AZ37" s="35">
        <f t="shared" si="18"/>
        <v>24046</v>
      </c>
      <c r="BA37" s="35">
        <f t="shared" si="18"/>
        <v>4137</v>
      </c>
      <c r="BB37" s="35">
        <f t="shared" si="18"/>
        <v>28183</v>
      </c>
      <c r="BC37" s="35">
        <f t="shared" si="18"/>
        <v>0</v>
      </c>
      <c r="BD37" s="35">
        <f t="shared" si="18"/>
        <v>0</v>
      </c>
      <c r="BE37" s="35">
        <f t="shared" si="18"/>
        <v>0</v>
      </c>
      <c r="BF37" s="35">
        <f t="shared" si="18"/>
        <v>0</v>
      </c>
      <c r="BG37" s="35">
        <f t="shared" si="18"/>
        <v>0</v>
      </c>
      <c r="BH37" s="35">
        <f t="shared" si="18"/>
        <v>0</v>
      </c>
      <c r="BI37" s="35">
        <f t="shared" si="18"/>
        <v>0</v>
      </c>
      <c r="BJ37" s="35">
        <f t="shared" si="18"/>
        <v>0</v>
      </c>
      <c r="BK37" s="35">
        <f t="shared" si="18"/>
        <v>0</v>
      </c>
      <c r="BL37" s="35">
        <f t="shared" si="18"/>
        <v>0</v>
      </c>
      <c r="BM37" s="35">
        <f t="shared" si="18"/>
        <v>0</v>
      </c>
    </row>
    <row r="38" spans="1:65" s="140" customFormat="1" ht="17.100000000000001" customHeight="1">
      <c r="A38" s="24">
        <v>28</v>
      </c>
      <c r="B38" s="25" t="s">
        <v>94</v>
      </c>
      <c r="C38" s="26">
        <v>14000</v>
      </c>
      <c r="D38" s="26">
        <v>0</v>
      </c>
      <c r="E38" s="27">
        <v>1167</v>
      </c>
      <c r="F38" s="27"/>
      <c r="G38" s="27">
        <v>784</v>
      </c>
      <c r="H38" s="15">
        <f t="shared" si="2"/>
        <v>67.180805484147385</v>
      </c>
      <c r="I38" s="27"/>
      <c r="J38" s="15"/>
      <c r="K38" s="34">
        <f>G38+April26!K38</f>
        <v>7879</v>
      </c>
      <c r="L38" s="15">
        <f t="shared" si="0"/>
        <v>56.278571428571432</v>
      </c>
      <c r="M38" s="34">
        <f>I38+'Mar26'!M38</f>
        <v>0</v>
      </c>
      <c r="N38" s="28"/>
      <c r="O38" s="27">
        <v>42</v>
      </c>
      <c r="P38" s="27"/>
      <c r="Q38" s="34">
        <f>O38+April26!Q38</f>
        <v>268</v>
      </c>
      <c r="R38" s="34">
        <f>P38+April26!R38</f>
        <v>0</v>
      </c>
      <c r="S38" s="27">
        <v>839</v>
      </c>
      <c r="T38" s="27"/>
      <c r="U38" s="27">
        <v>442</v>
      </c>
      <c r="V38" s="27"/>
      <c r="W38" s="27">
        <v>197</v>
      </c>
      <c r="X38" s="27"/>
      <c r="Y38" s="15">
        <f t="shared" si="17"/>
        <v>44.570135746606333</v>
      </c>
      <c r="Z38" s="15"/>
      <c r="AA38" s="27">
        <v>1339</v>
      </c>
      <c r="AB38" s="27"/>
      <c r="AC38" s="27">
        <v>415</v>
      </c>
      <c r="AD38" s="27"/>
      <c r="AE38" s="27">
        <v>349</v>
      </c>
      <c r="AF38" s="27"/>
      <c r="AG38" s="27">
        <v>119</v>
      </c>
      <c r="AH38" s="27"/>
      <c r="AI38" s="27">
        <v>217</v>
      </c>
      <c r="AJ38" s="27"/>
      <c r="AK38" s="27">
        <v>91</v>
      </c>
      <c r="AL38" s="27"/>
      <c r="AM38" s="27">
        <v>99</v>
      </c>
      <c r="AN38" s="27"/>
      <c r="AO38" s="27">
        <v>301</v>
      </c>
      <c r="AP38" s="27"/>
      <c r="AQ38" s="27">
        <v>243</v>
      </c>
      <c r="AR38" s="27"/>
      <c r="AS38" s="34">
        <f t="shared" si="3"/>
        <v>544</v>
      </c>
      <c r="AT38" s="34">
        <f t="shared" si="3"/>
        <v>0</v>
      </c>
      <c r="AU38" s="34">
        <f t="shared" si="4"/>
        <v>544</v>
      </c>
      <c r="AV38" s="34">
        <f>AO38+April26!AV38</f>
        <v>2533</v>
      </c>
      <c r="AW38" s="34">
        <f>AP38+April26!AW38</f>
        <v>0</v>
      </c>
      <c r="AX38" s="34">
        <f>AQ38+April26!AX38</f>
        <v>2065</v>
      </c>
      <c r="AY38" s="34">
        <f>AR38+April26!AY38</f>
        <v>0</v>
      </c>
      <c r="AZ38" s="34">
        <f t="shared" si="5"/>
        <v>4598</v>
      </c>
      <c r="BA38" s="34">
        <f t="shared" si="5"/>
        <v>0</v>
      </c>
      <c r="BB38" s="34">
        <f t="shared" si="6"/>
        <v>4598</v>
      </c>
      <c r="BC38" s="27"/>
      <c r="BD38" s="27"/>
      <c r="BE38" s="38"/>
      <c r="BF38" s="38"/>
      <c r="BG38" s="27"/>
      <c r="BH38" s="27"/>
      <c r="BI38" s="27"/>
      <c r="BJ38" s="38"/>
      <c r="BK38" s="41"/>
      <c r="BL38" s="41"/>
      <c r="BM38" s="41"/>
    </row>
    <row r="39" spans="1:65" s="140" customFormat="1" ht="17.100000000000001" customHeight="1">
      <c r="A39" s="32">
        <v>29</v>
      </c>
      <c r="B39" s="26" t="s">
        <v>95</v>
      </c>
      <c r="C39" s="26">
        <v>6500</v>
      </c>
      <c r="D39" s="26">
        <v>0</v>
      </c>
      <c r="E39" s="27">
        <v>517</v>
      </c>
      <c r="F39" s="27"/>
      <c r="G39" s="27">
        <v>435</v>
      </c>
      <c r="H39" s="15">
        <f t="shared" si="2"/>
        <v>84.139264990328826</v>
      </c>
      <c r="I39" s="27"/>
      <c r="J39" s="15"/>
      <c r="K39" s="34">
        <f>G39+April26!K39</f>
        <v>4419</v>
      </c>
      <c r="L39" s="15">
        <f t="shared" si="0"/>
        <v>67.984615384615381</v>
      </c>
      <c r="M39" s="34">
        <f>I39+'Mar26'!M39</f>
        <v>0</v>
      </c>
      <c r="N39" s="28"/>
      <c r="O39" s="27">
        <v>1</v>
      </c>
      <c r="P39" s="27"/>
      <c r="Q39" s="34">
        <f>O39+April26!Q39</f>
        <v>8</v>
      </c>
      <c r="R39" s="34">
        <f>P39+April26!R39</f>
        <v>0</v>
      </c>
      <c r="S39" s="27">
        <v>436</v>
      </c>
      <c r="T39" s="27"/>
      <c r="U39" s="27">
        <v>173</v>
      </c>
      <c r="V39" s="27"/>
      <c r="W39" s="27">
        <v>114</v>
      </c>
      <c r="X39" s="27"/>
      <c r="Y39" s="15">
        <f t="shared" si="17"/>
        <v>65.895953757225428</v>
      </c>
      <c r="Z39" s="15"/>
      <c r="AA39" s="27">
        <v>466</v>
      </c>
      <c r="AB39" s="27"/>
      <c r="AC39" s="27">
        <v>208</v>
      </c>
      <c r="AD39" s="27"/>
      <c r="AE39" s="27">
        <v>120</v>
      </c>
      <c r="AF39" s="27"/>
      <c r="AG39" s="27">
        <v>5</v>
      </c>
      <c r="AH39" s="27"/>
      <c r="AI39" s="27">
        <v>14</v>
      </c>
      <c r="AJ39" s="27"/>
      <c r="AK39" s="27">
        <v>2</v>
      </c>
      <c r="AL39" s="27"/>
      <c r="AM39" s="27">
        <v>5</v>
      </c>
      <c r="AN39" s="27"/>
      <c r="AO39" s="27">
        <v>113</v>
      </c>
      <c r="AP39" s="27"/>
      <c r="AQ39" s="27">
        <v>98</v>
      </c>
      <c r="AR39" s="27"/>
      <c r="AS39" s="34">
        <f t="shared" si="3"/>
        <v>211</v>
      </c>
      <c r="AT39" s="34">
        <f t="shared" si="3"/>
        <v>0</v>
      </c>
      <c r="AU39" s="34">
        <f t="shared" si="4"/>
        <v>211</v>
      </c>
      <c r="AV39" s="34">
        <f>AO39+April26!AV39</f>
        <v>1078</v>
      </c>
      <c r="AW39" s="34">
        <f>AP39+April26!AW39</f>
        <v>0</v>
      </c>
      <c r="AX39" s="34">
        <f>AQ39+April26!AX39</f>
        <v>889</v>
      </c>
      <c r="AY39" s="34">
        <f>AR39+April26!AY39</f>
        <v>0</v>
      </c>
      <c r="AZ39" s="34">
        <f t="shared" si="5"/>
        <v>1967</v>
      </c>
      <c r="BA39" s="34">
        <f t="shared" si="5"/>
        <v>0</v>
      </c>
      <c r="BB39" s="34">
        <f t="shared" si="6"/>
        <v>1967</v>
      </c>
      <c r="BC39" s="27"/>
      <c r="BD39" s="27"/>
      <c r="BE39" s="34">
        <f>BC39+'Feb26'!BE39</f>
        <v>0</v>
      </c>
      <c r="BF39" s="34">
        <f>BD39+'Feb26'!BF39</f>
        <v>0</v>
      </c>
      <c r="BG39" s="27"/>
      <c r="BH39" s="27"/>
      <c r="BI39" s="27"/>
      <c r="BJ39" s="38"/>
      <c r="BK39" s="34">
        <f>April26!BK39+BH39</f>
        <v>0</v>
      </c>
      <c r="BL39" s="34">
        <f>April26!BL39+BI39</f>
        <v>0</v>
      </c>
      <c r="BM39" s="42">
        <v>0</v>
      </c>
    </row>
    <row r="40" spans="1:65" s="140" customFormat="1" ht="17.100000000000001" customHeight="1">
      <c r="A40" s="32">
        <v>30</v>
      </c>
      <c r="B40" s="26" t="s">
        <v>96</v>
      </c>
      <c r="C40" s="26">
        <v>10000</v>
      </c>
      <c r="D40" s="26">
        <v>0</v>
      </c>
      <c r="E40" s="27">
        <v>839</v>
      </c>
      <c r="F40" s="27"/>
      <c r="G40" s="27">
        <v>1060</v>
      </c>
      <c r="H40" s="15">
        <f t="shared" si="2"/>
        <v>126.34088200238379</v>
      </c>
      <c r="I40" s="27"/>
      <c r="J40" s="15"/>
      <c r="K40" s="34">
        <f>G40+April26!K40</f>
        <v>8599</v>
      </c>
      <c r="L40" s="15">
        <f t="shared" si="0"/>
        <v>85.99</v>
      </c>
      <c r="M40" s="34">
        <f>I40+'Mar26'!M40</f>
        <v>0</v>
      </c>
      <c r="N40" s="28"/>
      <c r="O40" s="27"/>
      <c r="P40" s="27"/>
      <c r="Q40" s="34">
        <f>O40+April26!Q40</f>
        <v>44</v>
      </c>
      <c r="R40" s="34">
        <f>P40+April26!R40</f>
        <v>0</v>
      </c>
      <c r="S40" s="27">
        <v>827</v>
      </c>
      <c r="T40" s="27"/>
      <c r="U40" s="27">
        <v>305</v>
      </c>
      <c r="V40" s="27"/>
      <c r="W40" s="27">
        <v>179</v>
      </c>
      <c r="X40" s="27"/>
      <c r="Y40" s="15">
        <f t="shared" si="17"/>
        <v>58.688524590163937</v>
      </c>
      <c r="Z40" s="15"/>
      <c r="AA40" s="27">
        <v>1392</v>
      </c>
      <c r="AB40" s="27"/>
      <c r="AC40" s="27">
        <v>675</v>
      </c>
      <c r="AD40" s="27"/>
      <c r="AE40" s="27">
        <v>597</v>
      </c>
      <c r="AF40" s="27"/>
      <c r="AG40" s="27">
        <v>0</v>
      </c>
      <c r="AH40" s="27"/>
      <c r="AI40" s="27">
        <v>155</v>
      </c>
      <c r="AJ40" s="27"/>
      <c r="AK40" s="27">
        <v>0</v>
      </c>
      <c r="AL40" s="27"/>
      <c r="AM40" s="27">
        <v>0</v>
      </c>
      <c r="AN40" s="27"/>
      <c r="AO40" s="27">
        <v>312</v>
      </c>
      <c r="AP40" s="27"/>
      <c r="AQ40" s="27">
        <v>208</v>
      </c>
      <c r="AR40" s="27"/>
      <c r="AS40" s="34">
        <f t="shared" si="3"/>
        <v>520</v>
      </c>
      <c r="AT40" s="34">
        <f t="shared" si="3"/>
        <v>0</v>
      </c>
      <c r="AU40" s="34">
        <f t="shared" si="4"/>
        <v>520</v>
      </c>
      <c r="AV40" s="34">
        <f>AO40+April26!AV40</f>
        <v>2150</v>
      </c>
      <c r="AW40" s="34">
        <f>AP40+April26!AW40</f>
        <v>0</v>
      </c>
      <c r="AX40" s="34">
        <f>AQ40+April26!AX40</f>
        <v>1399</v>
      </c>
      <c r="AY40" s="34">
        <f>AR40+April26!AY40</f>
        <v>0</v>
      </c>
      <c r="AZ40" s="34">
        <f t="shared" si="5"/>
        <v>3549</v>
      </c>
      <c r="BA40" s="34">
        <f t="shared" si="5"/>
        <v>0</v>
      </c>
      <c r="BB40" s="34">
        <f t="shared" si="6"/>
        <v>3549</v>
      </c>
      <c r="BC40" s="27"/>
      <c r="BD40" s="27"/>
      <c r="BE40" s="34">
        <f>BC40+'Feb26'!BE40</f>
        <v>0</v>
      </c>
      <c r="BF40" s="34">
        <f>BD40+'Feb26'!BF40</f>
        <v>0</v>
      </c>
      <c r="BG40" s="27"/>
      <c r="BH40" s="27"/>
      <c r="BI40" s="27"/>
      <c r="BJ40" s="38"/>
      <c r="BK40" s="34">
        <f>April26!BK40+BH40</f>
        <v>0</v>
      </c>
      <c r="BL40" s="34">
        <f>April26!BL40+BI40</f>
        <v>0</v>
      </c>
      <c r="BM40" s="42">
        <v>0</v>
      </c>
    </row>
    <row r="41" spans="1:65" s="139" customFormat="1" ht="17.100000000000001" customHeight="1">
      <c r="A41" s="12">
        <v>31</v>
      </c>
      <c r="B41" s="13" t="s">
        <v>97</v>
      </c>
      <c r="C41" s="13">
        <v>24000</v>
      </c>
      <c r="D41" s="13">
        <v>0</v>
      </c>
      <c r="E41" s="14">
        <v>1645</v>
      </c>
      <c r="F41" s="14"/>
      <c r="G41" s="14">
        <v>2608</v>
      </c>
      <c r="H41" s="15">
        <f t="shared" si="2"/>
        <v>158.54103343465044</v>
      </c>
      <c r="I41" s="14"/>
      <c r="J41" s="15"/>
      <c r="K41" s="34">
        <f>G41+April26!K41</f>
        <v>21549</v>
      </c>
      <c r="L41" s="15">
        <f t="shared" si="0"/>
        <v>89.787499999999994</v>
      </c>
      <c r="M41" s="34">
        <f>I41+'Mar26'!M41</f>
        <v>0</v>
      </c>
      <c r="N41" s="15"/>
      <c r="O41" s="14">
        <v>188</v>
      </c>
      <c r="P41" s="14"/>
      <c r="Q41" s="34">
        <f>O41+April26!Q41</f>
        <v>1466</v>
      </c>
      <c r="R41" s="34">
        <f>P41+April26!R41</f>
        <v>0</v>
      </c>
      <c r="S41" s="14">
        <v>1575</v>
      </c>
      <c r="T41" s="14"/>
      <c r="U41" s="14">
        <v>765</v>
      </c>
      <c r="V41" s="14"/>
      <c r="W41" s="14">
        <v>433</v>
      </c>
      <c r="X41" s="14"/>
      <c r="Y41" s="15">
        <f t="shared" si="17"/>
        <v>56.601307189542482</v>
      </c>
      <c r="Z41" s="15"/>
      <c r="AA41" s="14">
        <v>2791</v>
      </c>
      <c r="AB41" s="14"/>
      <c r="AC41" s="14">
        <v>1637</v>
      </c>
      <c r="AD41" s="14"/>
      <c r="AE41" s="14">
        <v>1034</v>
      </c>
      <c r="AF41" s="14"/>
      <c r="AG41" s="14">
        <v>30</v>
      </c>
      <c r="AH41" s="14"/>
      <c r="AI41" s="14">
        <v>77</v>
      </c>
      <c r="AJ41" s="14"/>
      <c r="AK41" s="14">
        <v>158</v>
      </c>
      <c r="AL41" s="14"/>
      <c r="AM41" s="14">
        <v>417</v>
      </c>
      <c r="AN41" s="14"/>
      <c r="AO41" s="14">
        <v>486</v>
      </c>
      <c r="AP41" s="14"/>
      <c r="AQ41" s="14">
        <v>432</v>
      </c>
      <c r="AR41" s="14"/>
      <c r="AS41" s="34">
        <f t="shared" si="3"/>
        <v>918</v>
      </c>
      <c r="AT41" s="34">
        <f t="shared" si="3"/>
        <v>0</v>
      </c>
      <c r="AU41" s="34">
        <f t="shared" si="4"/>
        <v>918</v>
      </c>
      <c r="AV41" s="34">
        <f>AO41+April26!AV41</f>
        <v>4890</v>
      </c>
      <c r="AW41" s="34">
        <f>AP41+April26!AW41</f>
        <v>0</v>
      </c>
      <c r="AX41" s="34">
        <f>AQ41+April26!AX41</f>
        <v>4106</v>
      </c>
      <c r="AY41" s="34">
        <f>AR41+April26!AY41</f>
        <v>0</v>
      </c>
      <c r="AZ41" s="34">
        <f t="shared" si="5"/>
        <v>8996</v>
      </c>
      <c r="BA41" s="34">
        <f t="shared" si="5"/>
        <v>0</v>
      </c>
      <c r="BB41" s="34">
        <f t="shared" si="6"/>
        <v>8996</v>
      </c>
      <c r="BC41" s="14">
        <v>440</v>
      </c>
      <c r="BD41" s="14">
        <v>2080</v>
      </c>
      <c r="BE41" s="34">
        <f>BC41+April26!BE41</f>
        <v>815</v>
      </c>
      <c r="BF41" s="34">
        <f>BD41+April26!BF41</f>
        <v>3955</v>
      </c>
      <c r="BG41" s="14"/>
      <c r="BH41" s="14"/>
      <c r="BI41" s="14"/>
      <c r="BJ41" s="34"/>
      <c r="BK41" s="40"/>
      <c r="BL41" s="40"/>
      <c r="BM41" s="40"/>
    </row>
    <row r="42" spans="1:65" s="139" customFormat="1" ht="17.100000000000001" customHeight="1">
      <c r="A42" s="12">
        <v>32</v>
      </c>
      <c r="B42" s="13" t="s">
        <v>98</v>
      </c>
      <c r="C42" s="13">
        <v>22000</v>
      </c>
      <c r="D42" s="13">
        <v>0</v>
      </c>
      <c r="E42" s="14">
        <v>1621</v>
      </c>
      <c r="F42" s="14"/>
      <c r="G42" s="14">
        <v>2071</v>
      </c>
      <c r="H42" s="15">
        <f t="shared" si="2"/>
        <v>127.76064157927206</v>
      </c>
      <c r="I42" s="14"/>
      <c r="J42" s="15"/>
      <c r="K42" s="34">
        <f>G42+April26!K42</f>
        <v>15100</v>
      </c>
      <c r="L42" s="15">
        <f t="shared" si="0"/>
        <v>68.63636363636364</v>
      </c>
      <c r="M42" s="34">
        <f>I42+'Mar26'!M42</f>
        <v>0</v>
      </c>
      <c r="N42" s="15"/>
      <c r="O42" s="14">
        <v>195</v>
      </c>
      <c r="P42" s="14"/>
      <c r="Q42" s="34">
        <f>O42+April26!Q42</f>
        <v>1511</v>
      </c>
      <c r="R42" s="34">
        <f>P42+April26!R42</f>
        <v>0</v>
      </c>
      <c r="S42" s="14">
        <v>1264</v>
      </c>
      <c r="T42" s="14"/>
      <c r="U42" s="14">
        <v>879</v>
      </c>
      <c r="V42" s="14"/>
      <c r="W42" s="14">
        <v>592</v>
      </c>
      <c r="X42" s="14"/>
      <c r="Y42" s="15">
        <f t="shared" si="17"/>
        <v>67.349260523321959</v>
      </c>
      <c r="Z42" s="15"/>
      <c r="AA42" s="14">
        <v>3611</v>
      </c>
      <c r="AB42" s="14"/>
      <c r="AC42" s="14">
        <v>1459</v>
      </c>
      <c r="AD42" s="14"/>
      <c r="AE42" s="14">
        <v>945</v>
      </c>
      <c r="AF42" s="14"/>
      <c r="AG42" s="14">
        <v>27</v>
      </c>
      <c r="AH42" s="14"/>
      <c r="AI42" s="14">
        <v>44</v>
      </c>
      <c r="AJ42" s="14"/>
      <c r="AK42" s="14">
        <v>110</v>
      </c>
      <c r="AL42" s="14"/>
      <c r="AM42" s="14">
        <v>282</v>
      </c>
      <c r="AN42" s="14"/>
      <c r="AO42" s="14">
        <v>490</v>
      </c>
      <c r="AP42" s="14"/>
      <c r="AQ42" s="14">
        <v>377</v>
      </c>
      <c r="AR42" s="14"/>
      <c r="AS42" s="34">
        <f t="shared" si="3"/>
        <v>867</v>
      </c>
      <c r="AT42" s="34">
        <f t="shared" si="3"/>
        <v>0</v>
      </c>
      <c r="AU42" s="34">
        <f t="shared" si="4"/>
        <v>867</v>
      </c>
      <c r="AV42" s="34">
        <f>AO42+April26!AV42</f>
        <v>4392</v>
      </c>
      <c r="AW42" s="34">
        <f>AP42+April26!AW42</f>
        <v>0</v>
      </c>
      <c r="AX42" s="34">
        <f>AQ42+April26!AX42</f>
        <v>3436</v>
      </c>
      <c r="AY42" s="34">
        <f>AR42+April26!AY42</f>
        <v>0</v>
      </c>
      <c r="AZ42" s="34">
        <f t="shared" si="5"/>
        <v>7828</v>
      </c>
      <c r="BA42" s="34">
        <f t="shared" si="5"/>
        <v>0</v>
      </c>
      <c r="BB42" s="34">
        <f t="shared" si="6"/>
        <v>7828</v>
      </c>
      <c r="BC42" s="14"/>
      <c r="BD42" s="14"/>
      <c r="BE42" s="34">
        <f>BC42+'Feb26'!BE42</f>
        <v>0</v>
      </c>
      <c r="BF42" s="34">
        <f>BD42+'Feb26'!BF42</f>
        <v>0</v>
      </c>
      <c r="BG42" s="14"/>
      <c r="BH42" s="14"/>
      <c r="BI42" s="14"/>
      <c r="BJ42" s="34"/>
      <c r="BK42" s="40"/>
      <c r="BL42" s="40"/>
      <c r="BM42" s="40"/>
    </row>
    <row r="43" spans="1:65" s="139" customFormat="1" ht="17.100000000000001" customHeight="1">
      <c r="A43" s="12">
        <v>33</v>
      </c>
      <c r="B43" s="13" t="s">
        <v>99</v>
      </c>
      <c r="C43" s="13">
        <v>25000</v>
      </c>
      <c r="D43" s="13">
        <v>0</v>
      </c>
      <c r="E43" s="14">
        <v>1790</v>
      </c>
      <c r="F43" s="14"/>
      <c r="G43" s="14">
        <v>2893</v>
      </c>
      <c r="H43" s="15">
        <f t="shared" si="2"/>
        <v>161.62011173184356</v>
      </c>
      <c r="I43" s="14"/>
      <c r="J43" s="15"/>
      <c r="K43" s="34">
        <f>G43+April26!K43</f>
        <v>16841</v>
      </c>
      <c r="L43" s="15">
        <f t="shared" si="0"/>
        <v>67.364000000000004</v>
      </c>
      <c r="M43" s="34">
        <f>I43+'Mar26'!M43</f>
        <v>0</v>
      </c>
      <c r="N43" s="15"/>
      <c r="O43" s="14">
        <v>162</v>
      </c>
      <c r="P43" s="14"/>
      <c r="Q43" s="34">
        <f>O43+April26!Q43</f>
        <v>1090</v>
      </c>
      <c r="R43" s="34">
        <f>P43+April26!R43</f>
        <v>0</v>
      </c>
      <c r="S43" s="14">
        <v>1383</v>
      </c>
      <c r="T43" s="14"/>
      <c r="U43" s="14">
        <v>612</v>
      </c>
      <c r="V43" s="14"/>
      <c r="W43" s="14">
        <v>354</v>
      </c>
      <c r="X43" s="14"/>
      <c r="Y43" s="15">
        <f t="shared" si="17"/>
        <v>57.843137254901961</v>
      </c>
      <c r="Z43" s="15"/>
      <c r="AA43" s="14">
        <v>2444</v>
      </c>
      <c r="AB43" s="14"/>
      <c r="AC43" s="14">
        <v>1238</v>
      </c>
      <c r="AD43" s="14"/>
      <c r="AE43" s="14">
        <v>1139</v>
      </c>
      <c r="AF43" s="14"/>
      <c r="AG43" s="14">
        <v>25</v>
      </c>
      <c r="AH43" s="14"/>
      <c r="AI43" s="14">
        <v>66</v>
      </c>
      <c r="AJ43" s="14"/>
      <c r="AK43" s="14">
        <v>112</v>
      </c>
      <c r="AL43" s="14"/>
      <c r="AM43" s="14">
        <v>252</v>
      </c>
      <c r="AN43" s="14"/>
      <c r="AO43" s="14">
        <v>430</v>
      </c>
      <c r="AP43" s="14"/>
      <c r="AQ43" s="14">
        <v>353</v>
      </c>
      <c r="AR43" s="14"/>
      <c r="AS43" s="34">
        <f t="shared" si="3"/>
        <v>783</v>
      </c>
      <c r="AT43" s="34">
        <f t="shared" si="3"/>
        <v>0</v>
      </c>
      <c r="AU43" s="34">
        <f t="shared" si="4"/>
        <v>783</v>
      </c>
      <c r="AV43" s="34">
        <f>AO43+April26!AV43</f>
        <v>3991</v>
      </c>
      <c r="AW43" s="34">
        <f>AP43+April26!AW43</f>
        <v>0</v>
      </c>
      <c r="AX43" s="34">
        <f>AQ43+April26!AX43</f>
        <v>3256</v>
      </c>
      <c r="AY43" s="34">
        <f>AR43+April26!AY43</f>
        <v>0</v>
      </c>
      <c r="AZ43" s="34">
        <f t="shared" si="5"/>
        <v>7247</v>
      </c>
      <c r="BA43" s="34">
        <f t="shared" si="5"/>
        <v>0</v>
      </c>
      <c r="BB43" s="34">
        <f t="shared" si="6"/>
        <v>7247</v>
      </c>
      <c r="BC43" s="14"/>
      <c r="BD43" s="14"/>
      <c r="BE43" s="34">
        <f>BC43+'Feb26'!BE43</f>
        <v>0</v>
      </c>
      <c r="BF43" s="34">
        <f>BD43+'Feb26'!BF43</f>
        <v>0</v>
      </c>
      <c r="BG43" s="14"/>
      <c r="BH43" s="14"/>
      <c r="BI43" s="14"/>
      <c r="BJ43" s="34"/>
      <c r="BK43" s="40"/>
      <c r="BL43" s="40"/>
      <c r="BM43" s="40"/>
    </row>
    <row r="44" spans="1:65" s="139" customFormat="1" ht="17.100000000000001" customHeight="1">
      <c r="A44" s="16">
        <v>34</v>
      </c>
      <c r="B44" s="17" t="s">
        <v>100</v>
      </c>
      <c r="C44" s="13">
        <v>14000</v>
      </c>
      <c r="D44" s="13">
        <v>0</v>
      </c>
      <c r="E44" s="14">
        <v>1073</v>
      </c>
      <c r="F44" s="14"/>
      <c r="G44" s="14">
        <v>1571</v>
      </c>
      <c r="H44" s="15">
        <f t="shared" si="2"/>
        <v>146.41192917054985</v>
      </c>
      <c r="I44" s="14"/>
      <c r="J44" s="15"/>
      <c r="K44" s="34">
        <f>G44+April26!K44</f>
        <v>11102</v>
      </c>
      <c r="L44" s="15">
        <f t="shared" si="0"/>
        <v>79.3</v>
      </c>
      <c r="M44" s="34">
        <f>I44+'Mar26'!M44</f>
        <v>0</v>
      </c>
      <c r="N44" s="15"/>
      <c r="O44" s="14">
        <v>151</v>
      </c>
      <c r="P44" s="14"/>
      <c r="Q44" s="34">
        <f>O44+April26!Q44</f>
        <v>1184</v>
      </c>
      <c r="R44" s="34">
        <f>P44+April26!R44</f>
        <v>0</v>
      </c>
      <c r="S44" s="14">
        <v>1139</v>
      </c>
      <c r="T44" s="14"/>
      <c r="U44" s="14">
        <v>490</v>
      </c>
      <c r="V44" s="14"/>
      <c r="W44" s="14">
        <v>278</v>
      </c>
      <c r="X44" s="14"/>
      <c r="Y44" s="15">
        <f t="shared" si="17"/>
        <v>56.734693877551024</v>
      </c>
      <c r="Z44" s="15"/>
      <c r="AA44" s="14">
        <v>2494</v>
      </c>
      <c r="AB44" s="14"/>
      <c r="AC44" s="14">
        <v>1200</v>
      </c>
      <c r="AD44" s="14"/>
      <c r="AE44" s="14">
        <v>964</v>
      </c>
      <c r="AF44" s="14"/>
      <c r="AG44" s="14">
        <v>33</v>
      </c>
      <c r="AH44" s="14"/>
      <c r="AI44" s="14">
        <v>88</v>
      </c>
      <c r="AJ44" s="14"/>
      <c r="AK44" s="14">
        <v>163</v>
      </c>
      <c r="AL44" s="14"/>
      <c r="AM44" s="14">
        <v>373</v>
      </c>
      <c r="AN44" s="14"/>
      <c r="AO44" s="14">
        <v>308</v>
      </c>
      <c r="AP44" s="14"/>
      <c r="AQ44" s="14">
        <v>277</v>
      </c>
      <c r="AR44" s="14"/>
      <c r="AS44" s="34">
        <f t="shared" si="3"/>
        <v>585</v>
      </c>
      <c r="AT44" s="34">
        <f t="shared" si="3"/>
        <v>0</v>
      </c>
      <c r="AU44" s="34">
        <f t="shared" si="4"/>
        <v>585</v>
      </c>
      <c r="AV44" s="34">
        <f>AO44+April26!AV44</f>
        <v>2518</v>
      </c>
      <c r="AW44" s="34">
        <f>AP44+April26!AW44</f>
        <v>0</v>
      </c>
      <c r="AX44" s="34">
        <f>AQ44+April26!AX44</f>
        <v>2358</v>
      </c>
      <c r="AY44" s="34">
        <f>AR44+April26!AY44</f>
        <v>0</v>
      </c>
      <c r="AZ44" s="34">
        <f t="shared" si="5"/>
        <v>4876</v>
      </c>
      <c r="BA44" s="34">
        <f t="shared" si="5"/>
        <v>0</v>
      </c>
      <c r="BB44" s="34">
        <f t="shared" si="6"/>
        <v>4876</v>
      </c>
      <c r="BC44" s="14"/>
      <c r="BD44" s="14"/>
      <c r="BE44" s="34">
        <f>BC44+'Feb26'!BE44</f>
        <v>0</v>
      </c>
      <c r="BF44" s="34">
        <f>BD44+'Feb26'!BF44</f>
        <v>0</v>
      </c>
      <c r="BG44" s="14"/>
      <c r="BH44" s="14"/>
      <c r="BI44" s="14"/>
      <c r="BJ44" s="34"/>
      <c r="BK44" s="40"/>
      <c r="BL44" s="40"/>
      <c r="BM44" s="40"/>
    </row>
    <row r="45" spans="1:65" s="140" customFormat="1" ht="17.100000000000001" customHeight="1">
      <c r="A45" s="18"/>
      <c r="B45" s="19" t="s">
        <v>74</v>
      </c>
      <c r="C45" s="19">
        <f>SUM(C41:C44)</f>
        <v>85000</v>
      </c>
      <c r="D45" s="19">
        <f t="shared" ref="D45:BM45" si="19">SUM(D41:D44)</f>
        <v>0</v>
      </c>
      <c r="E45" s="35">
        <f t="shared" si="19"/>
        <v>6129</v>
      </c>
      <c r="F45" s="35">
        <f t="shared" si="19"/>
        <v>0</v>
      </c>
      <c r="G45" s="35">
        <f t="shared" si="19"/>
        <v>9143</v>
      </c>
      <c r="H45" s="21">
        <f t="shared" si="2"/>
        <v>149.17604829499103</v>
      </c>
      <c r="I45" s="35">
        <f t="shared" si="19"/>
        <v>0</v>
      </c>
      <c r="J45" s="35">
        <f t="shared" si="19"/>
        <v>0</v>
      </c>
      <c r="K45" s="35">
        <f t="shared" si="19"/>
        <v>64592</v>
      </c>
      <c r="L45" s="21">
        <f t="shared" si="0"/>
        <v>75.990588235294112</v>
      </c>
      <c r="M45" s="35">
        <f t="shared" si="19"/>
        <v>0</v>
      </c>
      <c r="N45" s="35">
        <f t="shared" si="19"/>
        <v>0</v>
      </c>
      <c r="O45" s="35">
        <f t="shared" si="19"/>
        <v>696</v>
      </c>
      <c r="P45" s="35">
        <f t="shared" si="19"/>
        <v>0</v>
      </c>
      <c r="Q45" s="35">
        <f t="shared" si="19"/>
        <v>5251</v>
      </c>
      <c r="R45" s="35">
        <f t="shared" si="19"/>
        <v>0</v>
      </c>
      <c r="S45" s="35">
        <f t="shared" si="19"/>
        <v>5361</v>
      </c>
      <c r="T45" s="35">
        <f t="shared" si="19"/>
        <v>0</v>
      </c>
      <c r="U45" s="35">
        <f t="shared" si="19"/>
        <v>2746</v>
      </c>
      <c r="V45" s="35">
        <f t="shared" si="19"/>
        <v>0</v>
      </c>
      <c r="W45" s="35">
        <f t="shared" si="19"/>
        <v>1657</v>
      </c>
      <c r="X45" s="35">
        <f t="shared" si="19"/>
        <v>0</v>
      </c>
      <c r="Y45" s="21">
        <f t="shared" si="17"/>
        <v>60.342316096139839</v>
      </c>
      <c r="Z45" s="35">
        <f t="shared" si="19"/>
        <v>0</v>
      </c>
      <c r="AA45" s="35">
        <f t="shared" si="19"/>
        <v>11340</v>
      </c>
      <c r="AB45" s="35">
        <f t="shared" si="19"/>
        <v>0</v>
      </c>
      <c r="AC45" s="35">
        <f t="shared" si="19"/>
        <v>5534</v>
      </c>
      <c r="AD45" s="35">
        <f t="shared" si="19"/>
        <v>0</v>
      </c>
      <c r="AE45" s="35">
        <f t="shared" si="19"/>
        <v>4082</v>
      </c>
      <c r="AF45" s="35">
        <f t="shared" si="19"/>
        <v>0</v>
      </c>
      <c r="AG45" s="35">
        <f t="shared" si="19"/>
        <v>115</v>
      </c>
      <c r="AH45" s="35">
        <f t="shared" si="19"/>
        <v>0</v>
      </c>
      <c r="AI45" s="35">
        <f t="shared" si="19"/>
        <v>275</v>
      </c>
      <c r="AJ45" s="35">
        <f t="shared" si="19"/>
        <v>0</v>
      </c>
      <c r="AK45" s="35">
        <f t="shared" si="19"/>
        <v>543</v>
      </c>
      <c r="AL45" s="35">
        <f t="shared" si="19"/>
        <v>0</v>
      </c>
      <c r="AM45" s="35">
        <f t="shared" si="19"/>
        <v>1324</v>
      </c>
      <c r="AN45" s="35">
        <f t="shared" si="19"/>
        <v>0</v>
      </c>
      <c r="AO45" s="35">
        <f t="shared" si="19"/>
        <v>1714</v>
      </c>
      <c r="AP45" s="35">
        <f t="shared" si="19"/>
        <v>0</v>
      </c>
      <c r="AQ45" s="35">
        <f t="shared" si="19"/>
        <v>1439</v>
      </c>
      <c r="AR45" s="35">
        <f t="shared" si="19"/>
        <v>0</v>
      </c>
      <c r="AS45" s="35">
        <f t="shared" si="19"/>
        <v>3153</v>
      </c>
      <c r="AT45" s="35">
        <f t="shared" si="19"/>
        <v>0</v>
      </c>
      <c r="AU45" s="35">
        <f t="shared" si="19"/>
        <v>3153</v>
      </c>
      <c r="AV45" s="35">
        <f t="shared" si="19"/>
        <v>15791</v>
      </c>
      <c r="AW45" s="35">
        <f t="shared" si="19"/>
        <v>0</v>
      </c>
      <c r="AX45" s="35">
        <f t="shared" si="19"/>
        <v>13156</v>
      </c>
      <c r="AY45" s="35">
        <f t="shared" si="19"/>
        <v>0</v>
      </c>
      <c r="AZ45" s="35">
        <f t="shared" si="19"/>
        <v>28947</v>
      </c>
      <c r="BA45" s="35">
        <f t="shared" si="19"/>
        <v>0</v>
      </c>
      <c r="BB45" s="35">
        <f t="shared" si="19"/>
        <v>28947</v>
      </c>
      <c r="BC45" s="35">
        <f t="shared" si="19"/>
        <v>440</v>
      </c>
      <c r="BD45" s="35">
        <f t="shared" si="19"/>
        <v>2080</v>
      </c>
      <c r="BE45" s="35">
        <f t="shared" si="19"/>
        <v>815</v>
      </c>
      <c r="BF45" s="35">
        <f t="shared" si="19"/>
        <v>3955</v>
      </c>
      <c r="BG45" s="35">
        <f t="shared" si="19"/>
        <v>0</v>
      </c>
      <c r="BH45" s="35">
        <f t="shared" si="19"/>
        <v>0</v>
      </c>
      <c r="BI45" s="35">
        <f t="shared" si="19"/>
        <v>0</v>
      </c>
      <c r="BJ45" s="35">
        <f t="shared" si="19"/>
        <v>0</v>
      </c>
      <c r="BK45" s="35">
        <f t="shared" si="19"/>
        <v>0</v>
      </c>
      <c r="BL45" s="35">
        <f t="shared" si="19"/>
        <v>0</v>
      </c>
      <c r="BM45" s="35">
        <f t="shared" si="19"/>
        <v>0</v>
      </c>
    </row>
    <row r="46" spans="1:65" s="139" customFormat="1" ht="17.100000000000001" customHeight="1">
      <c r="A46" s="22">
        <v>35</v>
      </c>
      <c r="B46" s="29" t="s">
        <v>101</v>
      </c>
      <c r="C46" s="13">
        <v>62000</v>
      </c>
      <c r="D46" s="13">
        <v>18000</v>
      </c>
      <c r="E46" s="14">
        <v>5167</v>
      </c>
      <c r="F46" s="14">
        <v>1500</v>
      </c>
      <c r="G46" s="14">
        <v>5780</v>
      </c>
      <c r="H46" s="15">
        <f t="shared" si="2"/>
        <v>111.86375072575963</v>
      </c>
      <c r="I46" s="14">
        <v>1825</v>
      </c>
      <c r="J46" s="15">
        <f t="shared" si="8"/>
        <v>121.66666666666667</v>
      </c>
      <c r="K46" s="34">
        <f>G46+April26!K46</f>
        <v>47768</v>
      </c>
      <c r="L46" s="15">
        <f t="shared" si="0"/>
        <v>77.045161290322582</v>
      </c>
      <c r="M46" s="34">
        <f>I46+April26!M46</f>
        <v>18166</v>
      </c>
      <c r="N46" s="15">
        <f t="shared" ref="N46" si="20">M46*100/D46</f>
        <v>100.92222222222222</v>
      </c>
      <c r="O46" s="14">
        <v>146</v>
      </c>
      <c r="P46" s="14">
        <v>60</v>
      </c>
      <c r="Q46" s="34">
        <f>O46+April26!Q46</f>
        <v>1531</v>
      </c>
      <c r="R46" s="34">
        <f>P46+April26!R46</f>
        <v>622</v>
      </c>
      <c r="S46" s="14">
        <v>3919</v>
      </c>
      <c r="T46" s="14">
        <v>1636</v>
      </c>
      <c r="U46" s="14">
        <v>1327</v>
      </c>
      <c r="V46" s="14">
        <v>510</v>
      </c>
      <c r="W46" s="14">
        <v>683</v>
      </c>
      <c r="X46" s="14">
        <v>264</v>
      </c>
      <c r="Y46" s="15">
        <f t="shared" si="17"/>
        <v>51.469480030143181</v>
      </c>
      <c r="Z46" s="15">
        <f t="shared" si="17"/>
        <v>51.764705882352942</v>
      </c>
      <c r="AA46" s="14">
        <v>7602</v>
      </c>
      <c r="AB46" s="14"/>
      <c r="AC46" s="14">
        <v>3821</v>
      </c>
      <c r="AD46" s="14"/>
      <c r="AE46" s="14">
        <v>3543</v>
      </c>
      <c r="AF46" s="14"/>
      <c r="AG46" s="14">
        <v>48</v>
      </c>
      <c r="AH46" s="14"/>
      <c r="AI46" s="14">
        <v>580</v>
      </c>
      <c r="AJ46" s="14"/>
      <c r="AK46" s="14">
        <v>47</v>
      </c>
      <c r="AL46" s="14"/>
      <c r="AM46" s="14">
        <v>182</v>
      </c>
      <c r="AN46" s="14"/>
      <c r="AO46" s="14">
        <v>1219</v>
      </c>
      <c r="AP46" s="14"/>
      <c r="AQ46" s="14">
        <v>1158</v>
      </c>
      <c r="AR46" s="14"/>
      <c r="AS46" s="34">
        <f t="shared" si="3"/>
        <v>2377</v>
      </c>
      <c r="AT46" s="34">
        <f t="shared" si="3"/>
        <v>0</v>
      </c>
      <c r="AU46" s="34">
        <f t="shared" si="4"/>
        <v>2377</v>
      </c>
      <c r="AV46" s="34">
        <f>AO46+April26!AV46</f>
        <v>11282</v>
      </c>
      <c r="AW46" s="34">
        <f>AP46+April26!AW46</f>
        <v>3218</v>
      </c>
      <c r="AX46" s="34">
        <f>AQ46+April26!AX46</f>
        <v>10439</v>
      </c>
      <c r="AY46" s="34">
        <f>AR46+April26!AY46</f>
        <v>2589</v>
      </c>
      <c r="AZ46" s="34">
        <f t="shared" si="5"/>
        <v>21721</v>
      </c>
      <c r="BA46" s="34">
        <f t="shared" si="5"/>
        <v>5807</v>
      </c>
      <c r="BB46" s="34">
        <f t="shared" si="6"/>
        <v>27528</v>
      </c>
      <c r="BC46" s="14"/>
      <c r="BD46" s="14"/>
      <c r="BE46" s="34"/>
      <c r="BF46" s="34"/>
      <c r="BG46" s="14">
        <v>4</v>
      </c>
      <c r="BH46" s="14">
        <v>4212</v>
      </c>
      <c r="BI46" s="14"/>
      <c r="BJ46" s="34">
        <f>BH46+BI46</f>
        <v>4212</v>
      </c>
      <c r="BK46" s="34">
        <f>April26!BK46+BH46</f>
        <v>40862</v>
      </c>
      <c r="BL46" s="34">
        <f>April26!BL46+BI46</f>
        <v>0</v>
      </c>
      <c r="BM46" s="34">
        <f t="shared" ref="BM46:BM47" si="21">SUM(BK46:BL46)</f>
        <v>40862</v>
      </c>
    </row>
    <row r="47" spans="1:65" s="139" customFormat="1" ht="17.100000000000001" customHeight="1">
      <c r="A47" s="12">
        <v>36</v>
      </c>
      <c r="B47" s="13" t="s">
        <v>102</v>
      </c>
      <c r="C47" s="13"/>
      <c r="D47" s="13"/>
      <c r="E47" s="14"/>
      <c r="F47" s="14"/>
      <c r="G47" s="14"/>
      <c r="H47" s="15"/>
      <c r="I47" s="14"/>
      <c r="J47" s="15"/>
      <c r="K47" s="34">
        <f>G47+April26!K47</f>
        <v>0</v>
      </c>
      <c r="L47" s="15"/>
      <c r="M47" s="34">
        <f>I47+April26!M47</f>
        <v>0</v>
      </c>
      <c r="N47" s="15"/>
      <c r="O47" s="14"/>
      <c r="P47" s="14"/>
      <c r="Q47" s="34">
        <f>O47+April26!Q47</f>
        <v>0</v>
      </c>
      <c r="R47" s="34">
        <f>P47+April26!R47</f>
        <v>0</v>
      </c>
      <c r="S47" s="14"/>
      <c r="T47" s="14"/>
      <c r="U47" s="14"/>
      <c r="V47" s="14"/>
      <c r="W47" s="14"/>
      <c r="X47" s="14"/>
      <c r="Y47" s="15"/>
      <c r="Z47" s="15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34">
        <f t="shared" si="3"/>
        <v>0</v>
      </c>
      <c r="AT47" s="34">
        <f t="shared" si="3"/>
        <v>0</v>
      </c>
      <c r="AU47" s="34">
        <f t="shared" si="4"/>
        <v>0</v>
      </c>
      <c r="AV47" s="34">
        <f>AO47+April26!AV47</f>
        <v>0</v>
      </c>
      <c r="AW47" s="34">
        <f>AP47+April26!AW47</f>
        <v>0</v>
      </c>
      <c r="AX47" s="34">
        <f>AQ47+April26!AX47</f>
        <v>0</v>
      </c>
      <c r="AY47" s="34">
        <f>AR47+April26!AY47</f>
        <v>0</v>
      </c>
      <c r="AZ47" s="34">
        <f t="shared" si="5"/>
        <v>0</v>
      </c>
      <c r="BA47" s="34">
        <f t="shared" si="5"/>
        <v>0</v>
      </c>
      <c r="BB47" s="34">
        <f t="shared" si="6"/>
        <v>0</v>
      </c>
      <c r="BC47" s="14"/>
      <c r="BD47" s="14"/>
      <c r="BE47" s="34">
        <f>BC47+'Jan26'!BE47</f>
        <v>0</v>
      </c>
      <c r="BF47" s="34">
        <f>BD47+'Jan26'!BF47</f>
        <v>0</v>
      </c>
      <c r="BG47" s="14">
        <v>37</v>
      </c>
      <c r="BH47" s="14"/>
      <c r="BI47" s="14">
        <v>69485</v>
      </c>
      <c r="BJ47" s="34">
        <f>BH47+BI47</f>
        <v>69485</v>
      </c>
      <c r="BK47" s="34">
        <f>April26!BK47+BH47</f>
        <v>0</v>
      </c>
      <c r="BL47" s="34">
        <f>April26!BL47+BI47</f>
        <v>524030</v>
      </c>
      <c r="BM47" s="34">
        <f t="shared" si="21"/>
        <v>524030</v>
      </c>
    </row>
    <row r="48" spans="1:65" s="139" customFormat="1" ht="17.100000000000001" customHeight="1">
      <c r="A48" s="12">
        <v>37</v>
      </c>
      <c r="B48" s="13" t="s">
        <v>103</v>
      </c>
      <c r="C48" s="13">
        <v>59000</v>
      </c>
      <c r="D48" s="13">
        <v>2000</v>
      </c>
      <c r="E48" s="14">
        <v>4916</v>
      </c>
      <c r="F48" s="14">
        <v>168</v>
      </c>
      <c r="G48" s="14">
        <v>5090</v>
      </c>
      <c r="H48" s="15">
        <f t="shared" si="2"/>
        <v>103.53946297803093</v>
      </c>
      <c r="I48" s="14">
        <v>1342</v>
      </c>
      <c r="J48" s="15">
        <f t="shared" si="8"/>
        <v>798.80952380952385</v>
      </c>
      <c r="K48" s="34">
        <f>G48+April26!K48</f>
        <v>41604</v>
      </c>
      <c r="L48" s="15">
        <f t="shared" si="0"/>
        <v>70.515254237288133</v>
      </c>
      <c r="M48" s="34">
        <f>I48+April26!M48</f>
        <v>12606</v>
      </c>
      <c r="N48" s="15">
        <f t="shared" ref="N48:N50" si="22">M48*100/D48</f>
        <v>630.29999999999995</v>
      </c>
      <c r="O48" s="14">
        <v>90</v>
      </c>
      <c r="P48" s="14">
        <v>30</v>
      </c>
      <c r="Q48" s="34">
        <f>O48+April26!Q48</f>
        <v>740</v>
      </c>
      <c r="R48" s="34">
        <f>P48+April26!R48</f>
        <v>353</v>
      </c>
      <c r="S48" s="14">
        <v>3529</v>
      </c>
      <c r="T48" s="14">
        <v>1150</v>
      </c>
      <c r="U48" s="14">
        <v>1274</v>
      </c>
      <c r="V48" s="14">
        <v>347</v>
      </c>
      <c r="W48" s="14">
        <v>646</v>
      </c>
      <c r="X48" s="14">
        <v>173</v>
      </c>
      <c r="Y48" s="15">
        <f t="shared" si="17"/>
        <v>50.706436420722135</v>
      </c>
      <c r="Z48" s="15">
        <f t="shared" si="17"/>
        <v>49.855907780979827</v>
      </c>
      <c r="AA48" s="14">
        <v>4980</v>
      </c>
      <c r="AB48" s="14"/>
      <c r="AC48" s="14">
        <v>2117</v>
      </c>
      <c r="AD48" s="14"/>
      <c r="AE48" s="14">
        <v>2152</v>
      </c>
      <c r="AF48" s="14"/>
      <c r="AG48" s="14">
        <v>47</v>
      </c>
      <c r="AH48" s="14"/>
      <c r="AI48" s="14">
        <v>539</v>
      </c>
      <c r="AJ48" s="14"/>
      <c r="AK48" s="14">
        <v>47</v>
      </c>
      <c r="AL48" s="14"/>
      <c r="AM48" s="14">
        <v>104</v>
      </c>
      <c r="AN48" s="14"/>
      <c r="AO48" s="14">
        <v>1110</v>
      </c>
      <c r="AP48" s="14"/>
      <c r="AQ48" s="14">
        <v>930</v>
      </c>
      <c r="AR48" s="14"/>
      <c r="AS48" s="34">
        <f t="shared" si="3"/>
        <v>2040</v>
      </c>
      <c r="AT48" s="34">
        <f t="shared" si="3"/>
        <v>0</v>
      </c>
      <c r="AU48" s="34">
        <f t="shared" si="4"/>
        <v>2040</v>
      </c>
      <c r="AV48" s="34">
        <f>AO48+April26!AV48</f>
        <v>9670</v>
      </c>
      <c r="AW48" s="34">
        <f>AP48+April26!AW48</f>
        <v>1735</v>
      </c>
      <c r="AX48" s="34">
        <f>AQ48+April26!AX48</f>
        <v>7909</v>
      </c>
      <c r="AY48" s="34">
        <f>AR48+April26!AY48</f>
        <v>1329</v>
      </c>
      <c r="AZ48" s="34">
        <f t="shared" si="5"/>
        <v>17579</v>
      </c>
      <c r="BA48" s="34">
        <f t="shared" si="5"/>
        <v>3064</v>
      </c>
      <c r="BB48" s="34">
        <f t="shared" si="6"/>
        <v>20643</v>
      </c>
      <c r="BC48" s="14"/>
      <c r="BD48" s="14"/>
      <c r="BE48" s="34"/>
      <c r="BF48" s="34"/>
      <c r="BG48" s="14"/>
      <c r="BH48" s="14"/>
      <c r="BI48" s="14"/>
      <c r="BJ48" s="34"/>
      <c r="BK48" s="40"/>
      <c r="BL48" s="40"/>
      <c r="BM48" s="40"/>
    </row>
    <row r="49" spans="1:65" s="139" customFormat="1" ht="17.100000000000001" customHeight="1">
      <c r="A49" s="12">
        <v>38</v>
      </c>
      <c r="B49" s="13" t="s">
        <v>104</v>
      </c>
      <c r="C49" s="13">
        <v>42000</v>
      </c>
      <c r="D49" s="13">
        <v>500</v>
      </c>
      <c r="E49" s="14">
        <v>2777</v>
      </c>
      <c r="F49" s="14">
        <v>42</v>
      </c>
      <c r="G49" s="14">
        <v>3320</v>
      </c>
      <c r="H49" s="15">
        <f t="shared" si="2"/>
        <v>119.55347497299243</v>
      </c>
      <c r="I49" s="14">
        <v>45</v>
      </c>
      <c r="J49" s="15">
        <f t="shared" si="8"/>
        <v>107.14285714285714</v>
      </c>
      <c r="K49" s="34">
        <f>G49+April26!K49</f>
        <v>29780</v>
      </c>
      <c r="L49" s="15">
        <f t="shared" si="0"/>
        <v>70.904761904761898</v>
      </c>
      <c r="M49" s="34">
        <f>I49+April26!M49</f>
        <v>515</v>
      </c>
      <c r="N49" s="15">
        <f t="shared" si="22"/>
        <v>103</v>
      </c>
      <c r="O49" s="14">
        <v>142</v>
      </c>
      <c r="P49" s="14">
        <v>7</v>
      </c>
      <c r="Q49" s="34">
        <f>O49+April26!Q49</f>
        <v>1535</v>
      </c>
      <c r="R49" s="34">
        <f>P49+April26!R49</f>
        <v>88</v>
      </c>
      <c r="S49" s="14">
        <v>5212</v>
      </c>
      <c r="T49" s="14">
        <v>48</v>
      </c>
      <c r="U49" s="14">
        <v>1182</v>
      </c>
      <c r="V49" s="14">
        <v>14</v>
      </c>
      <c r="W49" s="14">
        <v>608</v>
      </c>
      <c r="X49" s="14">
        <v>6</v>
      </c>
      <c r="Y49" s="15">
        <f t="shared" si="17"/>
        <v>51.438240270727583</v>
      </c>
      <c r="Z49" s="15">
        <f t="shared" si="17"/>
        <v>42.857142857142854</v>
      </c>
      <c r="AA49" s="14"/>
      <c r="AB49" s="14"/>
      <c r="AC49" s="14">
        <v>4056</v>
      </c>
      <c r="AD49" s="14"/>
      <c r="AE49" s="14">
        <v>1754</v>
      </c>
      <c r="AF49" s="14"/>
      <c r="AG49" s="14">
        <v>1365</v>
      </c>
      <c r="AH49" s="14"/>
      <c r="AI49" s="14">
        <v>62</v>
      </c>
      <c r="AJ49" s="14"/>
      <c r="AK49" s="14">
        <v>390</v>
      </c>
      <c r="AL49" s="14"/>
      <c r="AM49" s="14">
        <v>59</v>
      </c>
      <c r="AN49" s="14"/>
      <c r="AO49" s="14">
        <v>116</v>
      </c>
      <c r="AP49" s="14"/>
      <c r="AQ49" s="14">
        <v>811</v>
      </c>
      <c r="AR49" s="14"/>
      <c r="AS49" s="34">
        <f t="shared" si="3"/>
        <v>927</v>
      </c>
      <c r="AT49" s="34">
        <f t="shared" si="3"/>
        <v>0</v>
      </c>
      <c r="AU49" s="34">
        <f t="shared" si="4"/>
        <v>927</v>
      </c>
      <c r="AV49" s="34">
        <f>AO49+April26!AV49</f>
        <v>6936</v>
      </c>
      <c r="AW49" s="34">
        <f>AP49+April26!AW49</f>
        <v>162</v>
      </c>
      <c r="AX49" s="34">
        <f>AQ49+April26!AX49</f>
        <v>6765</v>
      </c>
      <c r="AY49" s="34">
        <f>AR49+April26!AY49</f>
        <v>140</v>
      </c>
      <c r="AZ49" s="34">
        <f t="shared" si="5"/>
        <v>13701</v>
      </c>
      <c r="BA49" s="34">
        <f t="shared" si="5"/>
        <v>302</v>
      </c>
      <c r="BB49" s="34">
        <f t="shared" si="6"/>
        <v>14003</v>
      </c>
      <c r="BC49" s="14"/>
      <c r="BD49" s="14"/>
      <c r="BE49" s="34"/>
      <c r="BF49" s="34"/>
      <c r="BG49" s="14"/>
      <c r="BH49" s="14"/>
      <c r="BI49" s="14"/>
      <c r="BJ49" s="34"/>
      <c r="BK49" s="40"/>
      <c r="BL49" s="40"/>
      <c r="BM49" s="40"/>
    </row>
    <row r="50" spans="1:65" s="139" customFormat="1" ht="17.100000000000001" customHeight="1">
      <c r="A50" s="16">
        <v>39</v>
      </c>
      <c r="B50" s="17" t="s">
        <v>105</v>
      </c>
      <c r="C50" s="13">
        <v>95000</v>
      </c>
      <c r="D50" s="13">
        <v>8000</v>
      </c>
      <c r="E50" s="14">
        <v>7857</v>
      </c>
      <c r="F50" s="14">
        <v>720</v>
      </c>
      <c r="G50" s="14">
        <v>9501</v>
      </c>
      <c r="H50" s="15">
        <f t="shared" si="2"/>
        <v>120.92401680030547</v>
      </c>
      <c r="I50" s="14">
        <v>853</v>
      </c>
      <c r="J50" s="15">
        <f t="shared" si="8"/>
        <v>118.47222222222223</v>
      </c>
      <c r="K50" s="34">
        <f>G50+April26!K50</f>
        <v>71795</v>
      </c>
      <c r="L50" s="15">
        <f t="shared" si="0"/>
        <v>75.573684210526309</v>
      </c>
      <c r="M50" s="34">
        <f>I50+April26!M50</f>
        <v>7825</v>
      </c>
      <c r="N50" s="15">
        <f t="shared" si="22"/>
        <v>97.8125</v>
      </c>
      <c r="O50" s="14">
        <v>235</v>
      </c>
      <c r="P50" s="14">
        <v>31</v>
      </c>
      <c r="Q50" s="34">
        <f>O50+April26!Q50</f>
        <v>1724</v>
      </c>
      <c r="R50" s="34">
        <f>P50+April26!R50</f>
        <v>204</v>
      </c>
      <c r="S50" s="14">
        <v>8286</v>
      </c>
      <c r="T50" s="14">
        <v>844</v>
      </c>
      <c r="U50" s="14">
        <v>2545</v>
      </c>
      <c r="V50" s="14">
        <v>337</v>
      </c>
      <c r="W50" s="14">
        <v>1402</v>
      </c>
      <c r="X50" s="14">
        <v>183</v>
      </c>
      <c r="Y50" s="15">
        <f t="shared" si="17"/>
        <v>55.088408644400786</v>
      </c>
      <c r="Z50" s="15">
        <f t="shared" si="17"/>
        <v>54.302670623145403</v>
      </c>
      <c r="AA50" s="14">
        <v>10076</v>
      </c>
      <c r="AB50" s="14"/>
      <c r="AC50" s="14">
        <v>4848</v>
      </c>
      <c r="AD50" s="14"/>
      <c r="AE50" s="14">
        <v>3239</v>
      </c>
      <c r="AF50" s="14"/>
      <c r="AG50" s="14">
        <v>162</v>
      </c>
      <c r="AH50" s="14"/>
      <c r="AI50" s="14">
        <v>986</v>
      </c>
      <c r="AJ50" s="14"/>
      <c r="AK50" s="14">
        <v>91</v>
      </c>
      <c r="AL50" s="14"/>
      <c r="AM50" s="14">
        <v>385</v>
      </c>
      <c r="AN50" s="14"/>
      <c r="AO50" s="14">
        <v>2671</v>
      </c>
      <c r="AP50" s="14"/>
      <c r="AQ50" s="14">
        <v>2247</v>
      </c>
      <c r="AR50" s="14"/>
      <c r="AS50" s="34">
        <f t="shared" si="3"/>
        <v>4918</v>
      </c>
      <c r="AT50" s="34">
        <f t="shared" si="3"/>
        <v>0</v>
      </c>
      <c r="AU50" s="34">
        <f t="shared" si="4"/>
        <v>4918</v>
      </c>
      <c r="AV50" s="34">
        <f>AO50+April26!AV50</f>
        <v>17402</v>
      </c>
      <c r="AW50" s="34">
        <f>AP50+April26!AW50</f>
        <v>1385</v>
      </c>
      <c r="AX50" s="34">
        <f>AQ50+April26!AX50</f>
        <v>15031</v>
      </c>
      <c r="AY50" s="34">
        <f>AR50+April26!AY50</f>
        <v>1030</v>
      </c>
      <c r="AZ50" s="34">
        <f t="shared" si="5"/>
        <v>32433</v>
      </c>
      <c r="BA50" s="34">
        <f t="shared" si="5"/>
        <v>2415</v>
      </c>
      <c r="BB50" s="34">
        <f t="shared" si="6"/>
        <v>34848</v>
      </c>
      <c r="BC50" s="14"/>
      <c r="BD50" s="14"/>
      <c r="BE50" s="34"/>
      <c r="BF50" s="34"/>
      <c r="BG50" s="14"/>
      <c r="BH50" s="14"/>
      <c r="BI50" s="14"/>
      <c r="BJ50" s="34"/>
      <c r="BK50" s="40"/>
      <c r="BL50" s="40"/>
      <c r="BM50" s="40"/>
    </row>
    <row r="51" spans="1:65" s="140" customFormat="1" ht="17.100000000000001" customHeight="1">
      <c r="A51" s="18"/>
      <c r="B51" s="19" t="s">
        <v>74</v>
      </c>
      <c r="C51" s="19">
        <f>SUM(C46:C50)</f>
        <v>258000</v>
      </c>
      <c r="D51" s="19">
        <f t="shared" ref="D51:BM51" si="23">SUM(D46:D50)</f>
        <v>28500</v>
      </c>
      <c r="E51" s="35">
        <f t="shared" si="23"/>
        <v>20717</v>
      </c>
      <c r="F51" s="35">
        <f t="shared" si="23"/>
        <v>2430</v>
      </c>
      <c r="G51" s="35">
        <f t="shared" si="23"/>
        <v>23691</v>
      </c>
      <c r="H51" s="21">
        <f t="shared" si="2"/>
        <v>114.35536033209442</v>
      </c>
      <c r="I51" s="35">
        <f t="shared" si="23"/>
        <v>4065</v>
      </c>
      <c r="J51" s="21">
        <f t="shared" si="8"/>
        <v>167.28395061728395</v>
      </c>
      <c r="K51" s="35">
        <f t="shared" si="23"/>
        <v>190947</v>
      </c>
      <c r="L51" s="21">
        <f t="shared" si="0"/>
        <v>74.010465116279065</v>
      </c>
      <c r="M51" s="35">
        <f t="shared" si="23"/>
        <v>39112</v>
      </c>
      <c r="N51" s="21">
        <f t="shared" si="9"/>
        <v>137.23508771929824</v>
      </c>
      <c r="O51" s="35">
        <f t="shared" si="23"/>
        <v>613</v>
      </c>
      <c r="P51" s="35">
        <f t="shared" si="23"/>
        <v>128</v>
      </c>
      <c r="Q51" s="35">
        <f t="shared" si="23"/>
        <v>5530</v>
      </c>
      <c r="R51" s="35">
        <f t="shared" si="23"/>
        <v>1267</v>
      </c>
      <c r="S51" s="35">
        <f t="shared" si="23"/>
        <v>20946</v>
      </c>
      <c r="T51" s="35">
        <f t="shared" si="23"/>
        <v>3678</v>
      </c>
      <c r="U51" s="35">
        <f t="shared" si="23"/>
        <v>6328</v>
      </c>
      <c r="V51" s="35">
        <f t="shared" si="23"/>
        <v>1208</v>
      </c>
      <c r="W51" s="35">
        <f t="shared" si="23"/>
        <v>3339</v>
      </c>
      <c r="X51" s="35">
        <f t="shared" si="23"/>
        <v>626</v>
      </c>
      <c r="Y51" s="21">
        <f t="shared" si="17"/>
        <v>52.76548672566372</v>
      </c>
      <c r="Z51" s="21">
        <f t="shared" si="17"/>
        <v>51.82119205298013</v>
      </c>
      <c r="AA51" s="35">
        <f t="shared" si="23"/>
        <v>22658</v>
      </c>
      <c r="AB51" s="35">
        <f t="shared" si="23"/>
        <v>0</v>
      </c>
      <c r="AC51" s="35">
        <f t="shared" si="23"/>
        <v>14842</v>
      </c>
      <c r="AD51" s="35">
        <f t="shared" si="23"/>
        <v>0</v>
      </c>
      <c r="AE51" s="35">
        <f t="shared" si="23"/>
        <v>10688</v>
      </c>
      <c r="AF51" s="35">
        <f t="shared" si="23"/>
        <v>0</v>
      </c>
      <c r="AG51" s="35">
        <f t="shared" si="23"/>
        <v>1622</v>
      </c>
      <c r="AH51" s="35">
        <f t="shared" si="23"/>
        <v>0</v>
      </c>
      <c r="AI51" s="35">
        <f t="shared" si="23"/>
        <v>2167</v>
      </c>
      <c r="AJ51" s="35">
        <f t="shared" si="23"/>
        <v>0</v>
      </c>
      <c r="AK51" s="35">
        <f t="shared" si="23"/>
        <v>575</v>
      </c>
      <c r="AL51" s="35">
        <f t="shared" si="23"/>
        <v>0</v>
      </c>
      <c r="AM51" s="35">
        <f t="shared" si="23"/>
        <v>730</v>
      </c>
      <c r="AN51" s="35">
        <f t="shared" si="23"/>
        <v>0</v>
      </c>
      <c r="AO51" s="35">
        <f t="shared" si="23"/>
        <v>5116</v>
      </c>
      <c r="AP51" s="35">
        <f t="shared" si="23"/>
        <v>0</v>
      </c>
      <c r="AQ51" s="35">
        <f t="shared" si="23"/>
        <v>5146</v>
      </c>
      <c r="AR51" s="35">
        <f t="shared" si="23"/>
        <v>0</v>
      </c>
      <c r="AS51" s="35">
        <f t="shared" si="23"/>
        <v>10262</v>
      </c>
      <c r="AT51" s="35">
        <f t="shared" si="23"/>
        <v>0</v>
      </c>
      <c r="AU51" s="35">
        <f t="shared" si="23"/>
        <v>10262</v>
      </c>
      <c r="AV51" s="35">
        <f t="shared" si="23"/>
        <v>45290</v>
      </c>
      <c r="AW51" s="35">
        <f t="shared" si="23"/>
        <v>6500</v>
      </c>
      <c r="AX51" s="35">
        <f t="shared" si="23"/>
        <v>40144</v>
      </c>
      <c r="AY51" s="37">
        <f t="shared" si="23"/>
        <v>5088</v>
      </c>
      <c r="AZ51" s="35">
        <f t="shared" si="23"/>
        <v>85434</v>
      </c>
      <c r="BA51" s="35">
        <f t="shared" si="23"/>
        <v>11588</v>
      </c>
      <c r="BB51" s="35">
        <f t="shared" si="23"/>
        <v>97022</v>
      </c>
      <c r="BC51" s="35">
        <f t="shared" si="23"/>
        <v>0</v>
      </c>
      <c r="BD51" s="35">
        <f t="shared" si="23"/>
        <v>0</v>
      </c>
      <c r="BE51" s="35">
        <f t="shared" si="23"/>
        <v>0</v>
      </c>
      <c r="BF51" s="35">
        <f t="shared" si="23"/>
        <v>0</v>
      </c>
      <c r="BG51" s="35">
        <f t="shared" si="23"/>
        <v>41</v>
      </c>
      <c r="BH51" s="35">
        <f t="shared" si="23"/>
        <v>4212</v>
      </c>
      <c r="BI51" s="35">
        <f t="shared" si="23"/>
        <v>69485</v>
      </c>
      <c r="BJ51" s="35">
        <f t="shared" si="23"/>
        <v>73697</v>
      </c>
      <c r="BK51" s="35">
        <f t="shared" si="23"/>
        <v>40862</v>
      </c>
      <c r="BL51" s="35">
        <f t="shared" si="23"/>
        <v>524030</v>
      </c>
      <c r="BM51" s="35">
        <f t="shared" si="23"/>
        <v>564892</v>
      </c>
    </row>
    <row r="52" spans="1:65" s="139" customFormat="1" ht="17.100000000000001" customHeight="1">
      <c r="A52" s="22">
        <v>40</v>
      </c>
      <c r="B52" s="29" t="s">
        <v>106</v>
      </c>
      <c r="C52" s="13">
        <v>146000</v>
      </c>
      <c r="D52" s="13">
        <v>47000</v>
      </c>
      <c r="E52" s="14">
        <v>12275</v>
      </c>
      <c r="F52" s="14">
        <v>3910</v>
      </c>
      <c r="G52" s="14">
        <v>13253</v>
      </c>
      <c r="H52" s="15">
        <f t="shared" si="2"/>
        <v>107.96741344195519</v>
      </c>
      <c r="I52" s="14">
        <v>5175</v>
      </c>
      <c r="J52" s="15">
        <f t="shared" si="8"/>
        <v>132.35294117647058</v>
      </c>
      <c r="K52" s="34">
        <f>G52+April26!K52</f>
        <v>110928</v>
      </c>
      <c r="L52" s="15">
        <f t="shared" si="0"/>
        <v>75.978082191780828</v>
      </c>
      <c r="M52" s="34">
        <f>I52+'Mar26'!M52</f>
        <v>40267</v>
      </c>
      <c r="N52" s="15">
        <f t="shared" si="9"/>
        <v>85.674468085106383</v>
      </c>
      <c r="O52" s="14">
        <v>9</v>
      </c>
      <c r="P52" s="14">
        <v>41</v>
      </c>
      <c r="Q52" s="34">
        <f>O52+April26!Q52</f>
        <v>226</v>
      </c>
      <c r="R52" s="34">
        <f>P52+April26!R52</f>
        <v>328</v>
      </c>
      <c r="S52" s="14">
        <v>11225</v>
      </c>
      <c r="T52" s="14">
        <v>4594</v>
      </c>
      <c r="U52" s="14">
        <v>4019</v>
      </c>
      <c r="V52" s="14">
        <v>1970</v>
      </c>
      <c r="W52" s="14">
        <v>2250</v>
      </c>
      <c r="X52" s="14">
        <v>1035</v>
      </c>
      <c r="Y52" s="15">
        <f t="shared" ref="Y52:Z89" si="24">W52*100/U52</f>
        <v>55.984075640706642</v>
      </c>
      <c r="Z52" s="15">
        <f t="shared" si="24"/>
        <v>52.538071065989847</v>
      </c>
      <c r="AA52" s="14">
        <v>16413</v>
      </c>
      <c r="AB52" s="14">
        <v>5267</v>
      </c>
      <c r="AC52" s="14">
        <v>6005</v>
      </c>
      <c r="AD52" s="14">
        <v>2043</v>
      </c>
      <c r="AE52" s="14">
        <v>5566</v>
      </c>
      <c r="AF52" s="14">
        <v>1844</v>
      </c>
      <c r="AG52" s="14">
        <v>127</v>
      </c>
      <c r="AH52" s="14">
        <v>53</v>
      </c>
      <c r="AI52" s="14">
        <v>1044</v>
      </c>
      <c r="AJ52" s="14">
        <v>459</v>
      </c>
      <c r="AK52" s="14">
        <v>94</v>
      </c>
      <c r="AL52" s="14">
        <v>17</v>
      </c>
      <c r="AM52" s="14">
        <v>430</v>
      </c>
      <c r="AN52" s="14">
        <v>121</v>
      </c>
      <c r="AO52" s="14">
        <v>3290</v>
      </c>
      <c r="AP52" s="14">
        <v>1213</v>
      </c>
      <c r="AQ52" s="14">
        <v>2512</v>
      </c>
      <c r="AR52" s="14">
        <v>869</v>
      </c>
      <c r="AS52" s="34">
        <f t="shared" si="3"/>
        <v>5802</v>
      </c>
      <c r="AT52" s="34">
        <f t="shared" si="3"/>
        <v>2082</v>
      </c>
      <c r="AU52" s="34">
        <f t="shared" si="4"/>
        <v>7884</v>
      </c>
      <c r="AV52" s="34">
        <f>AO52+April26!AV52</f>
        <v>28812</v>
      </c>
      <c r="AW52" s="34">
        <f>AP52+April26!AW52</f>
        <v>10606</v>
      </c>
      <c r="AX52" s="34">
        <f>AQ52+April26!AX52</f>
        <v>21750</v>
      </c>
      <c r="AY52" s="34">
        <f>AR52+April26!AY52</f>
        <v>8042</v>
      </c>
      <c r="AZ52" s="34">
        <f t="shared" si="5"/>
        <v>50562</v>
      </c>
      <c r="BA52" s="34">
        <f t="shared" si="5"/>
        <v>18648</v>
      </c>
      <c r="BB52" s="34">
        <f t="shared" si="6"/>
        <v>69210</v>
      </c>
      <c r="BC52" s="14"/>
      <c r="BD52" s="14"/>
      <c r="BE52" s="34"/>
      <c r="BF52" s="34"/>
      <c r="BG52" s="14">
        <v>3</v>
      </c>
      <c r="BH52" s="14">
        <v>5081</v>
      </c>
      <c r="BI52" s="14"/>
      <c r="BJ52" s="34">
        <f>BH52+BI52</f>
        <v>5081</v>
      </c>
      <c r="BK52" s="34">
        <f>April26!BK52+BH52</f>
        <v>53489</v>
      </c>
      <c r="BL52" s="34">
        <f>April26!BL52+BI52</f>
        <v>0</v>
      </c>
      <c r="BM52" s="34">
        <f>SUM(BK52:BL52)</f>
        <v>53489</v>
      </c>
    </row>
    <row r="53" spans="1:65" s="139" customFormat="1" ht="17.100000000000001" customHeight="1">
      <c r="A53" s="16">
        <v>41</v>
      </c>
      <c r="B53" s="17" t="s">
        <v>107</v>
      </c>
      <c r="C53" s="13">
        <v>45000</v>
      </c>
      <c r="D53" s="13">
        <v>8000</v>
      </c>
      <c r="E53" s="14">
        <v>3800</v>
      </c>
      <c r="F53" s="14">
        <v>665</v>
      </c>
      <c r="G53" s="14">
        <v>4152</v>
      </c>
      <c r="H53" s="15">
        <f t="shared" si="2"/>
        <v>109.26315789473684</v>
      </c>
      <c r="I53" s="14">
        <v>552</v>
      </c>
      <c r="J53" s="15">
        <f t="shared" si="8"/>
        <v>83.007518796992485</v>
      </c>
      <c r="K53" s="34">
        <f>G53+April26!K53</f>
        <v>34156</v>
      </c>
      <c r="L53" s="15">
        <f t="shared" si="0"/>
        <v>75.902222222222221</v>
      </c>
      <c r="M53" s="34">
        <f>I53+'Mar26'!M53</f>
        <v>4804</v>
      </c>
      <c r="N53" s="15">
        <f t="shared" si="9"/>
        <v>60.05</v>
      </c>
      <c r="O53" s="14">
        <v>13</v>
      </c>
      <c r="P53" s="14">
        <v>2</v>
      </c>
      <c r="Q53" s="34">
        <f>O53+April26!Q53</f>
        <v>71</v>
      </c>
      <c r="R53" s="34">
        <f>P53+April26!R53</f>
        <v>28</v>
      </c>
      <c r="S53" s="14">
        <v>3922</v>
      </c>
      <c r="T53" s="14">
        <v>581</v>
      </c>
      <c r="U53" s="14">
        <v>1455</v>
      </c>
      <c r="V53" s="14">
        <v>133</v>
      </c>
      <c r="W53" s="14">
        <v>758</v>
      </c>
      <c r="X53" s="14">
        <v>70</v>
      </c>
      <c r="Y53" s="15">
        <f t="shared" si="24"/>
        <v>52.096219931271477</v>
      </c>
      <c r="Z53" s="15">
        <f t="shared" si="24"/>
        <v>52.631578947368418</v>
      </c>
      <c r="AA53" s="14">
        <v>4082</v>
      </c>
      <c r="AB53" s="14">
        <v>473</v>
      </c>
      <c r="AC53" s="14">
        <v>1117</v>
      </c>
      <c r="AD53" s="14">
        <v>58</v>
      </c>
      <c r="AE53" s="14">
        <v>775</v>
      </c>
      <c r="AF53" s="14">
        <v>23</v>
      </c>
      <c r="AG53" s="14">
        <v>34</v>
      </c>
      <c r="AH53" s="14">
        <v>10</v>
      </c>
      <c r="AI53" s="14">
        <v>50</v>
      </c>
      <c r="AJ53" s="14">
        <v>9</v>
      </c>
      <c r="AK53" s="14">
        <v>29</v>
      </c>
      <c r="AL53" s="14">
        <v>2</v>
      </c>
      <c r="AM53" s="14">
        <v>14</v>
      </c>
      <c r="AN53" s="14">
        <v>2</v>
      </c>
      <c r="AO53" s="14">
        <v>1150</v>
      </c>
      <c r="AP53" s="14">
        <v>272</v>
      </c>
      <c r="AQ53" s="14">
        <v>950</v>
      </c>
      <c r="AR53" s="14">
        <v>172</v>
      </c>
      <c r="AS53" s="34">
        <f t="shared" si="3"/>
        <v>2100</v>
      </c>
      <c r="AT53" s="34">
        <f t="shared" si="3"/>
        <v>444</v>
      </c>
      <c r="AU53" s="34">
        <f t="shared" si="4"/>
        <v>2544</v>
      </c>
      <c r="AV53" s="34">
        <f>AO53+April26!AV53</f>
        <v>8038</v>
      </c>
      <c r="AW53" s="34">
        <f>AP53+April26!AW53</f>
        <v>1111</v>
      </c>
      <c r="AX53" s="34">
        <f>AQ53+April26!AX53</f>
        <v>6570</v>
      </c>
      <c r="AY53" s="34">
        <f>AR53+April26!AY53</f>
        <v>947</v>
      </c>
      <c r="AZ53" s="34">
        <f t="shared" si="5"/>
        <v>14608</v>
      </c>
      <c r="BA53" s="34">
        <f t="shared" si="5"/>
        <v>2058</v>
      </c>
      <c r="BB53" s="34">
        <f t="shared" si="6"/>
        <v>16666</v>
      </c>
      <c r="BC53" s="14"/>
      <c r="BD53" s="14"/>
      <c r="BE53" s="34"/>
      <c r="BF53" s="34"/>
      <c r="BG53" s="14"/>
      <c r="BH53" s="14"/>
      <c r="BI53" s="14"/>
      <c r="BJ53" s="34"/>
      <c r="BK53" s="40"/>
      <c r="BL53" s="40"/>
      <c r="BM53" s="40"/>
    </row>
    <row r="54" spans="1:65" s="140" customFormat="1" ht="17.100000000000001" customHeight="1">
      <c r="A54" s="18"/>
      <c r="B54" s="19" t="s">
        <v>74</v>
      </c>
      <c r="C54" s="19">
        <f>SUM(C52:C53)</f>
        <v>191000</v>
      </c>
      <c r="D54" s="19">
        <f t="shared" ref="D54:BM54" si="25">SUM(D52:D53)</f>
        <v>55000</v>
      </c>
      <c r="E54" s="35">
        <f t="shared" si="25"/>
        <v>16075</v>
      </c>
      <c r="F54" s="35">
        <f t="shared" si="25"/>
        <v>4575</v>
      </c>
      <c r="G54" s="35">
        <f t="shared" si="25"/>
        <v>17405</v>
      </c>
      <c r="H54" s="21">
        <f t="shared" si="2"/>
        <v>108.27371695178849</v>
      </c>
      <c r="I54" s="35">
        <f t="shared" si="25"/>
        <v>5727</v>
      </c>
      <c r="J54" s="21">
        <f t="shared" si="8"/>
        <v>125.18032786885246</v>
      </c>
      <c r="K54" s="35">
        <f t="shared" si="25"/>
        <v>145084</v>
      </c>
      <c r="L54" s="21">
        <f t="shared" si="0"/>
        <v>75.960209424083772</v>
      </c>
      <c r="M54" s="35">
        <f t="shared" si="25"/>
        <v>45071</v>
      </c>
      <c r="N54" s="21">
        <f t="shared" si="9"/>
        <v>81.947272727272733</v>
      </c>
      <c r="O54" s="35">
        <f t="shared" si="25"/>
        <v>22</v>
      </c>
      <c r="P54" s="35">
        <f t="shared" si="25"/>
        <v>43</v>
      </c>
      <c r="Q54" s="35">
        <f t="shared" si="25"/>
        <v>297</v>
      </c>
      <c r="R54" s="35">
        <f t="shared" si="25"/>
        <v>356</v>
      </c>
      <c r="S54" s="35">
        <f t="shared" si="25"/>
        <v>15147</v>
      </c>
      <c r="T54" s="35">
        <f t="shared" si="25"/>
        <v>5175</v>
      </c>
      <c r="U54" s="35">
        <f t="shared" si="25"/>
        <v>5474</v>
      </c>
      <c r="V54" s="35">
        <f t="shared" si="25"/>
        <v>2103</v>
      </c>
      <c r="W54" s="35">
        <f t="shared" si="25"/>
        <v>3008</v>
      </c>
      <c r="X54" s="35">
        <f t="shared" si="25"/>
        <v>1105</v>
      </c>
      <c r="Y54" s="21">
        <f t="shared" si="24"/>
        <v>54.950675922542928</v>
      </c>
      <c r="Z54" s="21">
        <f t="shared" si="24"/>
        <v>52.543984783642415</v>
      </c>
      <c r="AA54" s="35">
        <f t="shared" si="25"/>
        <v>20495</v>
      </c>
      <c r="AB54" s="35">
        <f t="shared" si="25"/>
        <v>5740</v>
      </c>
      <c r="AC54" s="35">
        <f t="shared" si="25"/>
        <v>7122</v>
      </c>
      <c r="AD54" s="35">
        <f t="shared" si="25"/>
        <v>2101</v>
      </c>
      <c r="AE54" s="35">
        <f t="shared" si="25"/>
        <v>6341</v>
      </c>
      <c r="AF54" s="35">
        <f t="shared" si="25"/>
        <v>1867</v>
      </c>
      <c r="AG54" s="35">
        <f t="shared" si="25"/>
        <v>161</v>
      </c>
      <c r="AH54" s="35">
        <f t="shared" si="25"/>
        <v>63</v>
      </c>
      <c r="AI54" s="35">
        <f t="shared" si="25"/>
        <v>1094</v>
      </c>
      <c r="AJ54" s="35">
        <f t="shared" si="25"/>
        <v>468</v>
      </c>
      <c r="AK54" s="35">
        <f t="shared" si="25"/>
        <v>123</v>
      </c>
      <c r="AL54" s="35">
        <f t="shared" si="25"/>
        <v>19</v>
      </c>
      <c r="AM54" s="35">
        <f t="shared" si="25"/>
        <v>444</v>
      </c>
      <c r="AN54" s="35">
        <f t="shared" si="25"/>
        <v>123</v>
      </c>
      <c r="AO54" s="35">
        <f t="shared" si="25"/>
        <v>4440</v>
      </c>
      <c r="AP54" s="35">
        <f t="shared" si="25"/>
        <v>1485</v>
      </c>
      <c r="AQ54" s="35">
        <f t="shared" si="25"/>
        <v>3462</v>
      </c>
      <c r="AR54" s="35">
        <f t="shared" si="25"/>
        <v>1041</v>
      </c>
      <c r="AS54" s="35">
        <f t="shared" si="25"/>
        <v>7902</v>
      </c>
      <c r="AT54" s="35">
        <f t="shared" si="25"/>
        <v>2526</v>
      </c>
      <c r="AU54" s="35">
        <f t="shared" si="25"/>
        <v>10428</v>
      </c>
      <c r="AV54" s="35">
        <f t="shared" si="25"/>
        <v>36850</v>
      </c>
      <c r="AW54" s="37">
        <f t="shared" si="25"/>
        <v>11717</v>
      </c>
      <c r="AX54" s="35">
        <f t="shared" si="25"/>
        <v>28320</v>
      </c>
      <c r="AY54" s="37">
        <f t="shared" si="25"/>
        <v>8989</v>
      </c>
      <c r="AZ54" s="35">
        <f t="shared" si="25"/>
        <v>65170</v>
      </c>
      <c r="BA54" s="35">
        <f t="shared" si="25"/>
        <v>20706</v>
      </c>
      <c r="BB54" s="35">
        <f t="shared" si="25"/>
        <v>85876</v>
      </c>
      <c r="BC54" s="35">
        <f t="shared" si="25"/>
        <v>0</v>
      </c>
      <c r="BD54" s="35">
        <f t="shared" si="25"/>
        <v>0</v>
      </c>
      <c r="BE54" s="35">
        <f t="shared" si="25"/>
        <v>0</v>
      </c>
      <c r="BF54" s="35">
        <f t="shared" si="25"/>
        <v>0</v>
      </c>
      <c r="BG54" s="35">
        <f t="shared" si="25"/>
        <v>3</v>
      </c>
      <c r="BH54" s="35">
        <f t="shared" si="25"/>
        <v>5081</v>
      </c>
      <c r="BI54" s="35">
        <f t="shared" si="25"/>
        <v>0</v>
      </c>
      <c r="BJ54" s="35">
        <f t="shared" si="25"/>
        <v>5081</v>
      </c>
      <c r="BK54" s="35">
        <f t="shared" si="25"/>
        <v>53489</v>
      </c>
      <c r="BL54" s="35">
        <f t="shared" si="25"/>
        <v>0</v>
      </c>
      <c r="BM54" s="35">
        <f t="shared" si="25"/>
        <v>53489</v>
      </c>
    </row>
    <row r="55" spans="1:65" s="139" customFormat="1" ht="17.100000000000001" customHeight="1">
      <c r="A55" s="22">
        <v>42</v>
      </c>
      <c r="B55" s="29" t="s">
        <v>108</v>
      </c>
      <c r="C55" s="13">
        <v>115000</v>
      </c>
      <c r="D55" s="13">
        <v>0</v>
      </c>
      <c r="E55" s="14">
        <v>9585</v>
      </c>
      <c r="F55" s="14"/>
      <c r="G55" s="14">
        <v>9242</v>
      </c>
      <c r="H55" s="15">
        <f t="shared" si="2"/>
        <v>96.42149191444966</v>
      </c>
      <c r="I55" s="14"/>
      <c r="J55" s="15"/>
      <c r="K55" s="34">
        <f>G55+April26!K55</f>
        <v>67122</v>
      </c>
      <c r="L55" s="15">
        <f t="shared" si="0"/>
        <v>58.366956521739134</v>
      </c>
      <c r="M55" s="34">
        <f>I55+'Mar26'!M55</f>
        <v>0</v>
      </c>
      <c r="N55" s="15">
        <v>0</v>
      </c>
      <c r="O55" s="14">
        <v>0</v>
      </c>
      <c r="P55" s="14"/>
      <c r="Q55" s="34">
        <f>O55+April26!Q55</f>
        <v>4</v>
      </c>
      <c r="R55" s="34">
        <f>P55+April26!R55</f>
        <v>0</v>
      </c>
      <c r="S55" s="14">
        <v>5817</v>
      </c>
      <c r="T55" s="14"/>
      <c r="U55" s="14">
        <v>1926</v>
      </c>
      <c r="V55" s="14"/>
      <c r="W55" s="14">
        <v>996</v>
      </c>
      <c r="X55" s="14"/>
      <c r="Y55" s="15">
        <f t="shared" si="24"/>
        <v>51.713395638629287</v>
      </c>
      <c r="Z55" s="15"/>
      <c r="AA55" s="14">
        <v>10881</v>
      </c>
      <c r="AB55" s="14"/>
      <c r="AC55" s="14">
        <v>5316</v>
      </c>
      <c r="AD55" s="14"/>
      <c r="AE55" s="14">
        <v>4865</v>
      </c>
      <c r="AF55" s="14"/>
      <c r="AG55" s="14">
        <v>76</v>
      </c>
      <c r="AH55" s="14"/>
      <c r="AI55" s="14">
        <v>348</v>
      </c>
      <c r="AJ55" s="14"/>
      <c r="AK55" s="14">
        <v>50</v>
      </c>
      <c r="AL55" s="14"/>
      <c r="AM55" s="14">
        <v>85</v>
      </c>
      <c r="AN55" s="14"/>
      <c r="AO55" s="14">
        <v>2431</v>
      </c>
      <c r="AP55" s="14"/>
      <c r="AQ55" s="14">
        <v>2113</v>
      </c>
      <c r="AR55" s="14"/>
      <c r="AS55" s="34">
        <f t="shared" si="3"/>
        <v>4544</v>
      </c>
      <c r="AT55" s="34">
        <f t="shared" si="3"/>
        <v>0</v>
      </c>
      <c r="AU55" s="34">
        <f t="shared" si="4"/>
        <v>4544</v>
      </c>
      <c r="AV55" s="34">
        <f>AO55+April26!AV55</f>
        <v>18776</v>
      </c>
      <c r="AW55" s="34">
        <f>AP55+April26!AW55</f>
        <v>0</v>
      </c>
      <c r="AX55" s="34">
        <f>AQ55+April26!AX55</f>
        <v>16258</v>
      </c>
      <c r="AY55" s="34">
        <f>AR55+April26!AY55</f>
        <v>0</v>
      </c>
      <c r="AZ55" s="34">
        <f t="shared" si="5"/>
        <v>35034</v>
      </c>
      <c r="BA55" s="34">
        <f t="shared" si="5"/>
        <v>0</v>
      </c>
      <c r="BB55" s="34">
        <f t="shared" si="6"/>
        <v>35034</v>
      </c>
      <c r="BC55" s="14"/>
      <c r="BD55" s="14"/>
      <c r="BE55" s="34">
        <f>BC55+'Jan26'!BE55</f>
        <v>0</v>
      </c>
      <c r="BF55" s="34">
        <f>BD55+'Jan26'!BF55</f>
        <v>0</v>
      </c>
      <c r="BG55" s="14"/>
      <c r="BH55" s="14"/>
      <c r="BI55" s="14"/>
      <c r="BJ55" s="34"/>
      <c r="BK55" s="40"/>
      <c r="BL55" s="40"/>
      <c r="BM55" s="40"/>
    </row>
    <row r="56" spans="1:65" s="139" customFormat="1" ht="17.100000000000001" customHeight="1">
      <c r="A56" s="16">
        <v>43</v>
      </c>
      <c r="B56" s="17" t="s">
        <v>109</v>
      </c>
      <c r="C56" s="13">
        <v>120000</v>
      </c>
      <c r="D56" s="13">
        <v>0</v>
      </c>
      <c r="E56" s="14">
        <v>10000</v>
      </c>
      <c r="F56" s="14"/>
      <c r="G56" s="14">
        <v>9561</v>
      </c>
      <c r="H56" s="15">
        <f t="shared" si="2"/>
        <v>95.61</v>
      </c>
      <c r="I56" s="14"/>
      <c r="J56" s="15"/>
      <c r="K56" s="34">
        <f>G56+April26!K56</f>
        <v>72210</v>
      </c>
      <c r="L56" s="15">
        <f t="shared" si="0"/>
        <v>60.174999999999997</v>
      </c>
      <c r="M56" s="34">
        <f>I56+'Mar26'!M56</f>
        <v>0</v>
      </c>
      <c r="N56" s="15">
        <v>0</v>
      </c>
      <c r="O56" s="14">
        <v>4</v>
      </c>
      <c r="P56" s="14"/>
      <c r="Q56" s="34">
        <f>O56+April26!Q56</f>
        <v>41</v>
      </c>
      <c r="R56" s="34">
        <f>P56+April26!R56</f>
        <v>0</v>
      </c>
      <c r="S56" s="14">
        <v>6590</v>
      </c>
      <c r="T56" s="14"/>
      <c r="U56" s="14">
        <v>2787</v>
      </c>
      <c r="V56" s="14"/>
      <c r="W56" s="14">
        <v>1399</v>
      </c>
      <c r="X56" s="14"/>
      <c r="Y56" s="15">
        <f t="shared" si="24"/>
        <v>50.197344815213491</v>
      </c>
      <c r="Z56" s="15"/>
      <c r="AA56" s="14">
        <v>10739</v>
      </c>
      <c r="AB56" s="14"/>
      <c r="AC56" s="14">
        <v>5461</v>
      </c>
      <c r="AD56" s="14"/>
      <c r="AE56" s="14">
        <v>5400</v>
      </c>
      <c r="AF56" s="14"/>
      <c r="AG56" s="14">
        <v>160</v>
      </c>
      <c r="AH56" s="14"/>
      <c r="AI56" s="14">
        <v>278</v>
      </c>
      <c r="AJ56" s="14"/>
      <c r="AK56" s="14">
        <v>86</v>
      </c>
      <c r="AL56" s="14"/>
      <c r="AM56" s="14">
        <v>70</v>
      </c>
      <c r="AN56" s="14"/>
      <c r="AO56" s="14">
        <v>2589</v>
      </c>
      <c r="AP56" s="14"/>
      <c r="AQ56" s="14">
        <v>2156</v>
      </c>
      <c r="AR56" s="14"/>
      <c r="AS56" s="34">
        <f t="shared" si="3"/>
        <v>4745</v>
      </c>
      <c r="AT56" s="34">
        <f t="shared" si="3"/>
        <v>0</v>
      </c>
      <c r="AU56" s="34">
        <f t="shared" si="4"/>
        <v>4745</v>
      </c>
      <c r="AV56" s="34">
        <f>AO56+April26!AV56</f>
        <v>20488</v>
      </c>
      <c r="AW56" s="34">
        <f>AP56+April26!AW56</f>
        <v>0</v>
      </c>
      <c r="AX56" s="34">
        <f>AQ56+April26!AX56</f>
        <v>16922</v>
      </c>
      <c r="AY56" s="34">
        <f>AR56+April26!AY56</f>
        <v>0</v>
      </c>
      <c r="AZ56" s="34">
        <f t="shared" si="5"/>
        <v>37410</v>
      </c>
      <c r="BA56" s="34">
        <f t="shared" si="5"/>
        <v>0</v>
      </c>
      <c r="BB56" s="34">
        <f t="shared" si="6"/>
        <v>37410</v>
      </c>
      <c r="BC56" s="14"/>
      <c r="BD56" s="14"/>
      <c r="BE56" s="34">
        <f>BC56+'Jan26'!BE56</f>
        <v>0</v>
      </c>
      <c r="BF56" s="34">
        <f>BD56+'Jan26'!BF56</f>
        <v>0</v>
      </c>
      <c r="BG56" s="14"/>
      <c r="BH56" s="14"/>
      <c r="BI56" s="14"/>
      <c r="BJ56" s="34"/>
      <c r="BK56" s="40"/>
      <c r="BL56" s="40"/>
      <c r="BM56" s="40"/>
    </row>
    <row r="57" spans="1:65" s="140" customFormat="1" ht="17.100000000000001" customHeight="1">
      <c r="A57" s="18"/>
      <c r="B57" s="19" t="s">
        <v>74</v>
      </c>
      <c r="C57" s="19">
        <f>SUM(C55:C56)</f>
        <v>235000</v>
      </c>
      <c r="D57" s="19">
        <f t="shared" ref="D57:BM57" si="26">SUM(D55:D56)</f>
        <v>0</v>
      </c>
      <c r="E57" s="35">
        <f t="shared" si="26"/>
        <v>19585</v>
      </c>
      <c r="F57" s="35">
        <f t="shared" si="26"/>
        <v>0</v>
      </c>
      <c r="G57" s="35">
        <f t="shared" si="26"/>
        <v>18803</v>
      </c>
      <c r="H57" s="21">
        <f t="shared" si="2"/>
        <v>96.007148327801886</v>
      </c>
      <c r="I57" s="35">
        <f t="shared" si="26"/>
        <v>0</v>
      </c>
      <c r="J57" s="35">
        <f t="shared" si="26"/>
        <v>0</v>
      </c>
      <c r="K57" s="35">
        <f t="shared" si="26"/>
        <v>139332</v>
      </c>
      <c r="L57" s="21">
        <f t="shared" si="0"/>
        <v>59.290212765957449</v>
      </c>
      <c r="M57" s="35">
        <f t="shared" si="26"/>
        <v>0</v>
      </c>
      <c r="N57" s="35">
        <f t="shared" si="26"/>
        <v>0</v>
      </c>
      <c r="O57" s="35">
        <f t="shared" si="26"/>
        <v>4</v>
      </c>
      <c r="P57" s="35">
        <f t="shared" si="26"/>
        <v>0</v>
      </c>
      <c r="Q57" s="35">
        <f t="shared" si="26"/>
        <v>45</v>
      </c>
      <c r="R57" s="35">
        <f t="shared" si="26"/>
        <v>0</v>
      </c>
      <c r="S57" s="35">
        <f t="shared" si="26"/>
        <v>12407</v>
      </c>
      <c r="T57" s="35">
        <f t="shared" si="26"/>
        <v>0</v>
      </c>
      <c r="U57" s="35">
        <f t="shared" si="26"/>
        <v>4713</v>
      </c>
      <c r="V57" s="35">
        <f t="shared" si="26"/>
        <v>0</v>
      </c>
      <c r="W57" s="35">
        <f t="shared" si="26"/>
        <v>2395</v>
      </c>
      <c r="X57" s="35">
        <f t="shared" si="26"/>
        <v>0</v>
      </c>
      <c r="Y57" s="30">
        <f t="shared" si="24"/>
        <v>50.816889454699769</v>
      </c>
      <c r="Z57" s="35">
        <f t="shared" si="26"/>
        <v>0</v>
      </c>
      <c r="AA57" s="35">
        <f t="shared" si="26"/>
        <v>21620</v>
      </c>
      <c r="AB57" s="35">
        <f t="shared" si="26"/>
        <v>0</v>
      </c>
      <c r="AC57" s="35">
        <f t="shared" si="26"/>
        <v>10777</v>
      </c>
      <c r="AD57" s="35">
        <f t="shared" si="26"/>
        <v>0</v>
      </c>
      <c r="AE57" s="35">
        <f t="shared" si="26"/>
        <v>10265</v>
      </c>
      <c r="AF57" s="35">
        <f t="shared" si="26"/>
        <v>0</v>
      </c>
      <c r="AG57" s="35">
        <f t="shared" si="26"/>
        <v>236</v>
      </c>
      <c r="AH57" s="35">
        <f t="shared" si="26"/>
        <v>0</v>
      </c>
      <c r="AI57" s="35">
        <f t="shared" si="26"/>
        <v>626</v>
      </c>
      <c r="AJ57" s="35">
        <f t="shared" si="26"/>
        <v>0</v>
      </c>
      <c r="AK57" s="35">
        <f t="shared" si="26"/>
        <v>136</v>
      </c>
      <c r="AL57" s="35">
        <f t="shared" si="26"/>
        <v>0</v>
      </c>
      <c r="AM57" s="35">
        <f t="shared" si="26"/>
        <v>155</v>
      </c>
      <c r="AN57" s="35">
        <f t="shared" si="26"/>
        <v>0</v>
      </c>
      <c r="AO57" s="35">
        <f t="shared" si="26"/>
        <v>5020</v>
      </c>
      <c r="AP57" s="35">
        <f t="shared" si="26"/>
        <v>0</v>
      </c>
      <c r="AQ57" s="35">
        <f t="shared" si="26"/>
        <v>4269</v>
      </c>
      <c r="AR57" s="35">
        <f t="shared" si="26"/>
        <v>0</v>
      </c>
      <c r="AS57" s="35">
        <f t="shared" si="26"/>
        <v>9289</v>
      </c>
      <c r="AT57" s="35">
        <f t="shared" si="26"/>
        <v>0</v>
      </c>
      <c r="AU57" s="35">
        <f t="shared" si="26"/>
        <v>9289</v>
      </c>
      <c r="AV57" s="35">
        <f t="shared" si="26"/>
        <v>39264</v>
      </c>
      <c r="AW57" s="35">
        <f t="shared" si="26"/>
        <v>0</v>
      </c>
      <c r="AX57" s="35">
        <f t="shared" si="26"/>
        <v>33180</v>
      </c>
      <c r="AY57" s="35">
        <f t="shared" si="26"/>
        <v>0</v>
      </c>
      <c r="AZ57" s="35">
        <f t="shared" si="26"/>
        <v>72444</v>
      </c>
      <c r="BA57" s="35">
        <f t="shared" si="26"/>
        <v>0</v>
      </c>
      <c r="BB57" s="35">
        <f t="shared" si="26"/>
        <v>72444</v>
      </c>
      <c r="BC57" s="35">
        <f t="shared" si="26"/>
        <v>0</v>
      </c>
      <c r="BD57" s="35">
        <f t="shared" si="26"/>
        <v>0</v>
      </c>
      <c r="BE57" s="35">
        <f t="shared" si="26"/>
        <v>0</v>
      </c>
      <c r="BF57" s="35">
        <f t="shared" si="26"/>
        <v>0</v>
      </c>
      <c r="BG57" s="35">
        <f t="shared" si="26"/>
        <v>0</v>
      </c>
      <c r="BH57" s="35">
        <f t="shared" si="26"/>
        <v>0</v>
      </c>
      <c r="BI57" s="35">
        <f t="shared" si="26"/>
        <v>0</v>
      </c>
      <c r="BJ57" s="35">
        <f t="shared" si="26"/>
        <v>0</v>
      </c>
      <c r="BK57" s="35">
        <f t="shared" si="26"/>
        <v>0</v>
      </c>
      <c r="BL57" s="35">
        <f t="shared" si="26"/>
        <v>0</v>
      </c>
      <c r="BM57" s="35">
        <f t="shared" si="26"/>
        <v>0</v>
      </c>
    </row>
    <row r="58" spans="1:65" s="139" customFormat="1" ht="17.100000000000001" customHeight="1">
      <c r="A58" s="22">
        <v>44</v>
      </c>
      <c r="B58" s="29" t="s">
        <v>110</v>
      </c>
      <c r="C58" s="13">
        <v>88000</v>
      </c>
      <c r="D58" s="13">
        <v>40000</v>
      </c>
      <c r="E58" s="14">
        <v>7850</v>
      </c>
      <c r="F58" s="14">
        <v>3050</v>
      </c>
      <c r="G58" s="14">
        <v>9039</v>
      </c>
      <c r="H58" s="15">
        <f t="shared" si="2"/>
        <v>115.14649681528662</v>
      </c>
      <c r="I58" s="14">
        <v>3778</v>
      </c>
      <c r="J58" s="15">
        <f t="shared" si="8"/>
        <v>123.8688524590164</v>
      </c>
      <c r="K58" s="34">
        <f>G58+April26!K58</f>
        <v>77493</v>
      </c>
      <c r="L58" s="15">
        <f t="shared" si="0"/>
        <v>88.060227272727275</v>
      </c>
      <c r="M58" s="34">
        <f>I58+April26!M58</f>
        <v>29136</v>
      </c>
      <c r="N58" s="15">
        <f t="shared" ref="N58:N62" si="27">M58*100/D58</f>
        <v>72.84</v>
      </c>
      <c r="O58" s="14">
        <v>215</v>
      </c>
      <c r="P58" s="14">
        <v>118</v>
      </c>
      <c r="Q58" s="34">
        <f>O58+April26!Q58</f>
        <v>2050</v>
      </c>
      <c r="R58" s="34">
        <f>P58+April26!R58</f>
        <v>772</v>
      </c>
      <c r="S58" s="14">
        <v>7805</v>
      </c>
      <c r="T58" s="14">
        <v>3782</v>
      </c>
      <c r="U58" s="14">
        <v>2134</v>
      </c>
      <c r="V58" s="14">
        <v>1245</v>
      </c>
      <c r="W58" s="14">
        <v>1257</v>
      </c>
      <c r="X58" s="14">
        <v>636</v>
      </c>
      <c r="Y58" s="15">
        <f t="shared" si="24"/>
        <v>58.903467666354267</v>
      </c>
      <c r="Z58" s="15">
        <f t="shared" si="24"/>
        <v>51.084337349397593</v>
      </c>
      <c r="AA58" s="14">
        <v>17084</v>
      </c>
      <c r="AB58" s="14">
        <v>4070</v>
      </c>
      <c r="AC58" s="14">
        <v>8242</v>
      </c>
      <c r="AD58" s="14">
        <v>2056</v>
      </c>
      <c r="AE58" s="14">
        <v>8842</v>
      </c>
      <c r="AF58" s="14">
        <v>2014</v>
      </c>
      <c r="AG58" s="14">
        <v>175</v>
      </c>
      <c r="AH58" s="14">
        <v>99</v>
      </c>
      <c r="AI58" s="14">
        <v>1430</v>
      </c>
      <c r="AJ58" s="14">
        <v>205</v>
      </c>
      <c r="AK58" s="14">
        <v>121</v>
      </c>
      <c r="AL58" s="14">
        <v>107</v>
      </c>
      <c r="AM58" s="14">
        <v>1407</v>
      </c>
      <c r="AN58" s="14">
        <v>226</v>
      </c>
      <c r="AO58" s="14">
        <v>2760</v>
      </c>
      <c r="AP58" s="14">
        <v>889</v>
      </c>
      <c r="AQ58" s="14">
        <v>2420</v>
      </c>
      <c r="AR58" s="14">
        <v>707</v>
      </c>
      <c r="AS58" s="34">
        <f t="shared" si="3"/>
        <v>5180</v>
      </c>
      <c r="AT58" s="34">
        <f t="shared" si="3"/>
        <v>1596</v>
      </c>
      <c r="AU58" s="34">
        <f t="shared" si="4"/>
        <v>6776</v>
      </c>
      <c r="AV58" s="34">
        <f>AO58+April26!AV58</f>
        <v>16066</v>
      </c>
      <c r="AW58" s="34">
        <f>AP58+April26!AW58</f>
        <v>7329</v>
      </c>
      <c r="AX58" s="34">
        <f>AQ58+April26!AX58</f>
        <v>13476</v>
      </c>
      <c r="AY58" s="34">
        <f>AR58+April26!AY58</f>
        <v>5418</v>
      </c>
      <c r="AZ58" s="34">
        <f t="shared" si="5"/>
        <v>29542</v>
      </c>
      <c r="BA58" s="34">
        <f t="shared" si="5"/>
        <v>12747</v>
      </c>
      <c r="BB58" s="34">
        <f t="shared" si="6"/>
        <v>42289</v>
      </c>
      <c r="BC58" s="14">
        <v>20</v>
      </c>
      <c r="BD58" s="14">
        <v>100</v>
      </c>
      <c r="BE58" s="34">
        <f>BC58+April26!BE58</f>
        <v>172</v>
      </c>
      <c r="BF58" s="34">
        <f>BD58+April26!BF58</f>
        <v>860</v>
      </c>
      <c r="BG58" s="14">
        <v>4</v>
      </c>
      <c r="BH58" s="14">
        <v>7678</v>
      </c>
      <c r="BI58" s="14"/>
      <c r="BJ58" s="34">
        <f>SUM(BH58:BI58)</f>
        <v>7678</v>
      </c>
      <c r="BK58" s="34">
        <f>April26!BK58+BH58</f>
        <v>72993</v>
      </c>
      <c r="BL58" s="34">
        <f>April26!BL58+BI58</f>
        <v>0</v>
      </c>
      <c r="BM58" s="34">
        <f>SUM(BK58:BL58)</f>
        <v>72993</v>
      </c>
    </row>
    <row r="59" spans="1:65" s="139" customFormat="1" ht="17.100000000000001" customHeight="1">
      <c r="A59" s="12">
        <v>45</v>
      </c>
      <c r="B59" s="13" t="s">
        <v>111</v>
      </c>
      <c r="C59" s="13">
        <v>44000</v>
      </c>
      <c r="D59" s="13">
        <v>4000</v>
      </c>
      <c r="E59" s="14">
        <v>3850</v>
      </c>
      <c r="F59" s="14">
        <v>680</v>
      </c>
      <c r="G59" s="14">
        <v>4509</v>
      </c>
      <c r="H59" s="15">
        <f t="shared" si="2"/>
        <v>117.11688311688312</v>
      </c>
      <c r="I59" s="14">
        <v>702</v>
      </c>
      <c r="J59" s="15">
        <f t="shared" si="8"/>
        <v>103.23529411764706</v>
      </c>
      <c r="K59" s="34">
        <f>G59+April26!K59</f>
        <v>32982</v>
      </c>
      <c r="L59" s="15">
        <f t="shared" si="0"/>
        <v>74.959090909090904</v>
      </c>
      <c r="M59" s="34">
        <f>I59+April26!M59</f>
        <v>4662</v>
      </c>
      <c r="N59" s="15">
        <f t="shared" si="27"/>
        <v>116.55</v>
      </c>
      <c r="O59" s="14">
        <v>144</v>
      </c>
      <c r="P59" s="14">
        <v>38</v>
      </c>
      <c r="Q59" s="34">
        <f>O59+April26!Q59</f>
        <v>1068</v>
      </c>
      <c r="R59" s="34">
        <f>P59+April26!R59</f>
        <v>246</v>
      </c>
      <c r="S59" s="14">
        <v>3598</v>
      </c>
      <c r="T59" s="14">
        <v>774</v>
      </c>
      <c r="U59" s="14">
        <v>1808</v>
      </c>
      <c r="V59" s="14">
        <v>289</v>
      </c>
      <c r="W59" s="14">
        <v>903</v>
      </c>
      <c r="X59" s="14">
        <v>151</v>
      </c>
      <c r="Y59" s="15">
        <f t="shared" si="24"/>
        <v>49.944690265486727</v>
      </c>
      <c r="Z59" s="15">
        <f t="shared" si="24"/>
        <v>52.249134948096888</v>
      </c>
      <c r="AA59" s="14">
        <v>5197</v>
      </c>
      <c r="AB59" s="14">
        <v>608</v>
      </c>
      <c r="AC59" s="14">
        <v>1872</v>
      </c>
      <c r="AD59" s="14">
        <v>207</v>
      </c>
      <c r="AE59" s="14">
        <v>3325</v>
      </c>
      <c r="AF59" s="14">
        <v>401</v>
      </c>
      <c r="AG59" s="14">
        <v>124</v>
      </c>
      <c r="AH59" s="14">
        <v>78</v>
      </c>
      <c r="AI59" s="14">
        <v>581</v>
      </c>
      <c r="AJ59" s="14">
        <v>54</v>
      </c>
      <c r="AK59" s="14">
        <v>52</v>
      </c>
      <c r="AL59" s="14">
        <v>27</v>
      </c>
      <c r="AM59" s="14">
        <v>395</v>
      </c>
      <c r="AN59" s="14">
        <v>68</v>
      </c>
      <c r="AO59" s="14">
        <v>1002</v>
      </c>
      <c r="AP59" s="14">
        <v>188</v>
      </c>
      <c r="AQ59" s="14">
        <v>864</v>
      </c>
      <c r="AR59" s="14">
        <v>133</v>
      </c>
      <c r="AS59" s="34">
        <f t="shared" si="3"/>
        <v>1866</v>
      </c>
      <c r="AT59" s="34">
        <f t="shared" si="3"/>
        <v>321</v>
      </c>
      <c r="AU59" s="34">
        <f t="shared" si="4"/>
        <v>2187</v>
      </c>
      <c r="AV59" s="34">
        <f>AO59+April26!AV59</f>
        <v>8078</v>
      </c>
      <c r="AW59" s="34">
        <f>AP59+April26!AW59</f>
        <v>1054</v>
      </c>
      <c r="AX59" s="34">
        <f>AQ59+April26!AX59</f>
        <v>6507</v>
      </c>
      <c r="AY59" s="34">
        <f>AR59+April26!AY59</f>
        <v>785</v>
      </c>
      <c r="AZ59" s="34">
        <f t="shared" si="5"/>
        <v>14585</v>
      </c>
      <c r="BA59" s="34">
        <f t="shared" si="5"/>
        <v>1839</v>
      </c>
      <c r="BB59" s="34">
        <f t="shared" si="6"/>
        <v>16424</v>
      </c>
      <c r="BC59" s="14"/>
      <c r="BD59" s="14"/>
      <c r="BE59" s="34"/>
      <c r="BF59" s="34"/>
      <c r="BG59" s="14"/>
      <c r="BH59" s="14"/>
      <c r="BI59" s="14"/>
      <c r="BJ59" s="34"/>
      <c r="BK59" s="40"/>
      <c r="BL59" s="40"/>
      <c r="BM59" s="40"/>
    </row>
    <row r="60" spans="1:65" s="139" customFormat="1" ht="17.100000000000001" customHeight="1">
      <c r="A60" s="12">
        <v>46</v>
      </c>
      <c r="B60" s="13" t="s">
        <v>112</v>
      </c>
      <c r="C60" s="13">
        <v>22000</v>
      </c>
      <c r="D60" s="13">
        <v>20000</v>
      </c>
      <c r="E60" s="14">
        <v>1890</v>
      </c>
      <c r="F60" s="14">
        <v>1750</v>
      </c>
      <c r="G60" s="14">
        <v>2752</v>
      </c>
      <c r="H60" s="15">
        <f t="shared" si="2"/>
        <v>145.60846560846562</v>
      </c>
      <c r="I60" s="14">
        <v>2169</v>
      </c>
      <c r="J60" s="15">
        <f t="shared" si="8"/>
        <v>123.94285714285714</v>
      </c>
      <c r="K60" s="34">
        <f>G60+April26!K60</f>
        <v>17826</v>
      </c>
      <c r="L60" s="15">
        <f t="shared" si="0"/>
        <v>81.027272727272731</v>
      </c>
      <c r="M60" s="34">
        <f>I60+April26!M60</f>
        <v>15521</v>
      </c>
      <c r="N60" s="15">
        <f t="shared" si="27"/>
        <v>77.605000000000004</v>
      </c>
      <c r="O60" s="14">
        <v>91</v>
      </c>
      <c r="P60" s="14">
        <v>85</v>
      </c>
      <c r="Q60" s="34">
        <f>O60+April26!Q60</f>
        <v>650</v>
      </c>
      <c r="R60" s="34">
        <f>P60+April26!R60</f>
        <v>459</v>
      </c>
      <c r="S60" s="14">
        <v>2077</v>
      </c>
      <c r="T60" s="14">
        <v>2121</v>
      </c>
      <c r="U60" s="14">
        <v>855</v>
      </c>
      <c r="V60" s="14">
        <v>1003</v>
      </c>
      <c r="W60" s="14">
        <v>438</v>
      </c>
      <c r="X60" s="14">
        <v>519</v>
      </c>
      <c r="Y60" s="15">
        <f t="shared" si="24"/>
        <v>51.228070175438596</v>
      </c>
      <c r="Z60" s="15">
        <f t="shared" si="24"/>
        <v>51.744765702891328</v>
      </c>
      <c r="AA60" s="14">
        <v>4145</v>
      </c>
      <c r="AB60" s="14">
        <v>2420</v>
      </c>
      <c r="AC60" s="14">
        <v>1880</v>
      </c>
      <c r="AD60" s="14">
        <v>1198</v>
      </c>
      <c r="AE60" s="14">
        <v>2265</v>
      </c>
      <c r="AF60" s="14">
        <v>1222</v>
      </c>
      <c r="AG60" s="14">
        <v>35</v>
      </c>
      <c r="AH60" s="14">
        <v>17</v>
      </c>
      <c r="AI60" s="14">
        <v>329</v>
      </c>
      <c r="AJ60" s="14">
        <v>160</v>
      </c>
      <c r="AK60" s="14">
        <v>24</v>
      </c>
      <c r="AL60" s="14">
        <v>21</v>
      </c>
      <c r="AM60" s="14">
        <v>55</v>
      </c>
      <c r="AN60" s="14">
        <v>20</v>
      </c>
      <c r="AO60" s="14">
        <v>467</v>
      </c>
      <c r="AP60" s="14">
        <v>438</v>
      </c>
      <c r="AQ60" s="14">
        <v>398</v>
      </c>
      <c r="AR60" s="14">
        <v>416</v>
      </c>
      <c r="AS60" s="34">
        <f t="shared" si="3"/>
        <v>865</v>
      </c>
      <c r="AT60" s="34">
        <f t="shared" si="3"/>
        <v>854</v>
      </c>
      <c r="AU60" s="34">
        <f t="shared" si="4"/>
        <v>1719</v>
      </c>
      <c r="AV60" s="34">
        <f>AO60+April26!AV60</f>
        <v>4261</v>
      </c>
      <c r="AW60" s="34">
        <f>AP60+April26!AW60</f>
        <v>4099</v>
      </c>
      <c r="AX60" s="34">
        <f>AQ60+April26!AX60</f>
        <v>3455</v>
      </c>
      <c r="AY60" s="34">
        <f>AR60+April26!AY60</f>
        <v>3822</v>
      </c>
      <c r="AZ60" s="34">
        <f t="shared" si="5"/>
        <v>7716</v>
      </c>
      <c r="BA60" s="34">
        <f t="shared" si="5"/>
        <v>7921</v>
      </c>
      <c r="BB60" s="34">
        <f t="shared" si="6"/>
        <v>15637</v>
      </c>
      <c r="BC60" s="14"/>
      <c r="BD60" s="14"/>
      <c r="BE60" s="34"/>
      <c r="BF60" s="34"/>
      <c r="BG60" s="14"/>
      <c r="BH60" s="14"/>
      <c r="BI60" s="14"/>
      <c r="BJ60" s="34"/>
      <c r="BK60" s="40"/>
      <c r="BL60" s="40"/>
      <c r="BM60" s="40"/>
    </row>
    <row r="61" spans="1:65" s="139" customFormat="1" ht="17.100000000000001" customHeight="1">
      <c r="A61" s="12">
        <v>47</v>
      </c>
      <c r="B61" s="13" t="s">
        <v>113</v>
      </c>
      <c r="C61" s="13">
        <v>36000</v>
      </c>
      <c r="D61" s="13">
        <v>0</v>
      </c>
      <c r="E61" s="14">
        <v>3060</v>
      </c>
      <c r="F61" s="14">
        <v>0</v>
      </c>
      <c r="G61" s="14">
        <v>3694</v>
      </c>
      <c r="H61" s="15">
        <f t="shared" si="2"/>
        <v>120.71895424836602</v>
      </c>
      <c r="I61" s="14">
        <v>0</v>
      </c>
      <c r="J61" s="15"/>
      <c r="K61" s="34">
        <f>G61+April26!K61</f>
        <v>30568</v>
      </c>
      <c r="L61" s="15">
        <f t="shared" si="0"/>
        <v>84.911111111111111</v>
      </c>
      <c r="M61" s="34">
        <f>I61+April26!M61</f>
        <v>0</v>
      </c>
      <c r="N61" s="15"/>
      <c r="O61" s="14">
        <v>46</v>
      </c>
      <c r="P61" s="14">
        <v>0</v>
      </c>
      <c r="Q61" s="34">
        <f>O61+April26!Q61</f>
        <v>661</v>
      </c>
      <c r="R61" s="34">
        <f>P61+April26!R61</f>
        <v>0</v>
      </c>
      <c r="S61" s="14">
        <v>3065</v>
      </c>
      <c r="T61" s="14">
        <v>0</v>
      </c>
      <c r="U61" s="14">
        <v>1591</v>
      </c>
      <c r="V61" s="14">
        <v>0</v>
      </c>
      <c r="W61" s="14">
        <v>1020</v>
      </c>
      <c r="X61" s="14">
        <v>0</v>
      </c>
      <c r="Y61" s="15">
        <f t="shared" si="24"/>
        <v>64.110622250157135</v>
      </c>
      <c r="Z61" s="15"/>
      <c r="AA61" s="14">
        <v>3145</v>
      </c>
      <c r="AB61" s="14">
        <v>0</v>
      </c>
      <c r="AC61" s="14">
        <v>1765</v>
      </c>
      <c r="AD61" s="14">
        <v>0</v>
      </c>
      <c r="AE61" s="14">
        <v>1380</v>
      </c>
      <c r="AF61" s="14">
        <v>0</v>
      </c>
      <c r="AG61" s="14">
        <v>103</v>
      </c>
      <c r="AH61" s="14">
        <v>0</v>
      </c>
      <c r="AI61" s="14">
        <v>241</v>
      </c>
      <c r="AJ61" s="14">
        <v>0</v>
      </c>
      <c r="AK61" s="14">
        <v>88</v>
      </c>
      <c r="AL61" s="14">
        <v>0</v>
      </c>
      <c r="AM61" s="14">
        <v>507</v>
      </c>
      <c r="AN61" s="14">
        <v>0</v>
      </c>
      <c r="AO61" s="14">
        <v>724</v>
      </c>
      <c r="AP61" s="14">
        <v>0</v>
      </c>
      <c r="AQ61" s="14">
        <v>637</v>
      </c>
      <c r="AR61" s="14">
        <v>0</v>
      </c>
      <c r="AS61" s="34">
        <f t="shared" si="3"/>
        <v>1361</v>
      </c>
      <c r="AT61" s="34">
        <f t="shared" si="3"/>
        <v>0</v>
      </c>
      <c r="AU61" s="34">
        <f t="shared" si="4"/>
        <v>1361</v>
      </c>
      <c r="AV61" s="34">
        <f>AO61+April26!AV61</f>
        <v>5258</v>
      </c>
      <c r="AW61" s="34">
        <f>AP61+April26!AW61</f>
        <v>0</v>
      </c>
      <c r="AX61" s="34">
        <f>AQ61+April26!AX61</f>
        <v>4551</v>
      </c>
      <c r="AY61" s="34">
        <f>AR61+April26!AY61</f>
        <v>0</v>
      </c>
      <c r="AZ61" s="34">
        <f t="shared" si="5"/>
        <v>9809</v>
      </c>
      <c r="BA61" s="34">
        <f t="shared" si="5"/>
        <v>0</v>
      </c>
      <c r="BB61" s="34">
        <f t="shared" si="6"/>
        <v>9809</v>
      </c>
      <c r="BC61" s="14"/>
      <c r="BD61" s="14"/>
      <c r="BE61" s="34"/>
      <c r="BF61" s="34"/>
      <c r="BG61" s="14"/>
      <c r="BH61" s="14"/>
      <c r="BI61" s="14"/>
      <c r="BJ61" s="34"/>
      <c r="BK61" s="40"/>
      <c r="BL61" s="40"/>
      <c r="BM61" s="40"/>
    </row>
    <row r="62" spans="1:65" s="139" customFormat="1" ht="17.100000000000001" customHeight="1">
      <c r="A62" s="16">
        <v>48</v>
      </c>
      <c r="B62" s="17" t="s">
        <v>114</v>
      </c>
      <c r="C62" s="13">
        <v>65000</v>
      </c>
      <c r="D62" s="13">
        <v>12000</v>
      </c>
      <c r="E62" s="14">
        <v>5460</v>
      </c>
      <c r="F62" s="14">
        <v>910</v>
      </c>
      <c r="G62" s="14">
        <v>6147</v>
      </c>
      <c r="H62" s="15">
        <f t="shared" si="2"/>
        <v>112.58241758241758</v>
      </c>
      <c r="I62" s="14">
        <v>976</v>
      </c>
      <c r="J62" s="15">
        <f t="shared" si="8"/>
        <v>107.25274725274726</v>
      </c>
      <c r="K62" s="34">
        <f>G62+April26!K62</f>
        <v>52843</v>
      </c>
      <c r="L62" s="15">
        <f t="shared" si="0"/>
        <v>81.296923076923079</v>
      </c>
      <c r="M62" s="34">
        <f>I62+April26!M62</f>
        <v>8137</v>
      </c>
      <c r="N62" s="15">
        <f t="shared" si="27"/>
        <v>67.808333333333337</v>
      </c>
      <c r="O62" s="14">
        <v>58</v>
      </c>
      <c r="P62" s="14">
        <v>22</v>
      </c>
      <c r="Q62" s="34">
        <f>O62+April26!Q62</f>
        <v>718</v>
      </c>
      <c r="R62" s="34">
        <f>P62+April26!R62</f>
        <v>147</v>
      </c>
      <c r="S62" s="14">
        <v>5401</v>
      </c>
      <c r="T62" s="14">
        <v>988</v>
      </c>
      <c r="U62" s="14">
        <v>1411</v>
      </c>
      <c r="V62" s="14">
        <v>328</v>
      </c>
      <c r="W62" s="14">
        <v>812</v>
      </c>
      <c r="X62" s="14">
        <v>179</v>
      </c>
      <c r="Y62" s="15">
        <f t="shared" si="24"/>
        <v>57.547838412473425</v>
      </c>
      <c r="Z62" s="15">
        <f t="shared" si="24"/>
        <v>54.573170731707314</v>
      </c>
      <c r="AA62" s="14">
        <v>7370</v>
      </c>
      <c r="AB62" s="14">
        <v>970</v>
      </c>
      <c r="AC62" s="14">
        <v>3661</v>
      </c>
      <c r="AD62" s="14">
        <v>491</v>
      </c>
      <c r="AE62" s="14">
        <v>3709</v>
      </c>
      <c r="AF62" s="14">
        <v>479</v>
      </c>
      <c r="AG62" s="14">
        <v>127</v>
      </c>
      <c r="AH62" s="14">
        <v>27</v>
      </c>
      <c r="AI62" s="14">
        <v>619</v>
      </c>
      <c r="AJ62" s="14">
        <v>66</v>
      </c>
      <c r="AK62" s="14">
        <v>87</v>
      </c>
      <c r="AL62" s="14">
        <v>12</v>
      </c>
      <c r="AM62" s="14">
        <v>422</v>
      </c>
      <c r="AN62" s="14">
        <v>30</v>
      </c>
      <c r="AO62" s="14">
        <v>1412</v>
      </c>
      <c r="AP62" s="14">
        <v>179</v>
      </c>
      <c r="AQ62" s="14">
        <v>984</v>
      </c>
      <c r="AR62" s="14">
        <v>147</v>
      </c>
      <c r="AS62" s="34">
        <f t="shared" si="3"/>
        <v>2396</v>
      </c>
      <c r="AT62" s="34">
        <f t="shared" si="3"/>
        <v>326</v>
      </c>
      <c r="AU62" s="34">
        <f t="shared" si="4"/>
        <v>2722</v>
      </c>
      <c r="AV62" s="34">
        <f>AO62+April26!AV62</f>
        <v>11778</v>
      </c>
      <c r="AW62" s="34">
        <f>AP62+April26!AW62</f>
        <v>1638</v>
      </c>
      <c r="AX62" s="34">
        <f>AQ62+April26!AX62</f>
        <v>9107</v>
      </c>
      <c r="AY62" s="34">
        <f>AR62+April26!AY62</f>
        <v>1363</v>
      </c>
      <c r="AZ62" s="34">
        <f t="shared" si="5"/>
        <v>20885</v>
      </c>
      <c r="BA62" s="34">
        <f t="shared" si="5"/>
        <v>3001</v>
      </c>
      <c r="BB62" s="34">
        <f t="shared" si="6"/>
        <v>23886</v>
      </c>
      <c r="BC62" s="14" t="s">
        <v>115</v>
      </c>
      <c r="BD62" s="14"/>
      <c r="BE62" s="34"/>
      <c r="BF62" s="34"/>
      <c r="BG62" s="14"/>
      <c r="BH62" s="14"/>
      <c r="BI62" s="14"/>
      <c r="BJ62" s="34"/>
      <c r="BK62" s="40"/>
      <c r="BL62" s="40"/>
      <c r="BM62" s="40"/>
    </row>
    <row r="63" spans="1:65" s="138" customFormat="1" ht="17.100000000000001" customHeight="1">
      <c r="A63" s="18"/>
      <c r="B63" s="19" t="s">
        <v>74</v>
      </c>
      <c r="C63" s="19">
        <f>SUM(C58:C62)</f>
        <v>255000</v>
      </c>
      <c r="D63" s="19">
        <f t="shared" ref="D63:BM63" si="28">SUM(D58:D62)</f>
        <v>76000</v>
      </c>
      <c r="E63" s="35">
        <f t="shared" si="28"/>
        <v>22110</v>
      </c>
      <c r="F63" s="35">
        <f t="shared" si="28"/>
        <v>6390</v>
      </c>
      <c r="G63" s="35">
        <f t="shared" si="28"/>
        <v>26141</v>
      </c>
      <c r="H63" s="21">
        <f t="shared" si="2"/>
        <v>118.23156942559928</v>
      </c>
      <c r="I63" s="35">
        <f t="shared" si="28"/>
        <v>7625</v>
      </c>
      <c r="J63" s="21">
        <f t="shared" si="8"/>
        <v>119.32707355242566</v>
      </c>
      <c r="K63" s="35">
        <f t="shared" si="28"/>
        <v>211712</v>
      </c>
      <c r="L63" s="21">
        <f t="shared" si="0"/>
        <v>83.024313725490202</v>
      </c>
      <c r="M63" s="35">
        <f t="shared" si="28"/>
        <v>57456</v>
      </c>
      <c r="N63" s="21">
        <f t="shared" si="9"/>
        <v>75.599999999999994</v>
      </c>
      <c r="O63" s="35">
        <f t="shared" si="28"/>
        <v>554</v>
      </c>
      <c r="P63" s="35">
        <f t="shared" si="28"/>
        <v>263</v>
      </c>
      <c r="Q63" s="35">
        <f t="shared" si="28"/>
        <v>5147</v>
      </c>
      <c r="R63" s="35">
        <f t="shared" si="28"/>
        <v>1624</v>
      </c>
      <c r="S63" s="35">
        <f t="shared" si="28"/>
        <v>21946</v>
      </c>
      <c r="T63" s="35">
        <f t="shared" si="28"/>
        <v>7665</v>
      </c>
      <c r="U63" s="35">
        <f t="shared" si="28"/>
        <v>7799</v>
      </c>
      <c r="V63" s="35">
        <f t="shared" si="28"/>
        <v>2865</v>
      </c>
      <c r="W63" s="35">
        <f t="shared" si="28"/>
        <v>4430</v>
      </c>
      <c r="X63" s="35">
        <f t="shared" si="28"/>
        <v>1485</v>
      </c>
      <c r="Y63" s="21">
        <f t="shared" si="24"/>
        <v>56.802154122323373</v>
      </c>
      <c r="Z63" s="21">
        <f t="shared" si="24"/>
        <v>51.832460732984295</v>
      </c>
      <c r="AA63" s="35">
        <f t="shared" si="28"/>
        <v>36941</v>
      </c>
      <c r="AB63" s="35">
        <f t="shared" si="28"/>
        <v>8068</v>
      </c>
      <c r="AC63" s="35">
        <f t="shared" si="28"/>
        <v>17420</v>
      </c>
      <c r="AD63" s="35">
        <f t="shared" si="28"/>
        <v>3952</v>
      </c>
      <c r="AE63" s="35">
        <f t="shared" si="28"/>
        <v>19521</v>
      </c>
      <c r="AF63" s="35">
        <f t="shared" si="28"/>
        <v>4116</v>
      </c>
      <c r="AG63" s="35">
        <f t="shared" si="28"/>
        <v>564</v>
      </c>
      <c r="AH63" s="35">
        <f t="shared" si="28"/>
        <v>221</v>
      </c>
      <c r="AI63" s="35">
        <f t="shared" si="28"/>
        <v>3200</v>
      </c>
      <c r="AJ63" s="35">
        <f t="shared" si="28"/>
        <v>485</v>
      </c>
      <c r="AK63" s="35">
        <f t="shared" si="28"/>
        <v>372</v>
      </c>
      <c r="AL63" s="35">
        <f t="shared" si="28"/>
        <v>167</v>
      </c>
      <c r="AM63" s="35">
        <f t="shared" si="28"/>
        <v>2786</v>
      </c>
      <c r="AN63" s="35">
        <f t="shared" si="28"/>
        <v>344</v>
      </c>
      <c r="AO63" s="35">
        <f t="shared" si="28"/>
        <v>6365</v>
      </c>
      <c r="AP63" s="35">
        <f t="shared" si="28"/>
        <v>1694</v>
      </c>
      <c r="AQ63" s="35">
        <f t="shared" si="28"/>
        <v>5303</v>
      </c>
      <c r="AR63" s="35">
        <f t="shared" si="28"/>
        <v>1403</v>
      </c>
      <c r="AS63" s="35">
        <f t="shared" si="28"/>
        <v>11668</v>
      </c>
      <c r="AT63" s="35">
        <f t="shared" si="28"/>
        <v>3097</v>
      </c>
      <c r="AU63" s="35">
        <f t="shared" si="28"/>
        <v>14765</v>
      </c>
      <c r="AV63" s="35">
        <f t="shared" si="28"/>
        <v>45441</v>
      </c>
      <c r="AW63" s="35">
        <f t="shared" si="28"/>
        <v>14120</v>
      </c>
      <c r="AX63" s="35">
        <f t="shared" si="28"/>
        <v>37096</v>
      </c>
      <c r="AY63" s="37">
        <f t="shared" si="28"/>
        <v>11388</v>
      </c>
      <c r="AZ63" s="35">
        <f t="shared" si="28"/>
        <v>82537</v>
      </c>
      <c r="BA63" s="35">
        <f t="shared" si="28"/>
        <v>25508</v>
      </c>
      <c r="BB63" s="35">
        <f t="shared" si="28"/>
        <v>108045</v>
      </c>
      <c r="BC63" s="35">
        <f t="shared" si="28"/>
        <v>20</v>
      </c>
      <c r="BD63" s="35">
        <f t="shared" si="28"/>
        <v>100</v>
      </c>
      <c r="BE63" s="35">
        <f t="shared" si="28"/>
        <v>172</v>
      </c>
      <c r="BF63" s="35">
        <f t="shared" si="28"/>
        <v>860</v>
      </c>
      <c r="BG63" s="35">
        <f t="shared" si="28"/>
        <v>4</v>
      </c>
      <c r="BH63" s="35">
        <f t="shared" si="28"/>
        <v>7678</v>
      </c>
      <c r="BI63" s="35">
        <f t="shared" si="28"/>
        <v>0</v>
      </c>
      <c r="BJ63" s="35">
        <f t="shared" si="28"/>
        <v>7678</v>
      </c>
      <c r="BK63" s="35">
        <f t="shared" si="28"/>
        <v>72993</v>
      </c>
      <c r="BL63" s="35">
        <f t="shared" si="28"/>
        <v>0</v>
      </c>
      <c r="BM63" s="35">
        <f t="shared" si="28"/>
        <v>72993</v>
      </c>
    </row>
    <row r="64" spans="1:65" s="1" customFormat="1" ht="17.100000000000001" customHeight="1">
      <c r="A64" s="22">
        <v>49</v>
      </c>
      <c r="B64" s="29" t="s">
        <v>116</v>
      </c>
      <c r="C64" s="13">
        <v>50000</v>
      </c>
      <c r="D64" s="13">
        <v>25000</v>
      </c>
      <c r="E64" s="14">
        <v>4241</v>
      </c>
      <c r="F64" s="14">
        <v>2130</v>
      </c>
      <c r="G64" s="14">
        <v>4934</v>
      </c>
      <c r="H64" s="15">
        <f t="shared" si="2"/>
        <v>116.34048573449658</v>
      </c>
      <c r="I64" s="14">
        <v>3351</v>
      </c>
      <c r="J64" s="15">
        <f t="shared" si="8"/>
        <v>157.32394366197184</v>
      </c>
      <c r="K64" s="34">
        <f>G64+April26!K64</f>
        <v>33951</v>
      </c>
      <c r="L64" s="15">
        <f t="shared" si="0"/>
        <v>67.902000000000001</v>
      </c>
      <c r="M64" s="34">
        <f>I64+April26!M64</f>
        <v>19162</v>
      </c>
      <c r="N64" s="15">
        <f t="shared" si="9"/>
        <v>76.647999999999996</v>
      </c>
      <c r="O64" s="14">
        <v>70</v>
      </c>
      <c r="P64" s="14">
        <v>12</v>
      </c>
      <c r="Q64" s="34">
        <f>O64+April26!Q64</f>
        <v>562</v>
      </c>
      <c r="R64" s="34">
        <f>P64+April26!R64</f>
        <v>127</v>
      </c>
      <c r="S64" s="14">
        <v>3721</v>
      </c>
      <c r="T64" s="14">
        <v>1833</v>
      </c>
      <c r="U64" s="14">
        <v>1208</v>
      </c>
      <c r="V64" s="14">
        <v>580</v>
      </c>
      <c r="W64" s="14">
        <v>666</v>
      </c>
      <c r="X64" s="14">
        <v>296</v>
      </c>
      <c r="Y64" s="15">
        <f t="shared" si="24"/>
        <v>55.132450331125831</v>
      </c>
      <c r="Z64" s="15">
        <f t="shared" si="24"/>
        <v>51.03448275862069</v>
      </c>
      <c r="AA64" s="14">
        <v>5803</v>
      </c>
      <c r="AB64" s="14">
        <v>2021</v>
      </c>
      <c r="AC64" s="14">
        <v>4196</v>
      </c>
      <c r="AD64" s="14">
        <v>1063</v>
      </c>
      <c r="AE64" s="14">
        <v>1821</v>
      </c>
      <c r="AF64" s="14">
        <v>967</v>
      </c>
      <c r="AG64" s="14">
        <v>56</v>
      </c>
      <c r="AH64" s="14">
        <v>38</v>
      </c>
      <c r="AI64" s="14">
        <v>197</v>
      </c>
      <c r="AJ64" s="14">
        <v>95</v>
      </c>
      <c r="AK64" s="14">
        <v>56</v>
      </c>
      <c r="AL64" s="14">
        <v>39</v>
      </c>
      <c r="AM64" s="14">
        <v>72</v>
      </c>
      <c r="AN64" s="14">
        <v>45</v>
      </c>
      <c r="AO64" s="14">
        <v>2057</v>
      </c>
      <c r="AP64" s="14">
        <v>467</v>
      </c>
      <c r="AQ64" s="14">
        <v>1798</v>
      </c>
      <c r="AR64" s="14">
        <v>419</v>
      </c>
      <c r="AS64" s="34">
        <f t="shared" si="3"/>
        <v>3855</v>
      </c>
      <c r="AT64" s="34">
        <f t="shared" si="3"/>
        <v>886</v>
      </c>
      <c r="AU64" s="34">
        <f t="shared" si="4"/>
        <v>4741</v>
      </c>
      <c r="AV64" s="34">
        <f>AO64+April26!AV64</f>
        <v>9955</v>
      </c>
      <c r="AW64" s="34">
        <f>AP64+April26!AW64</f>
        <v>4425</v>
      </c>
      <c r="AX64" s="34">
        <f>AQ64+April26!AX64</f>
        <v>8614</v>
      </c>
      <c r="AY64" s="34">
        <f>AR64+April26!AY64</f>
        <v>4128</v>
      </c>
      <c r="AZ64" s="34">
        <f t="shared" si="5"/>
        <v>18569</v>
      </c>
      <c r="BA64" s="34">
        <f t="shared" si="5"/>
        <v>8553</v>
      </c>
      <c r="BB64" s="34">
        <f t="shared" si="6"/>
        <v>27122</v>
      </c>
      <c r="BC64" s="14"/>
      <c r="BD64" s="14"/>
      <c r="BE64" s="34"/>
      <c r="BF64" s="34"/>
      <c r="BG64" s="14">
        <v>4</v>
      </c>
      <c r="BH64" s="14">
        <v>4473</v>
      </c>
      <c r="BI64" s="14"/>
      <c r="BJ64" s="34">
        <f>BH64+BI64</f>
        <v>4473</v>
      </c>
      <c r="BK64" s="34">
        <f>April26!BK64+BH64</f>
        <v>44377</v>
      </c>
      <c r="BL64" s="34">
        <f>April26!BL64+BI64</f>
        <v>0</v>
      </c>
      <c r="BM64" s="34">
        <f>SUM(BK64:BL64)</f>
        <v>44377</v>
      </c>
    </row>
    <row r="65" spans="1:65" s="1" customFormat="1" ht="17.100000000000001" customHeight="1">
      <c r="A65" s="12">
        <v>50</v>
      </c>
      <c r="B65" s="13" t="s">
        <v>117</v>
      </c>
      <c r="C65" s="13">
        <v>28000</v>
      </c>
      <c r="D65" s="13">
        <v>10000</v>
      </c>
      <c r="E65" s="14">
        <v>2335</v>
      </c>
      <c r="F65" s="14">
        <v>971</v>
      </c>
      <c r="G65" s="14">
        <v>2207</v>
      </c>
      <c r="H65" s="15">
        <f t="shared" si="2"/>
        <v>94.518201284796575</v>
      </c>
      <c r="I65" s="14">
        <v>957</v>
      </c>
      <c r="J65" s="15">
        <f t="shared" si="8"/>
        <v>98.558187435633371</v>
      </c>
      <c r="K65" s="34">
        <f>G65+April26!K65</f>
        <v>20949</v>
      </c>
      <c r="L65" s="15">
        <f t="shared" si="0"/>
        <v>74.817857142857136</v>
      </c>
      <c r="M65" s="34">
        <f>I65+April26!M65</f>
        <v>7769</v>
      </c>
      <c r="N65" s="15">
        <f t="shared" si="9"/>
        <v>77.69</v>
      </c>
      <c r="O65" s="14">
        <v>127</v>
      </c>
      <c r="P65" s="14">
        <v>61</v>
      </c>
      <c r="Q65" s="34">
        <f>O65+April26!Q65</f>
        <v>1037</v>
      </c>
      <c r="R65" s="34">
        <f>P65+April26!R65</f>
        <v>434</v>
      </c>
      <c r="S65" s="14">
        <v>1535</v>
      </c>
      <c r="T65" s="14">
        <v>870</v>
      </c>
      <c r="U65" s="14">
        <v>398</v>
      </c>
      <c r="V65" s="14">
        <v>171</v>
      </c>
      <c r="W65" s="14">
        <v>235</v>
      </c>
      <c r="X65" s="14">
        <v>80</v>
      </c>
      <c r="Y65" s="15">
        <f t="shared" si="24"/>
        <v>59.045226130653269</v>
      </c>
      <c r="Z65" s="15">
        <f t="shared" si="24"/>
        <v>46.783625730994153</v>
      </c>
      <c r="AA65" s="14">
        <v>3447</v>
      </c>
      <c r="AB65" s="14">
        <v>1190</v>
      </c>
      <c r="AC65" s="14">
        <v>1460</v>
      </c>
      <c r="AD65" s="14">
        <v>595</v>
      </c>
      <c r="AE65" s="14">
        <v>1458</v>
      </c>
      <c r="AF65" s="14">
        <v>595</v>
      </c>
      <c r="AG65" s="14">
        <v>37</v>
      </c>
      <c r="AH65" s="14">
        <v>15</v>
      </c>
      <c r="AI65" s="14">
        <v>287</v>
      </c>
      <c r="AJ65" s="14">
        <v>92</v>
      </c>
      <c r="AK65" s="14">
        <v>11</v>
      </c>
      <c r="AL65" s="14">
        <v>5</v>
      </c>
      <c r="AM65" s="14">
        <v>40</v>
      </c>
      <c r="AN65" s="14">
        <v>0</v>
      </c>
      <c r="AO65" s="14">
        <v>695</v>
      </c>
      <c r="AP65" s="14">
        <v>250</v>
      </c>
      <c r="AQ65" s="14">
        <v>601</v>
      </c>
      <c r="AR65" s="14">
        <v>233</v>
      </c>
      <c r="AS65" s="34">
        <f t="shared" si="3"/>
        <v>1296</v>
      </c>
      <c r="AT65" s="34">
        <f t="shared" si="3"/>
        <v>483</v>
      </c>
      <c r="AU65" s="34">
        <f t="shared" si="4"/>
        <v>1779</v>
      </c>
      <c r="AV65" s="34">
        <f>AO65+April26!AV65</f>
        <v>4507</v>
      </c>
      <c r="AW65" s="34">
        <f>AP65+April26!AW65</f>
        <v>1864</v>
      </c>
      <c r="AX65" s="34">
        <f>AQ65+April26!AX65</f>
        <v>3751</v>
      </c>
      <c r="AY65" s="34">
        <f>AR65+April26!AY65</f>
        <v>1743</v>
      </c>
      <c r="AZ65" s="34">
        <f t="shared" si="5"/>
        <v>8258</v>
      </c>
      <c r="BA65" s="34">
        <f t="shared" si="5"/>
        <v>3607</v>
      </c>
      <c r="BB65" s="34">
        <f t="shared" si="6"/>
        <v>11865</v>
      </c>
      <c r="BC65" s="14"/>
      <c r="BD65" s="14"/>
      <c r="BE65" s="34"/>
      <c r="BF65" s="34"/>
      <c r="BG65" s="14"/>
      <c r="BH65" s="14"/>
      <c r="BI65" s="14"/>
      <c r="BJ65" s="34"/>
      <c r="BK65" s="39"/>
      <c r="BL65" s="39"/>
      <c r="BM65" s="34">
        <f t="shared" ref="BM65:BM87" si="29">SUM(BK65:BL65)</f>
        <v>0</v>
      </c>
    </row>
    <row r="66" spans="1:65" s="1" customFormat="1" ht="17.100000000000001" customHeight="1">
      <c r="A66" s="16">
        <v>51</v>
      </c>
      <c r="B66" s="17" t="s">
        <v>118</v>
      </c>
      <c r="C66" s="13">
        <v>70000</v>
      </c>
      <c r="D66" s="13">
        <v>22000</v>
      </c>
      <c r="E66" s="14">
        <v>5922</v>
      </c>
      <c r="F66" s="14">
        <v>1835</v>
      </c>
      <c r="G66" s="14">
        <v>6606</v>
      </c>
      <c r="H66" s="15">
        <f t="shared" si="2"/>
        <v>111.55015197568389</v>
      </c>
      <c r="I66" s="14">
        <v>1146</v>
      </c>
      <c r="J66" s="15">
        <f t="shared" si="8"/>
        <v>62.452316076294281</v>
      </c>
      <c r="K66" s="34">
        <f>G66+April26!K66</f>
        <v>44318</v>
      </c>
      <c r="L66" s="15">
        <f t="shared" si="0"/>
        <v>63.311428571428571</v>
      </c>
      <c r="M66" s="34">
        <f>I66+April26!M66</f>
        <v>13469</v>
      </c>
      <c r="N66" s="15">
        <f t="shared" si="9"/>
        <v>61.222727272727276</v>
      </c>
      <c r="O66" s="14">
        <v>308</v>
      </c>
      <c r="P66" s="14">
        <v>59</v>
      </c>
      <c r="Q66" s="34">
        <f>O66+April26!Q66</f>
        <v>1778</v>
      </c>
      <c r="R66" s="34">
        <f>P66+April26!R66</f>
        <v>549</v>
      </c>
      <c r="S66" s="14">
        <v>4400</v>
      </c>
      <c r="T66" s="14">
        <v>1047</v>
      </c>
      <c r="U66" s="14">
        <v>900</v>
      </c>
      <c r="V66" s="14">
        <v>206</v>
      </c>
      <c r="W66" s="14">
        <v>480</v>
      </c>
      <c r="X66" s="14">
        <v>111</v>
      </c>
      <c r="Y66" s="15">
        <f t="shared" si="24"/>
        <v>53.333333333333336</v>
      </c>
      <c r="Z66" s="15">
        <f t="shared" si="24"/>
        <v>53.883495145631066</v>
      </c>
      <c r="AA66" s="14">
        <v>7759</v>
      </c>
      <c r="AB66" s="14">
        <v>1339</v>
      </c>
      <c r="AC66" s="14">
        <v>3767</v>
      </c>
      <c r="AD66" s="14">
        <v>586</v>
      </c>
      <c r="AE66" s="14">
        <v>3432</v>
      </c>
      <c r="AF66" s="14">
        <v>517</v>
      </c>
      <c r="AG66" s="14">
        <v>120</v>
      </c>
      <c r="AH66" s="14">
        <v>15</v>
      </c>
      <c r="AI66" s="14">
        <v>648</v>
      </c>
      <c r="AJ66" s="14">
        <v>65</v>
      </c>
      <c r="AK66" s="14">
        <v>106</v>
      </c>
      <c r="AL66" s="14">
        <v>8</v>
      </c>
      <c r="AM66" s="14">
        <v>191</v>
      </c>
      <c r="AN66" s="14">
        <v>16</v>
      </c>
      <c r="AO66" s="14">
        <v>1610</v>
      </c>
      <c r="AP66" s="14">
        <v>340</v>
      </c>
      <c r="AQ66" s="14">
        <v>1269</v>
      </c>
      <c r="AR66" s="14">
        <v>282</v>
      </c>
      <c r="AS66" s="34">
        <f t="shared" si="3"/>
        <v>2879</v>
      </c>
      <c r="AT66" s="34">
        <f t="shared" si="3"/>
        <v>622</v>
      </c>
      <c r="AU66" s="34">
        <f t="shared" si="4"/>
        <v>3501</v>
      </c>
      <c r="AV66" s="34">
        <f>AO66+April26!AV66</f>
        <v>11888</v>
      </c>
      <c r="AW66" s="34">
        <f>AP66+April26!AW66</f>
        <v>3548</v>
      </c>
      <c r="AX66" s="34">
        <f>AQ66+April26!AX66</f>
        <v>9509</v>
      </c>
      <c r="AY66" s="34">
        <f>AR66+April26!AY66</f>
        <v>2922</v>
      </c>
      <c r="AZ66" s="34">
        <f t="shared" si="5"/>
        <v>21397</v>
      </c>
      <c r="BA66" s="34">
        <f t="shared" si="5"/>
        <v>6470</v>
      </c>
      <c r="BB66" s="34">
        <f t="shared" si="6"/>
        <v>27867</v>
      </c>
      <c r="BC66" s="14"/>
      <c r="BD66" s="14"/>
      <c r="BE66" s="34"/>
      <c r="BF66" s="34"/>
      <c r="BG66" s="14"/>
      <c r="BH66" s="14"/>
      <c r="BI66" s="14"/>
      <c r="BJ66" s="34"/>
      <c r="BK66" s="39"/>
      <c r="BL66" s="39"/>
      <c r="BM66" s="34">
        <f t="shared" si="29"/>
        <v>0</v>
      </c>
    </row>
    <row r="67" spans="1:65" s="138" customFormat="1" ht="17.100000000000001" customHeight="1">
      <c r="A67" s="18"/>
      <c r="B67" s="19" t="s">
        <v>74</v>
      </c>
      <c r="C67" s="19">
        <f>SUM(C64:C66)</f>
        <v>148000</v>
      </c>
      <c r="D67" s="19">
        <f t="shared" ref="D67:BM67" si="30">SUM(D64:D66)</f>
        <v>57000</v>
      </c>
      <c r="E67" s="35">
        <f t="shared" si="30"/>
        <v>12498</v>
      </c>
      <c r="F67" s="35">
        <f t="shared" si="30"/>
        <v>4936</v>
      </c>
      <c r="G67" s="35">
        <f t="shared" si="30"/>
        <v>13747</v>
      </c>
      <c r="H67" s="21">
        <f t="shared" si="2"/>
        <v>109.99359897583614</v>
      </c>
      <c r="I67" s="35">
        <f t="shared" si="30"/>
        <v>5454</v>
      </c>
      <c r="J67" s="21">
        <f t="shared" si="8"/>
        <v>110.49432739059968</v>
      </c>
      <c r="K67" s="35">
        <f t="shared" si="30"/>
        <v>99218</v>
      </c>
      <c r="L67" s="21">
        <f t="shared" si="0"/>
        <v>67.039189189189187</v>
      </c>
      <c r="M67" s="35">
        <f t="shared" si="30"/>
        <v>40400</v>
      </c>
      <c r="N67" s="21">
        <f t="shared" si="9"/>
        <v>70.877192982456137</v>
      </c>
      <c r="O67" s="35">
        <f t="shared" si="30"/>
        <v>505</v>
      </c>
      <c r="P67" s="35">
        <f t="shared" si="30"/>
        <v>132</v>
      </c>
      <c r="Q67" s="35">
        <f t="shared" si="30"/>
        <v>3377</v>
      </c>
      <c r="R67" s="35">
        <f t="shared" si="30"/>
        <v>1110</v>
      </c>
      <c r="S67" s="35">
        <f t="shared" si="30"/>
        <v>9656</v>
      </c>
      <c r="T67" s="35">
        <f t="shared" si="30"/>
        <v>3750</v>
      </c>
      <c r="U67" s="35">
        <f t="shared" si="30"/>
        <v>2506</v>
      </c>
      <c r="V67" s="35">
        <f t="shared" si="30"/>
        <v>957</v>
      </c>
      <c r="W67" s="35">
        <f t="shared" si="30"/>
        <v>1381</v>
      </c>
      <c r="X67" s="35">
        <f t="shared" si="30"/>
        <v>487</v>
      </c>
      <c r="Y67" s="21">
        <f t="shared" si="24"/>
        <v>55.107741420590585</v>
      </c>
      <c r="Z67" s="21">
        <f t="shared" si="24"/>
        <v>50.88819226750261</v>
      </c>
      <c r="AA67" s="35">
        <f t="shared" si="30"/>
        <v>17009</v>
      </c>
      <c r="AB67" s="35">
        <f t="shared" si="30"/>
        <v>4550</v>
      </c>
      <c r="AC67" s="35">
        <f t="shared" si="30"/>
        <v>9423</v>
      </c>
      <c r="AD67" s="35">
        <f t="shared" si="30"/>
        <v>2244</v>
      </c>
      <c r="AE67" s="35">
        <f t="shared" si="30"/>
        <v>6711</v>
      </c>
      <c r="AF67" s="35">
        <f t="shared" si="30"/>
        <v>2079</v>
      </c>
      <c r="AG67" s="35">
        <f t="shared" si="30"/>
        <v>213</v>
      </c>
      <c r="AH67" s="35">
        <f t="shared" si="30"/>
        <v>68</v>
      </c>
      <c r="AI67" s="35">
        <f t="shared" si="30"/>
        <v>1132</v>
      </c>
      <c r="AJ67" s="35">
        <f t="shared" si="30"/>
        <v>252</v>
      </c>
      <c r="AK67" s="35">
        <f t="shared" si="30"/>
        <v>173</v>
      </c>
      <c r="AL67" s="35">
        <f t="shared" si="30"/>
        <v>52</v>
      </c>
      <c r="AM67" s="35">
        <f t="shared" si="30"/>
        <v>303</v>
      </c>
      <c r="AN67" s="35">
        <f t="shared" si="30"/>
        <v>61</v>
      </c>
      <c r="AO67" s="35">
        <f t="shared" si="30"/>
        <v>4362</v>
      </c>
      <c r="AP67" s="35">
        <f t="shared" si="30"/>
        <v>1057</v>
      </c>
      <c r="AQ67" s="35">
        <f t="shared" si="30"/>
        <v>3668</v>
      </c>
      <c r="AR67" s="35">
        <f t="shared" si="30"/>
        <v>934</v>
      </c>
      <c r="AS67" s="35">
        <f t="shared" si="30"/>
        <v>8030</v>
      </c>
      <c r="AT67" s="35">
        <f t="shared" si="30"/>
        <v>1991</v>
      </c>
      <c r="AU67" s="35">
        <f t="shared" si="30"/>
        <v>10021</v>
      </c>
      <c r="AV67" s="35">
        <f t="shared" si="30"/>
        <v>26350</v>
      </c>
      <c r="AW67" s="37">
        <f t="shared" si="30"/>
        <v>9837</v>
      </c>
      <c r="AX67" s="37">
        <f t="shared" si="30"/>
        <v>21874</v>
      </c>
      <c r="AY67" s="37">
        <f t="shared" si="30"/>
        <v>8793</v>
      </c>
      <c r="AZ67" s="35">
        <f t="shared" si="30"/>
        <v>48224</v>
      </c>
      <c r="BA67" s="35">
        <f t="shared" si="30"/>
        <v>18630</v>
      </c>
      <c r="BB67" s="35">
        <f t="shared" si="30"/>
        <v>66854</v>
      </c>
      <c r="BC67" s="35">
        <f t="shared" si="30"/>
        <v>0</v>
      </c>
      <c r="BD67" s="35">
        <f t="shared" si="30"/>
        <v>0</v>
      </c>
      <c r="BE67" s="35">
        <f t="shared" si="30"/>
        <v>0</v>
      </c>
      <c r="BF67" s="35">
        <f t="shared" si="30"/>
        <v>0</v>
      </c>
      <c r="BG67" s="35">
        <f t="shared" si="30"/>
        <v>4</v>
      </c>
      <c r="BH67" s="35">
        <f t="shared" si="30"/>
        <v>4473</v>
      </c>
      <c r="BI67" s="35">
        <f t="shared" si="30"/>
        <v>0</v>
      </c>
      <c r="BJ67" s="35">
        <f t="shared" si="30"/>
        <v>4473</v>
      </c>
      <c r="BK67" s="35">
        <f t="shared" si="30"/>
        <v>44377</v>
      </c>
      <c r="BL67" s="35">
        <f t="shared" si="30"/>
        <v>0</v>
      </c>
      <c r="BM67" s="35">
        <f t="shared" si="30"/>
        <v>44377</v>
      </c>
    </row>
    <row r="68" spans="1:65" s="1" customFormat="1" ht="17.100000000000001" customHeight="1">
      <c r="A68" s="22">
        <v>52</v>
      </c>
      <c r="B68" s="29" t="s">
        <v>119</v>
      </c>
      <c r="C68" s="13">
        <v>55000</v>
      </c>
      <c r="D68" s="13">
        <v>0</v>
      </c>
      <c r="E68" s="14">
        <v>5160</v>
      </c>
      <c r="F68" s="14"/>
      <c r="G68" s="14">
        <v>3970</v>
      </c>
      <c r="H68" s="15">
        <f t="shared" si="2"/>
        <v>76.937984496124031</v>
      </c>
      <c r="I68" s="14"/>
      <c r="J68" s="15"/>
      <c r="K68" s="34">
        <f>G68+April26!K68</f>
        <v>40036</v>
      </c>
      <c r="L68" s="15">
        <f t="shared" ref="L68:L90" si="31">K68*100/C68</f>
        <v>72.792727272727276</v>
      </c>
      <c r="M68" s="34">
        <f>I68+'Mar26'!M68</f>
        <v>0</v>
      </c>
      <c r="N68" s="15"/>
      <c r="O68" s="14">
        <v>64</v>
      </c>
      <c r="P68" s="14"/>
      <c r="Q68" s="34">
        <f>O68+April26!Q68</f>
        <v>451</v>
      </c>
      <c r="R68" s="34">
        <f>P68+April26!R68</f>
        <v>0</v>
      </c>
      <c r="S68" s="14">
        <v>4184</v>
      </c>
      <c r="T68" s="14"/>
      <c r="U68" s="14">
        <v>1180</v>
      </c>
      <c r="V68" s="14"/>
      <c r="W68" s="14">
        <v>659</v>
      </c>
      <c r="X68" s="14"/>
      <c r="Y68" s="15">
        <f t="shared" si="24"/>
        <v>55.847457627118644</v>
      </c>
      <c r="Z68" s="15"/>
      <c r="AA68" s="14">
        <v>6107</v>
      </c>
      <c r="AB68" s="14"/>
      <c r="AC68" s="14">
        <v>2255</v>
      </c>
      <c r="AD68" s="14"/>
      <c r="AE68" s="14">
        <v>1752</v>
      </c>
      <c r="AF68" s="14"/>
      <c r="AG68" s="14">
        <v>236</v>
      </c>
      <c r="AH68" s="14"/>
      <c r="AI68" s="14">
        <v>399</v>
      </c>
      <c r="AJ68" s="14"/>
      <c r="AK68" s="14">
        <v>218</v>
      </c>
      <c r="AL68" s="14"/>
      <c r="AM68" s="14">
        <v>287</v>
      </c>
      <c r="AN68" s="14"/>
      <c r="AO68" s="14">
        <v>1421</v>
      </c>
      <c r="AP68" s="14"/>
      <c r="AQ68" s="14">
        <v>1035</v>
      </c>
      <c r="AR68" s="14"/>
      <c r="AS68" s="34">
        <f t="shared" si="3"/>
        <v>2456</v>
      </c>
      <c r="AT68" s="34">
        <f t="shared" si="3"/>
        <v>0</v>
      </c>
      <c r="AU68" s="34">
        <f t="shared" si="4"/>
        <v>2456</v>
      </c>
      <c r="AV68" s="34">
        <f>AO68+April26!AV68</f>
        <v>11730</v>
      </c>
      <c r="AW68" s="34">
        <f>AP68+April26!AW68</f>
        <v>0</v>
      </c>
      <c r="AX68" s="34">
        <f>AQ68+April26!AX68</f>
        <v>8788</v>
      </c>
      <c r="AY68" s="34">
        <f>AR68+April26!AY68</f>
        <v>0</v>
      </c>
      <c r="AZ68" s="34">
        <f t="shared" si="5"/>
        <v>20518</v>
      </c>
      <c r="BA68" s="34">
        <f t="shared" si="5"/>
        <v>0</v>
      </c>
      <c r="BB68" s="34">
        <f t="shared" si="6"/>
        <v>20518</v>
      </c>
      <c r="BC68" s="14">
        <v>40</v>
      </c>
      <c r="BD68" s="14">
        <v>200</v>
      </c>
      <c r="BE68" s="34">
        <f>BC68+April26!BE68</f>
        <v>360</v>
      </c>
      <c r="BF68" s="34">
        <f>BD68+April26!BF68</f>
        <v>1800</v>
      </c>
      <c r="BG68" s="14"/>
      <c r="BH68" s="14"/>
      <c r="BI68" s="14"/>
      <c r="BJ68" s="34"/>
      <c r="BK68" s="39"/>
      <c r="BL68" s="39"/>
      <c r="BM68" s="34">
        <f t="shared" si="29"/>
        <v>0</v>
      </c>
    </row>
    <row r="69" spans="1:65" s="1" customFormat="1" ht="17.100000000000001" customHeight="1">
      <c r="A69" s="12">
        <v>53</v>
      </c>
      <c r="B69" s="13" t="s">
        <v>120</v>
      </c>
      <c r="C69" s="13">
        <v>77000</v>
      </c>
      <c r="D69" s="13">
        <v>0</v>
      </c>
      <c r="E69" s="14">
        <v>7185</v>
      </c>
      <c r="F69" s="14"/>
      <c r="G69" s="14">
        <v>5242</v>
      </c>
      <c r="H69" s="15">
        <f t="shared" ref="H69:H90" si="32">G69*100/E69</f>
        <v>72.957550452331247</v>
      </c>
      <c r="I69" s="14"/>
      <c r="J69" s="15"/>
      <c r="K69" s="34">
        <f>G69+April26!K69</f>
        <v>56670</v>
      </c>
      <c r="L69" s="15">
        <f t="shared" si="31"/>
        <v>73.597402597402592</v>
      </c>
      <c r="M69" s="34">
        <f>I69+'Mar26'!M69</f>
        <v>0</v>
      </c>
      <c r="N69" s="15"/>
      <c r="O69" s="14">
        <v>188</v>
      </c>
      <c r="P69" s="14"/>
      <c r="Q69" s="34">
        <f>O69+April26!Q69</f>
        <v>2303</v>
      </c>
      <c r="R69" s="34">
        <f>P69+April26!R69</f>
        <v>0</v>
      </c>
      <c r="S69" s="14">
        <v>5848</v>
      </c>
      <c r="T69" s="14"/>
      <c r="U69" s="14">
        <v>1568</v>
      </c>
      <c r="V69" s="14"/>
      <c r="W69" s="14">
        <v>895</v>
      </c>
      <c r="X69" s="14"/>
      <c r="Y69" s="15">
        <f t="shared" si="24"/>
        <v>57.079081632653065</v>
      </c>
      <c r="Z69" s="15"/>
      <c r="AA69" s="14">
        <v>13014</v>
      </c>
      <c r="AB69" s="14"/>
      <c r="AC69" s="14">
        <v>4871</v>
      </c>
      <c r="AD69" s="14"/>
      <c r="AE69" s="14">
        <v>4338</v>
      </c>
      <c r="AF69" s="14"/>
      <c r="AG69" s="14">
        <v>83</v>
      </c>
      <c r="AH69" s="14"/>
      <c r="AI69" s="14">
        <v>525</v>
      </c>
      <c r="AJ69" s="14"/>
      <c r="AK69" s="14">
        <v>94</v>
      </c>
      <c r="AL69" s="14"/>
      <c r="AM69" s="14">
        <v>238</v>
      </c>
      <c r="AN69" s="14"/>
      <c r="AO69" s="14">
        <v>2946</v>
      </c>
      <c r="AP69" s="14"/>
      <c r="AQ69" s="14">
        <v>2400</v>
      </c>
      <c r="AR69" s="14"/>
      <c r="AS69" s="34">
        <f t="shared" ref="AS69:AT87" si="33">AO69+AQ69</f>
        <v>5346</v>
      </c>
      <c r="AT69" s="34">
        <f t="shared" si="33"/>
        <v>0</v>
      </c>
      <c r="AU69" s="34">
        <f t="shared" ref="AU69:AU87" si="34">AS69+AT69</f>
        <v>5346</v>
      </c>
      <c r="AV69" s="34">
        <f>AO69+April26!AV69</f>
        <v>16903</v>
      </c>
      <c r="AW69" s="34">
        <f>AP69+April26!AW69</f>
        <v>0</v>
      </c>
      <c r="AX69" s="34">
        <f>AQ69+April26!AX69</f>
        <v>13699</v>
      </c>
      <c r="AY69" s="34">
        <f>AR69+April26!AY69</f>
        <v>0</v>
      </c>
      <c r="AZ69" s="34">
        <f t="shared" ref="AZ69:BA87" si="35">AV69+AX69</f>
        <v>30602</v>
      </c>
      <c r="BA69" s="34">
        <f t="shared" si="35"/>
        <v>0</v>
      </c>
      <c r="BB69" s="34">
        <f t="shared" ref="BB69:BB87" si="36">AZ69+BA69</f>
        <v>30602</v>
      </c>
      <c r="BC69" s="14"/>
      <c r="BD69" s="14"/>
      <c r="BE69" s="34"/>
      <c r="BF69" s="34"/>
      <c r="BG69" s="14"/>
      <c r="BH69" s="14"/>
      <c r="BI69" s="14"/>
      <c r="BJ69" s="34"/>
      <c r="BK69" s="39"/>
      <c r="BL69" s="39"/>
      <c r="BM69" s="34">
        <f t="shared" si="29"/>
        <v>0</v>
      </c>
    </row>
    <row r="70" spans="1:65" s="1" customFormat="1" ht="17.100000000000001" customHeight="1">
      <c r="A70" s="16">
        <v>54</v>
      </c>
      <c r="B70" s="17" t="s">
        <v>121</v>
      </c>
      <c r="C70" s="13">
        <v>38000</v>
      </c>
      <c r="D70" s="13">
        <v>0</v>
      </c>
      <c r="E70" s="14">
        <v>3460</v>
      </c>
      <c r="F70" s="14"/>
      <c r="G70" s="14">
        <v>3049</v>
      </c>
      <c r="H70" s="15">
        <f t="shared" si="32"/>
        <v>88.121387283236999</v>
      </c>
      <c r="I70" s="14"/>
      <c r="J70" s="15"/>
      <c r="K70" s="34">
        <f>G70+April26!K70</f>
        <v>25933</v>
      </c>
      <c r="L70" s="15">
        <f t="shared" si="31"/>
        <v>68.244736842105269</v>
      </c>
      <c r="M70" s="34">
        <f>I70+'Mar26'!M70</f>
        <v>0</v>
      </c>
      <c r="N70" s="15"/>
      <c r="O70" s="14">
        <v>230</v>
      </c>
      <c r="P70" s="14"/>
      <c r="Q70" s="34">
        <f>O70+April26!Q70</f>
        <v>1475</v>
      </c>
      <c r="R70" s="34">
        <f>P70+April26!R70</f>
        <v>0</v>
      </c>
      <c r="S70" s="14">
        <v>2747</v>
      </c>
      <c r="T70" s="14"/>
      <c r="U70" s="14">
        <v>744</v>
      </c>
      <c r="V70" s="14"/>
      <c r="W70" s="14">
        <v>422</v>
      </c>
      <c r="X70" s="14"/>
      <c r="Y70" s="15">
        <f t="shared" si="24"/>
        <v>56.72043010752688</v>
      </c>
      <c r="Z70" s="15"/>
      <c r="AA70" s="14">
        <v>5043</v>
      </c>
      <c r="AB70" s="14"/>
      <c r="AC70" s="14">
        <v>2643</v>
      </c>
      <c r="AD70" s="14"/>
      <c r="AE70" s="14">
        <v>2036</v>
      </c>
      <c r="AF70" s="14"/>
      <c r="AG70" s="14">
        <v>149</v>
      </c>
      <c r="AH70" s="14"/>
      <c r="AI70" s="14">
        <v>299</v>
      </c>
      <c r="AJ70" s="14"/>
      <c r="AK70" s="14">
        <v>141</v>
      </c>
      <c r="AL70" s="14"/>
      <c r="AM70" s="14">
        <v>347</v>
      </c>
      <c r="AN70" s="14"/>
      <c r="AO70" s="14">
        <v>1084</v>
      </c>
      <c r="AP70" s="14"/>
      <c r="AQ70" s="14">
        <v>892</v>
      </c>
      <c r="AR70" s="14"/>
      <c r="AS70" s="34">
        <f t="shared" si="33"/>
        <v>1976</v>
      </c>
      <c r="AT70" s="34">
        <f t="shared" si="33"/>
        <v>0</v>
      </c>
      <c r="AU70" s="34">
        <f t="shared" si="34"/>
        <v>1976</v>
      </c>
      <c r="AV70" s="34">
        <f>AO70+April26!AV70</f>
        <v>7934</v>
      </c>
      <c r="AW70" s="34">
        <f>AP70+April26!AW70</f>
        <v>0</v>
      </c>
      <c r="AX70" s="34">
        <f>AQ70+April26!AX70</f>
        <v>6531</v>
      </c>
      <c r="AY70" s="34">
        <f>AR70+April26!AY70</f>
        <v>0</v>
      </c>
      <c r="AZ70" s="34">
        <f t="shared" si="35"/>
        <v>14465</v>
      </c>
      <c r="BA70" s="34">
        <f t="shared" si="35"/>
        <v>0</v>
      </c>
      <c r="BB70" s="34">
        <f t="shared" si="36"/>
        <v>14465</v>
      </c>
      <c r="BC70" s="14"/>
      <c r="BD70" s="14"/>
      <c r="BE70" s="34"/>
      <c r="BF70" s="34"/>
      <c r="BG70" s="14"/>
      <c r="BH70" s="14"/>
      <c r="BI70" s="14"/>
      <c r="BJ70" s="34"/>
      <c r="BK70" s="39"/>
      <c r="BL70" s="39"/>
      <c r="BM70" s="34">
        <f t="shared" si="29"/>
        <v>0</v>
      </c>
    </row>
    <row r="71" spans="1:65" s="138" customFormat="1" ht="17.100000000000001" customHeight="1">
      <c r="A71" s="18"/>
      <c r="B71" s="19" t="s">
        <v>74</v>
      </c>
      <c r="C71" s="19">
        <f>SUM(C68:C70)</f>
        <v>170000</v>
      </c>
      <c r="D71" s="19">
        <f t="shared" ref="D71:BM71" si="37">SUM(D68:D70)</f>
        <v>0</v>
      </c>
      <c r="E71" s="35">
        <f t="shared" si="37"/>
        <v>15805</v>
      </c>
      <c r="F71" s="35">
        <f t="shared" si="37"/>
        <v>0</v>
      </c>
      <c r="G71" s="35">
        <f t="shared" si="37"/>
        <v>12261</v>
      </c>
      <c r="H71" s="21">
        <f t="shared" si="32"/>
        <v>77.576716229041438</v>
      </c>
      <c r="I71" s="35">
        <f t="shared" si="37"/>
        <v>0</v>
      </c>
      <c r="J71" s="35">
        <f t="shared" si="37"/>
        <v>0</v>
      </c>
      <c r="K71" s="35">
        <f t="shared" si="37"/>
        <v>122639</v>
      </c>
      <c r="L71" s="21">
        <f t="shared" si="31"/>
        <v>72.140588235294118</v>
      </c>
      <c r="M71" s="35">
        <f t="shared" si="37"/>
        <v>0</v>
      </c>
      <c r="N71" s="35">
        <f t="shared" si="37"/>
        <v>0</v>
      </c>
      <c r="O71" s="35">
        <f t="shared" si="37"/>
        <v>482</v>
      </c>
      <c r="P71" s="35">
        <f t="shared" si="37"/>
        <v>0</v>
      </c>
      <c r="Q71" s="35">
        <f t="shared" si="37"/>
        <v>4229</v>
      </c>
      <c r="R71" s="35">
        <f t="shared" si="37"/>
        <v>0</v>
      </c>
      <c r="S71" s="35">
        <f t="shared" si="37"/>
        <v>12779</v>
      </c>
      <c r="T71" s="35">
        <f t="shared" si="37"/>
        <v>0</v>
      </c>
      <c r="U71" s="35">
        <f t="shared" si="37"/>
        <v>3492</v>
      </c>
      <c r="V71" s="35">
        <f t="shared" si="37"/>
        <v>0</v>
      </c>
      <c r="W71" s="35">
        <f t="shared" si="37"/>
        <v>1976</v>
      </c>
      <c r="X71" s="35">
        <f t="shared" si="37"/>
        <v>0</v>
      </c>
      <c r="Y71" s="21">
        <f t="shared" si="24"/>
        <v>56.5864833906071</v>
      </c>
      <c r="Z71" s="21"/>
      <c r="AA71" s="35">
        <f t="shared" si="37"/>
        <v>24164</v>
      </c>
      <c r="AB71" s="35">
        <f t="shared" si="37"/>
        <v>0</v>
      </c>
      <c r="AC71" s="35">
        <f t="shared" si="37"/>
        <v>9769</v>
      </c>
      <c r="AD71" s="35">
        <f t="shared" si="37"/>
        <v>0</v>
      </c>
      <c r="AE71" s="35">
        <f t="shared" si="37"/>
        <v>8126</v>
      </c>
      <c r="AF71" s="35">
        <f t="shared" si="37"/>
        <v>0</v>
      </c>
      <c r="AG71" s="35">
        <f t="shared" si="37"/>
        <v>468</v>
      </c>
      <c r="AH71" s="35">
        <f t="shared" si="37"/>
        <v>0</v>
      </c>
      <c r="AI71" s="35">
        <f t="shared" si="37"/>
        <v>1223</v>
      </c>
      <c r="AJ71" s="35">
        <f t="shared" si="37"/>
        <v>0</v>
      </c>
      <c r="AK71" s="35">
        <f t="shared" si="37"/>
        <v>453</v>
      </c>
      <c r="AL71" s="35">
        <f t="shared" si="37"/>
        <v>0</v>
      </c>
      <c r="AM71" s="35">
        <f t="shared" si="37"/>
        <v>872</v>
      </c>
      <c r="AN71" s="35">
        <f t="shared" si="37"/>
        <v>0</v>
      </c>
      <c r="AO71" s="35">
        <f t="shared" si="37"/>
        <v>5451</v>
      </c>
      <c r="AP71" s="35">
        <f t="shared" si="37"/>
        <v>0</v>
      </c>
      <c r="AQ71" s="35">
        <f t="shared" si="37"/>
        <v>4327</v>
      </c>
      <c r="AR71" s="35">
        <f t="shared" si="37"/>
        <v>0</v>
      </c>
      <c r="AS71" s="35">
        <f t="shared" si="37"/>
        <v>9778</v>
      </c>
      <c r="AT71" s="35">
        <f t="shared" si="37"/>
        <v>0</v>
      </c>
      <c r="AU71" s="35">
        <f t="shared" si="37"/>
        <v>9778</v>
      </c>
      <c r="AV71" s="35">
        <f t="shared" si="37"/>
        <v>36567</v>
      </c>
      <c r="AW71" s="35">
        <f t="shared" si="37"/>
        <v>0</v>
      </c>
      <c r="AX71" s="35">
        <f t="shared" si="37"/>
        <v>29018</v>
      </c>
      <c r="AY71" s="35">
        <f t="shared" si="37"/>
        <v>0</v>
      </c>
      <c r="AZ71" s="35">
        <f t="shared" si="37"/>
        <v>65585</v>
      </c>
      <c r="BA71" s="35">
        <f t="shared" si="37"/>
        <v>0</v>
      </c>
      <c r="BB71" s="35">
        <f t="shared" si="37"/>
        <v>65585</v>
      </c>
      <c r="BC71" s="35">
        <f t="shared" si="37"/>
        <v>40</v>
      </c>
      <c r="BD71" s="35">
        <f t="shared" si="37"/>
        <v>200</v>
      </c>
      <c r="BE71" s="35">
        <f t="shared" si="37"/>
        <v>360</v>
      </c>
      <c r="BF71" s="35">
        <f t="shared" si="37"/>
        <v>1800</v>
      </c>
      <c r="BG71" s="35">
        <f t="shared" si="37"/>
        <v>0</v>
      </c>
      <c r="BH71" s="35">
        <f t="shared" si="37"/>
        <v>0</v>
      </c>
      <c r="BI71" s="35">
        <f t="shared" si="37"/>
        <v>0</v>
      </c>
      <c r="BJ71" s="35">
        <f t="shared" si="37"/>
        <v>0</v>
      </c>
      <c r="BK71" s="35">
        <f t="shared" si="37"/>
        <v>0</v>
      </c>
      <c r="BL71" s="35">
        <f t="shared" si="37"/>
        <v>0</v>
      </c>
      <c r="BM71" s="35">
        <f t="shared" si="37"/>
        <v>0</v>
      </c>
    </row>
    <row r="72" spans="1:65" s="1" customFormat="1" ht="17.100000000000001" customHeight="1">
      <c r="A72" s="22">
        <v>55</v>
      </c>
      <c r="B72" s="29" t="s">
        <v>122</v>
      </c>
      <c r="C72" s="13">
        <v>110000</v>
      </c>
      <c r="D72" s="13">
        <v>30000</v>
      </c>
      <c r="E72" s="14">
        <v>9100</v>
      </c>
      <c r="F72" s="14">
        <v>2500</v>
      </c>
      <c r="G72" s="14">
        <v>7157</v>
      </c>
      <c r="H72" s="15">
        <f t="shared" si="32"/>
        <v>78.64835164835165</v>
      </c>
      <c r="I72" s="14">
        <v>2883</v>
      </c>
      <c r="J72" s="15">
        <f t="shared" ref="J72:J74" si="38">I72*100/F72</f>
        <v>115.32</v>
      </c>
      <c r="K72" s="34">
        <f>G72+April26!K72</f>
        <v>72556</v>
      </c>
      <c r="L72" s="15">
        <f t="shared" si="31"/>
        <v>65.959999999999994</v>
      </c>
      <c r="M72" s="34">
        <f>I72+April26!M72</f>
        <v>26867</v>
      </c>
      <c r="N72" s="15">
        <f t="shared" ref="N72:N74" si="39">M72*100/D72</f>
        <v>89.556666666666672</v>
      </c>
      <c r="O72" s="14">
        <v>458</v>
      </c>
      <c r="P72" s="14">
        <v>195</v>
      </c>
      <c r="Q72" s="34">
        <f>O72+April26!Q72</f>
        <v>4249</v>
      </c>
      <c r="R72" s="34">
        <f>P72+April26!R72</f>
        <v>1904</v>
      </c>
      <c r="S72" s="14">
        <v>8360</v>
      </c>
      <c r="T72" s="14">
        <v>2684</v>
      </c>
      <c r="U72" s="14">
        <v>2042</v>
      </c>
      <c r="V72" s="14">
        <v>665</v>
      </c>
      <c r="W72" s="14">
        <v>1052</v>
      </c>
      <c r="X72" s="14">
        <v>360</v>
      </c>
      <c r="Y72" s="15">
        <f t="shared" si="24"/>
        <v>51.518119490695398</v>
      </c>
      <c r="Z72" s="15">
        <f t="shared" si="24"/>
        <v>54.13533834586466</v>
      </c>
      <c r="AA72" s="14">
        <v>15609</v>
      </c>
      <c r="AB72" s="14">
        <v>3562</v>
      </c>
      <c r="AC72" s="14">
        <v>1782</v>
      </c>
      <c r="AD72" s="14">
        <v>413</v>
      </c>
      <c r="AE72" s="14">
        <v>1651</v>
      </c>
      <c r="AF72" s="14">
        <v>380</v>
      </c>
      <c r="AG72" s="14">
        <v>174</v>
      </c>
      <c r="AH72" s="14">
        <v>54</v>
      </c>
      <c r="AI72" s="14">
        <v>1665</v>
      </c>
      <c r="AJ72" s="14">
        <v>248</v>
      </c>
      <c r="AK72" s="14">
        <v>172</v>
      </c>
      <c r="AL72" s="14">
        <v>59</v>
      </c>
      <c r="AM72" s="14">
        <v>377</v>
      </c>
      <c r="AN72" s="14">
        <v>79</v>
      </c>
      <c r="AO72" s="14">
        <v>3143</v>
      </c>
      <c r="AP72" s="14">
        <v>779</v>
      </c>
      <c r="AQ72" s="14">
        <v>2643</v>
      </c>
      <c r="AR72" s="14">
        <v>630</v>
      </c>
      <c r="AS72" s="34">
        <f t="shared" si="33"/>
        <v>5786</v>
      </c>
      <c r="AT72" s="34">
        <f t="shared" si="33"/>
        <v>1409</v>
      </c>
      <c r="AU72" s="34">
        <f t="shared" si="34"/>
        <v>7195</v>
      </c>
      <c r="AV72" s="34">
        <f>AO72+April26!AV72</f>
        <v>22273</v>
      </c>
      <c r="AW72" s="34">
        <f>AP72+April26!AW72</f>
        <v>7288</v>
      </c>
      <c r="AX72" s="34">
        <f>AQ72+April26!AX72</f>
        <v>18299</v>
      </c>
      <c r="AY72" s="34">
        <f>AR72+April26!AY72</f>
        <v>5961</v>
      </c>
      <c r="AZ72" s="34">
        <f t="shared" si="35"/>
        <v>40572</v>
      </c>
      <c r="BA72" s="34">
        <f t="shared" si="35"/>
        <v>13249</v>
      </c>
      <c r="BB72" s="34">
        <f t="shared" si="36"/>
        <v>53821</v>
      </c>
      <c r="BC72" s="14"/>
      <c r="BD72" s="14"/>
      <c r="BE72" s="34"/>
      <c r="BF72" s="34"/>
      <c r="BG72" s="14">
        <v>5</v>
      </c>
      <c r="BH72" s="14">
        <v>4482</v>
      </c>
      <c r="BI72" s="14"/>
      <c r="BJ72" s="34">
        <f>BH72+BI72</f>
        <v>4482</v>
      </c>
      <c r="BK72" s="34">
        <f>April26!BK72+BH72</f>
        <v>43603</v>
      </c>
      <c r="BL72" s="34">
        <f>April26!BL72+BI72</f>
        <v>0</v>
      </c>
      <c r="BM72" s="34">
        <f>SUM(BK72:BL72)</f>
        <v>43603</v>
      </c>
    </row>
    <row r="73" spans="1:65" s="1" customFormat="1" ht="17.100000000000001" customHeight="1">
      <c r="A73" s="12">
        <v>56</v>
      </c>
      <c r="B73" s="13" t="s">
        <v>123</v>
      </c>
      <c r="C73" s="13">
        <v>66000</v>
      </c>
      <c r="D73" s="13">
        <v>15000</v>
      </c>
      <c r="E73" s="14">
        <v>5500</v>
      </c>
      <c r="F73" s="14">
        <v>1250</v>
      </c>
      <c r="G73" s="14">
        <v>3712</v>
      </c>
      <c r="H73" s="15">
        <f t="shared" si="32"/>
        <v>67.490909090909085</v>
      </c>
      <c r="I73" s="14">
        <v>1038</v>
      </c>
      <c r="J73" s="15">
        <f t="shared" si="38"/>
        <v>83.04</v>
      </c>
      <c r="K73" s="34">
        <f>G73+April26!K73</f>
        <v>40689</v>
      </c>
      <c r="L73" s="15">
        <f t="shared" si="31"/>
        <v>61.65</v>
      </c>
      <c r="M73" s="34">
        <f>I73+April26!M73</f>
        <v>9715</v>
      </c>
      <c r="N73" s="15">
        <f t="shared" si="39"/>
        <v>64.766666666666666</v>
      </c>
      <c r="O73" s="14">
        <v>58</v>
      </c>
      <c r="P73" s="14">
        <v>41</v>
      </c>
      <c r="Q73" s="34">
        <f>O73+April26!Q73</f>
        <v>709</v>
      </c>
      <c r="R73" s="34">
        <f>P73+April26!R73</f>
        <v>325</v>
      </c>
      <c r="S73" s="14">
        <v>4434</v>
      </c>
      <c r="T73" s="14">
        <v>924</v>
      </c>
      <c r="U73" s="14">
        <v>1074</v>
      </c>
      <c r="V73" s="14">
        <v>245</v>
      </c>
      <c r="W73" s="14">
        <v>540</v>
      </c>
      <c r="X73" s="14">
        <v>128</v>
      </c>
      <c r="Y73" s="15">
        <f t="shared" si="24"/>
        <v>50.279329608938546</v>
      </c>
      <c r="Z73" s="15">
        <f t="shared" si="24"/>
        <v>52.244897959183675</v>
      </c>
      <c r="AA73" s="14">
        <v>9522</v>
      </c>
      <c r="AB73" s="14">
        <v>1183</v>
      </c>
      <c r="AC73" s="14">
        <v>1059</v>
      </c>
      <c r="AD73" s="14">
        <v>141</v>
      </c>
      <c r="AE73" s="14">
        <v>1055</v>
      </c>
      <c r="AF73" s="14">
        <v>136</v>
      </c>
      <c r="AG73" s="14">
        <v>72</v>
      </c>
      <c r="AH73" s="14">
        <v>9</v>
      </c>
      <c r="AI73" s="14">
        <v>1278</v>
      </c>
      <c r="AJ73" s="14">
        <v>75</v>
      </c>
      <c r="AK73" s="14">
        <v>71</v>
      </c>
      <c r="AL73" s="14">
        <v>9</v>
      </c>
      <c r="AM73" s="14">
        <v>228</v>
      </c>
      <c r="AN73" s="14">
        <v>24</v>
      </c>
      <c r="AO73" s="14">
        <v>1654</v>
      </c>
      <c r="AP73" s="14">
        <v>283</v>
      </c>
      <c r="AQ73" s="14">
        <v>1489</v>
      </c>
      <c r="AR73" s="14">
        <v>205</v>
      </c>
      <c r="AS73" s="34">
        <f t="shared" si="33"/>
        <v>3143</v>
      </c>
      <c r="AT73" s="34">
        <f t="shared" si="33"/>
        <v>488</v>
      </c>
      <c r="AU73" s="34">
        <f t="shared" si="34"/>
        <v>3631</v>
      </c>
      <c r="AV73" s="34">
        <f>AO73+April26!AV73</f>
        <v>12038</v>
      </c>
      <c r="AW73" s="34">
        <f>AP73+April26!AW73</f>
        <v>2739</v>
      </c>
      <c r="AX73" s="34">
        <f>AQ73+April26!AX73</f>
        <v>10342</v>
      </c>
      <c r="AY73" s="34">
        <f>AR73+April26!AY73</f>
        <v>1965</v>
      </c>
      <c r="AZ73" s="34">
        <f t="shared" si="35"/>
        <v>22380</v>
      </c>
      <c r="BA73" s="34">
        <f t="shared" si="35"/>
        <v>4704</v>
      </c>
      <c r="BB73" s="34">
        <f t="shared" si="36"/>
        <v>27084</v>
      </c>
      <c r="BC73" s="14"/>
      <c r="BD73" s="14"/>
      <c r="BE73" s="34"/>
      <c r="BF73" s="34"/>
      <c r="BG73" s="14"/>
      <c r="BH73" s="14"/>
      <c r="BI73" s="14"/>
      <c r="BJ73" s="34"/>
      <c r="BK73" s="39"/>
      <c r="BL73" s="39"/>
      <c r="BM73" s="34">
        <f t="shared" si="29"/>
        <v>0</v>
      </c>
    </row>
    <row r="74" spans="1:65" s="1" customFormat="1" ht="17.100000000000001" customHeight="1">
      <c r="A74" s="12">
        <v>57</v>
      </c>
      <c r="B74" s="13" t="s">
        <v>124</v>
      </c>
      <c r="C74" s="13">
        <v>27000</v>
      </c>
      <c r="D74" s="13">
        <v>7000</v>
      </c>
      <c r="E74" s="14">
        <v>2250</v>
      </c>
      <c r="F74" s="14">
        <v>500</v>
      </c>
      <c r="G74" s="14">
        <v>2050</v>
      </c>
      <c r="H74" s="15">
        <f t="shared" si="32"/>
        <v>91.111111111111114</v>
      </c>
      <c r="I74" s="14">
        <v>310</v>
      </c>
      <c r="J74" s="15">
        <f t="shared" si="38"/>
        <v>62</v>
      </c>
      <c r="K74" s="34">
        <f>G74+April26!K74</f>
        <v>16240</v>
      </c>
      <c r="L74" s="15">
        <f t="shared" si="31"/>
        <v>60.148148148148145</v>
      </c>
      <c r="M74" s="34">
        <f>I74+April26!M74</f>
        <v>4630</v>
      </c>
      <c r="N74" s="15">
        <f t="shared" si="39"/>
        <v>66.142857142857139</v>
      </c>
      <c r="O74" s="14">
        <v>0</v>
      </c>
      <c r="P74" s="14">
        <v>15</v>
      </c>
      <c r="Q74" s="34">
        <f>O74+April26!Q74</f>
        <v>20</v>
      </c>
      <c r="R74" s="34">
        <f>P74+April26!R74</f>
        <v>143</v>
      </c>
      <c r="S74" s="14">
        <v>1850</v>
      </c>
      <c r="T74" s="14">
        <v>418</v>
      </c>
      <c r="U74" s="14">
        <v>524</v>
      </c>
      <c r="V74" s="14">
        <v>77</v>
      </c>
      <c r="W74" s="14">
        <v>293</v>
      </c>
      <c r="X74" s="14">
        <v>43</v>
      </c>
      <c r="Y74" s="15">
        <f t="shared" si="24"/>
        <v>55.916030534351144</v>
      </c>
      <c r="Z74" s="15">
        <f t="shared" si="24"/>
        <v>55.844155844155843</v>
      </c>
      <c r="AA74" s="14">
        <v>6163</v>
      </c>
      <c r="AB74" s="14">
        <v>533</v>
      </c>
      <c r="AC74" s="14">
        <v>634</v>
      </c>
      <c r="AD74" s="14">
        <v>69</v>
      </c>
      <c r="AE74" s="14">
        <v>495</v>
      </c>
      <c r="AF74" s="14">
        <v>65</v>
      </c>
      <c r="AG74" s="14">
        <v>56</v>
      </c>
      <c r="AH74" s="14">
        <v>3</v>
      </c>
      <c r="AI74" s="14">
        <v>1514</v>
      </c>
      <c r="AJ74" s="14">
        <v>110</v>
      </c>
      <c r="AK74" s="14">
        <v>45</v>
      </c>
      <c r="AL74" s="14">
        <v>3</v>
      </c>
      <c r="AM74" s="14">
        <v>291</v>
      </c>
      <c r="AN74" s="14">
        <v>22</v>
      </c>
      <c r="AO74" s="14">
        <v>882</v>
      </c>
      <c r="AP74" s="14">
        <v>74</v>
      </c>
      <c r="AQ74" s="14">
        <v>732</v>
      </c>
      <c r="AR74" s="14">
        <v>63</v>
      </c>
      <c r="AS74" s="34">
        <f t="shared" si="33"/>
        <v>1614</v>
      </c>
      <c r="AT74" s="34">
        <f t="shared" si="33"/>
        <v>137</v>
      </c>
      <c r="AU74" s="34">
        <f t="shared" si="34"/>
        <v>1751</v>
      </c>
      <c r="AV74" s="34">
        <f>AO74+April26!AV74</f>
        <v>5072</v>
      </c>
      <c r="AW74" s="34">
        <f>AP74+April26!AW74</f>
        <v>1275</v>
      </c>
      <c r="AX74" s="34">
        <f>AQ74+April26!AX74</f>
        <v>4143</v>
      </c>
      <c r="AY74" s="34">
        <f>AR74+April26!AY74</f>
        <v>1027</v>
      </c>
      <c r="AZ74" s="34">
        <f t="shared" si="35"/>
        <v>9215</v>
      </c>
      <c r="BA74" s="34">
        <f t="shared" si="35"/>
        <v>2302</v>
      </c>
      <c r="BB74" s="34">
        <f t="shared" si="36"/>
        <v>11517</v>
      </c>
      <c r="BC74" s="14"/>
      <c r="BD74" s="14"/>
      <c r="BE74" s="34"/>
      <c r="BF74" s="34"/>
      <c r="BG74" s="14"/>
      <c r="BH74" s="14"/>
      <c r="BI74" s="14"/>
      <c r="BJ74" s="34"/>
      <c r="BK74" s="39"/>
      <c r="BL74" s="39"/>
      <c r="BM74" s="34">
        <f t="shared" si="29"/>
        <v>0</v>
      </c>
    </row>
    <row r="75" spans="1:65" s="1" customFormat="1" ht="17.100000000000001" customHeight="1">
      <c r="A75" s="16">
        <v>58</v>
      </c>
      <c r="B75" s="17" t="s">
        <v>125</v>
      </c>
      <c r="C75" s="13">
        <v>37000</v>
      </c>
      <c r="D75" s="13">
        <v>0</v>
      </c>
      <c r="E75" s="14">
        <v>3000</v>
      </c>
      <c r="F75" s="14"/>
      <c r="G75" s="14">
        <v>2310</v>
      </c>
      <c r="H75" s="15">
        <f t="shared" si="32"/>
        <v>77</v>
      </c>
      <c r="I75" s="14"/>
      <c r="J75" s="15"/>
      <c r="K75" s="34">
        <f>G75+April26!K75</f>
        <v>23719</v>
      </c>
      <c r="L75" s="15">
        <f t="shared" si="31"/>
        <v>64.105405405405406</v>
      </c>
      <c r="M75" s="34">
        <f>I75+April26!M75</f>
        <v>0</v>
      </c>
      <c r="N75" s="15"/>
      <c r="O75" s="14">
        <v>90</v>
      </c>
      <c r="P75" s="14"/>
      <c r="Q75" s="34">
        <f>O75+April26!Q75</f>
        <v>744</v>
      </c>
      <c r="R75" s="34">
        <f>P75+April26!R75</f>
        <v>0</v>
      </c>
      <c r="S75" s="14">
        <v>2810</v>
      </c>
      <c r="T75" s="14"/>
      <c r="U75" s="14">
        <v>698</v>
      </c>
      <c r="V75" s="14"/>
      <c r="W75" s="14">
        <v>371</v>
      </c>
      <c r="X75" s="14"/>
      <c r="Y75" s="15">
        <f t="shared" si="24"/>
        <v>53.151862464183381</v>
      </c>
      <c r="Z75" s="15"/>
      <c r="AA75" s="14">
        <v>4905</v>
      </c>
      <c r="AB75" s="14"/>
      <c r="AC75" s="14">
        <v>581</v>
      </c>
      <c r="AD75" s="14"/>
      <c r="AE75" s="14">
        <v>506</v>
      </c>
      <c r="AF75" s="14"/>
      <c r="AG75" s="14">
        <v>79</v>
      </c>
      <c r="AH75" s="14"/>
      <c r="AI75" s="14">
        <v>476</v>
      </c>
      <c r="AJ75" s="14"/>
      <c r="AK75" s="14">
        <v>66</v>
      </c>
      <c r="AL75" s="14"/>
      <c r="AM75" s="14">
        <v>48</v>
      </c>
      <c r="AN75" s="14"/>
      <c r="AO75" s="14">
        <v>1022</v>
      </c>
      <c r="AP75" s="14"/>
      <c r="AQ75" s="14">
        <v>928</v>
      </c>
      <c r="AR75" s="14"/>
      <c r="AS75" s="34">
        <f t="shared" si="33"/>
        <v>1950</v>
      </c>
      <c r="AT75" s="34">
        <f t="shared" si="33"/>
        <v>0</v>
      </c>
      <c r="AU75" s="34">
        <f t="shared" si="34"/>
        <v>1950</v>
      </c>
      <c r="AV75" s="34">
        <f>AO75+April26!AV75</f>
        <v>7141</v>
      </c>
      <c r="AW75" s="34">
        <f>AP75+April26!AW75</f>
        <v>84</v>
      </c>
      <c r="AX75" s="34">
        <f>AQ75+April26!AX75</f>
        <v>6181</v>
      </c>
      <c r="AY75" s="34">
        <f>AR75+April26!AY75</f>
        <v>64</v>
      </c>
      <c r="AZ75" s="34">
        <f t="shared" si="35"/>
        <v>13322</v>
      </c>
      <c r="BA75" s="34">
        <f t="shared" si="35"/>
        <v>148</v>
      </c>
      <c r="BB75" s="34">
        <f t="shared" si="36"/>
        <v>13470</v>
      </c>
      <c r="BC75" s="14"/>
      <c r="BD75" s="14"/>
      <c r="BE75" s="34"/>
      <c r="BF75" s="34"/>
      <c r="BG75" s="14"/>
      <c r="BH75" s="14"/>
      <c r="BI75" s="14"/>
      <c r="BJ75" s="34"/>
      <c r="BK75" s="39"/>
      <c r="BL75" s="39"/>
      <c r="BM75" s="34">
        <f t="shared" si="29"/>
        <v>0</v>
      </c>
    </row>
    <row r="76" spans="1:65" s="138" customFormat="1" ht="17.100000000000001" customHeight="1">
      <c r="A76" s="18"/>
      <c r="B76" s="19" t="s">
        <v>74</v>
      </c>
      <c r="C76" s="19">
        <f>SUM(C72:C75)</f>
        <v>240000</v>
      </c>
      <c r="D76" s="19">
        <f t="shared" ref="D76:BM76" si="40">SUM(D72:D75)</f>
        <v>52000</v>
      </c>
      <c r="E76" s="35">
        <f t="shared" si="40"/>
        <v>19850</v>
      </c>
      <c r="F76" s="35">
        <f t="shared" si="40"/>
        <v>4250</v>
      </c>
      <c r="G76" s="35">
        <f t="shared" si="40"/>
        <v>15229</v>
      </c>
      <c r="H76" s="21">
        <f t="shared" si="32"/>
        <v>76.720403022670027</v>
      </c>
      <c r="I76" s="35">
        <f t="shared" si="40"/>
        <v>4231</v>
      </c>
      <c r="J76" s="21">
        <f t="shared" ref="J76" si="41">I76*100/F76</f>
        <v>99.552941176470583</v>
      </c>
      <c r="K76" s="35">
        <f t="shared" si="40"/>
        <v>153204</v>
      </c>
      <c r="L76" s="21">
        <f t="shared" si="31"/>
        <v>63.835000000000001</v>
      </c>
      <c r="M76" s="35">
        <f t="shared" si="40"/>
        <v>41212</v>
      </c>
      <c r="N76" s="21">
        <f t="shared" ref="N76" si="42">M76*100/D76</f>
        <v>79.253846153846155</v>
      </c>
      <c r="O76" s="35">
        <f t="shared" si="40"/>
        <v>606</v>
      </c>
      <c r="P76" s="35">
        <f t="shared" si="40"/>
        <v>251</v>
      </c>
      <c r="Q76" s="35">
        <f t="shared" si="40"/>
        <v>5722</v>
      </c>
      <c r="R76" s="35">
        <f t="shared" si="40"/>
        <v>2372</v>
      </c>
      <c r="S76" s="35">
        <f t="shared" si="40"/>
        <v>17454</v>
      </c>
      <c r="T76" s="35">
        <f t="shared" si="40"/>
        <v>4026</v>
      </c>
      <c r="U76" s="35">
        <f t="shared" si="40"/>
        <v>4338</v>
      </c>
      <c r="V76" s="35">
        <f t="shared" si="40"/>
        <v>987</v>
      </c>
      <c r="W76" s="35">
        <f t="shared" si="40"/>
        <v>2256</v>
      </c>
      <c r="X76" s="35">
        <f t="shared" si="40"/>
        <v>531</v>
      </c>
      <c r="Y76" s="21">
        <f t="shared" si="24"/>
        <v>52.005532503457815</v>
      </c>
      <c r="Z76" s="21">
        <f t="shared" si="24"/>
        <v>53.799392097264437</v>
      </c>
      <c r="AA76" s="35">
        <f t="shared" si="40"/>
        <v>36199</v>
      </c>
      <c r="AB76" s="35">
        <f t="shared" si="40"/>
        <v>5278</v>
      </c>
      <c r="AC76" s="35">
        <f t="shared" si="40"/>
        <v>4056</v>
      </c>
      <c r="AD76" s="35">
        <f t="shared" si="40"/>
        <v>623</v>
      </c>
      <c r="AE76" s="35">
        <f t="shared" si="40"/>
        <v>3707</v>
      </c>
      <c r="AF76" s="35">
        <f t="shared" si="40"/>
        <v>581</v>
      </c>
      <c r="AG76" s="35">
        <f t="shared" si="40"/>
        <v>381</v>
      </c>
      <c r="AH76" s="35">
        <f t="shared" si="40"/>
        <v>66</v>
      </c>
      <c r="AI76" s="35">
        <f t="shared" si="40"/>
        <v>4933</v>
      </c>
      <c r="AJ76" s="35">
        <f t="shared" si="40"/>
        <v>433</v>
      </c>
      <c r="AK76" s="35">
        <f t="shared" si="40"/>
        <v>354</v>
      </c>
      <c r="AL76" s="35">
        <f t="shared" si="40"/>
        <v>71</v>
      </c>
      <c r="AM76" s="35">
        <f t="shared" si="40"/>
        <v>944</v>
      </c>
      <c r="AN76" s="35">
        <f t="shared" si="40"/>
        <v>125</v>
      </c>
      <c r="AO76" s="35">
        <f t="shared" si="40"/>
        <v>6701</v>
      </c>
      <c r="AP76" s="35">
        <f t="shared" si="40"/>
        <v>1136</v>
      </c>
      <c r="AQ76" s="35">
        <f t="shared" si="40"/>
        <v>5792</v>
      </c>
      <c r="AR76" s="35">
        <f t="shared" si="40"/>
        <v>898</v>
      </c>
      <c r="AS76" s="35">
        <f t="shared" si="40"/>
        <v>12493</v>
      </c>
      <c r="AT76" s="35">
        <f t="shared" si="40"/>
        <v>2034</v>
      </c>
      <c r="AU76" s="35">
        <f t="shared" si="40"/>
        <v>14527</v>
      </c>
      <c r="AV76" s="35">
        <f t="shared" si="40"/>
        <v>46524</v>
      </c>
      <c r="AW76" s="37">
        <f t="shared" si="40"/>
        <v>11386</v>
      </c>
      <c r="AX76" s="35">
        <f t="shared" si="40"/>
        <v>38965</v>
      </c>
      <c r="AY76" s="35">
        <f t="shared" si="40"/>
        <v>9017</v>
      </c>
      <c r="AZ76" s="35">
        <f t="shared" si="40"/>
        <v>85489</v>
      </c>
      <c r="BA76" s="35">
        <f t="shared" si="40"/>
        <v>20403</v>
      </c>
      <c r="BB76" s="35">
        <f t="shared" si="40"/>
        <v>105892</v>
      </c>
      <c r="BC76" s="35">
        <f t="shared" si="40"/>
        <v>0</v>
      </c>
      <c r="BD76" s="35">
        <f t="shared" si="40"/>
        <v>0</v>
      </c>
      <c r="BE76" s="35">
        <f t="shared" si="40"/>
        <v>0</v>
      </c>
      <c r="BF76" s="35">
        <f t="shared" si="40"/>
        <v>0</v>
      </c>
      <c r="BG76" s="35">
        <f t="shared" si="40"/>
        <v>5</v>
      </c>
      <c r="BH76" s="35">
        <f t="shared" si="40"/>
        <v>4482</v>
      </c>
      <c r="BI76" s="35">
        <f t="shared" si="40"/>
        <v>0</v>
      </c>
      <c r="BJ76" s="35">
        <f t="shared" si="40"/>
        <v>4482</v>
      </c>
      <c r="BK76" s="35">
        <f t="shared" si="40"/>
        <v>43603</v>
      </c>
      <c r="BL76" s="35">
        <f t="shared" si="40"/>
        <v>0</v>
      </c>
      <c r="BM76" s="35">
        <f t="shared" si="40"/>
        <v>43603</v>
      </c>
    </row>
    <row r="77" spans="1:65" s="1" customFormat="1" ht="17.100000000000001" customHeight="1">
      <c r="A77" s="22">
        <v>59</v>
      </c>
      <c r="B77" s="29" t="s">
        <v>126</v>
      </c>
      <c r="C77" s="13">
        <v>90000</v>
      </c>
      <c r="D77" s="13">
        <v>0</v>
      </c>
      <c r="E77" s="14">
        <v>8000</v>
      </c>
      <c r="F77" s="14"/>
      <c r="G77" s="14">
        <v>6600</v>
      </c>
      <c r="H77" s="15">
        <f t="shared" si="32"/>
        <v>82.5</v>
      </c>
      <c r="I77" s="14"/>
      <c r="J77" s="15"/>
      <c r="K77" s="34">
        <f>G77+April26!K77</f>
        <v>59015</v>
      </c>
      <c r="L77" s="15">
        <f t="shared" si="31"/>
        <v>65.572222222222223</v>
      </c>
      <c r="M77" s="34">
        <f>I77+'Mar26'!M77</f>
        <v>0</v>
      </c>
      <c r="N77" s="15"/>
      <c r="O77" s="14"/>
      <c r="P77" s="14"/>
      <c r="Q77" s="34">
        <f>O77+April26!Q77</f>
        <v>0</v>
      </c>
      <c r="R77" s="34">
        <f>P77+April26!R77</f>
        <v>0</v>
      </c>
      <c r="S77" s="14">
        <v>6643</v>
      </c>
      <c r="T77" s="14"/>
      <c r="U77" s="14">
        <v>1656</v>
      </c>
      <c r="V77" s="14"/>
      <c r="W77" s="14">
        <v>905</v>
      </c>
      <c r="X77" s="14"/>
      <c r="Y77" s="15">
        <f t="shared" si="24"/>
        <v>54.649758454106284</v>
      </c>
      <c r="Z77" s="15"/>
      <c r="AA77" s="14">
        <v>8071</v>
      </c>
      <c r="AB77" s="14"/>
      <c r="AC77" s="14">
        <v>4090</v>
      </c>
      <c r="AD77" s="14"/>
      <c r="AE77" s="14">
        <v>4014</v>
      </c>
      <c r="AF77" s="14"/>
      <c r="AG77" s="14">
        <v>59</v>
      </c>
      <c r="AH77" s="14"/>
      <c r="AI77" s="14">
        <v>599</v>
      </c>
      <c r="AJ77" s="14"/>
      <c r="AK77" s="14">
        <v>51</v>
      </c>
      <c r="AL77" s="14"/>
      <c r="AM77" s="14">
        <v>194</v>
      </c>
      <c r="AN77" s="14"/>
      <c r="AO77" s="14">
        <v>1608</v>
      </c>
      <c r="AP77" s="14"/>
      <c r="AQ77" s="14">
        <v>1391</v>
      </c>
      <c r="AR77" s="14"/>
      <c r="AS77" s="34">
        <f t="shared" si="33"/>
        <v>2999</v>
      </c>
      <c r="AT77" s="34">
        <f t="shared" si="33"/>
        <v>0</v>
      </c>
      <c r="AU77" s="34">
        <f t="shared" si="34"/>
        <v>2999</v>
      </c>
      <c r="AV77" s="34">
        <f>AO77+April26!AV77</f>
        <v>13426</v>
      </c>
      <c r="AW77" s="34">
        <f>AP77+April26!AW77</f>
        <v>0</v>
      </c>
      <c r="AX77" s="34">
        <f>AQ77+April26!AX77</f>
        <v>11817</v>
      </c>
      <c r="AY77" s="34">
        <f>AR77+April26!AY77</f>
        <v>0</v>
      </c>
      <c r="AZ77" s="34">
        <f t="shared" si="35"/>
        <v>25243</v>
      </c>
      <c r="BA77" s="34">
        <f t="shared" si="35"/>
        <v>0</v>
      </c>
      <c r="BB77" s="34">
        <f t="shared" si="36"/>
        <v>25243</v>
      </c>
      <c r="BC77" s="14"/>
      <c r="BD77" s="14"/>
      <c r="BE77" s="34"/>
      <c r="BF77" s="34"/>
      <c r="BG77" s="14"/>
      <c r="BH77" s="14"/>
      <c r="BI77" s="14"/>
      <c r="BJ77" s="34"/>
      <c r="BK77" s="39"/>
      <c r="BL77" s="39"/>
      <c r="BM77" s="34">
        <f t="shared" si="29"/>
        <v>0</v>
      </c>
    </row>
    <row r="78" spans="1:65" s="1" customFormat="1" ht="17.100000000000001" customHeight="1">
      <c r="A78" s="12">
        <v>60</v>
      </c>
      <c r="B78" s="13" t="s">
        <v>127</v>
      </c>
      <c r="C78" s="13">
        <v>20000</v>
      </c>
      <c r="D78" s="13">
        <v>0</v>
      </c>
      <c r="E78" s="14">
        <v>1770</v>
      </c>
      <c r="F78" s="14"/>
      <c r="G78" s="14">
        <v>1480</v>
      </c>
      <c r="H78" s="15">
        <f t="shared" si="32"/>
        <v>83.615819209039543</v>
      </c>
      <c r="I78" s="14"/>
      <c r="J78" s="15"/>
      <c r="K78" s="34">
        <f>G78+April26!K78</f>
        <v>10721</v>
      </c>
      <c r="L78" s="15">
        <f t="shared" si="31"/>
        <v>53.604999999999997</v>
      </c>
      <c r="M78" s="34">
        <f>I78+'Mar26'!M78</f>
        <v>0</v>
      </c>
      <c r="N78" s="15"/>
      <c r="O78" s="14"/>
      <c r="P78" s="14"/>
      <c r="Q78" s="34">
        <f>O78+April26!Q78</f>
        <v>0</v>
      </c>
      <c r="R78" s="34">
        <f>P78+April26!R78</f>
        <v>0</v>
      </c>
      <c r="S78" s="14">
        <v>1080</v>
      </c>
      <c r="T78" s="14"/>
      <c r="U78" s="14">
        <v>340</v>
      </c>
      <c r="V78" s="14"/>
      <c r="W78" s="14">
        <v>208</v>
      </c>
      <c r="X78" s="14"/>
      <c r="Y78" s="15">
        <f t="shared" si="24"/>
        <v>61.176470588235297</v>
      </c>
      <c r="Z78" s="15"/>
      <c r="AA78" s="14">
        <v>1485</v>
      </c>
      <c r="AB78" s="14"/>
      <c r="AC78" s="14">
        <v>857</v>
      </c>
      <c r="AD78" s="14"/>
      <c r="AE78" s="14">
        <v>628</v>
      </c>
      <c r="AF78" s="14"/>
      <c r="AG78" s="14">
        <v>28</v>
      </c>
      <c r="AH78" s="14"/>
      <c r="AI78" s="14">
        <v>94</v>
      </c>
      <c r="AJ78" s="14"/>
      <c r="AK78" s="14">
        <v>55</v>
      </c>
      <c r="AL78" s="14"/>
      <c r="AM78" s="14">
        <v>22</v>
      </c>
      <c r="AN78" s="14"/>
      <c r="AO78" s="14">
        <v>413</v>
      </c>
      <c r="AP78" s="14"/>
      <c r="AQ78" s="14">
        <v>249</v>
      </c>
      <c r="AR78" s="14"/>
      <c r="AS78" s="34">
        <f t="shared" si="33"/>
        <v>662</v>
      </c>
      <c r="AT78" s="34">
        <f t="shared" si="33"/>
        <v>0</v>
      </c>
      <c r="AU78" s="34">
        <f t="shared" si="34"/>
        <v>662</v>
      </c>
      <c r="AV78" s="34">
        <f>AO78+April26!AV78</f>
        <v>2939</v>
      </c>
      <c r="AW78" s="34">
        <f>AP78+April26!AW78</f>
        <v>0</v>
      </c>
      <c r="AX78" s="34">
        <f>AQ78+April26!AX78</f>
        <v>2116</v>
      </c>
      <c r="AY78" s="34">
        <f>AR78+April26!AY78</f>
        <v>0</v>
      </c>
      <c r="AZ78" s="34">
        <f t="shared" si="35"/>
        <v>5055</v>
      </c>
      <c r="BA78" s="34">
        <f t="shared" si="35"/>
        <v>0</v>
      </c>
      <c r="BB78" s="34">
        <f t="shared" si="36"/>
        <v>5055</v>
      </c>
      <c r="BC78" s="14"/>
      <c r="BD78" s="14"/>
      <c r="BE78" s="34"/>
      <c r="BF78" s="34"/>
      <c r="BG78" s="14"/>
      <c r="BH78" s="14"/>
      <c r="BI78" s="14"/>
      <c r="BJ78" s="34"/>
      <c r="BK78" s="39"/>
      <c r="BL78" s="39"/>
      <c r="BM78" s="34">
        <f t="shared" si="29"/>
        <v>0</v>
      </c>
    </row>
    <row r="79" spans="1:65" s="1" customFormat="1" ht="17.100000000000001" customHeight="1">
      <c r="A79" s="16">
        <v>61</v>
      </c>
      <c r="B79" s="17" t="s">
        <v>128</v>
      </c>
      <c r="C79" s="13">
        <v>30000</v>
      </c>
      <c r="D79" s="13">
        <v>0</v>
      </c>
      <c r="E79" s="14">
        <v>2940</v>
      </c>
      <c r="F79" s="14"/>
      <c r="G79" s="14">
        <v>2194</v>
      </c>
      <c r="H79" s="15">
        <f t="shared" si="32"/>
        <v>74.625850340136054</v>
      </c>
      <c r="I79" s="14"/>
      <c r="J79" s="15"/>
      <c r="K79" s="34">
        <f>G79+April26!K79</f>
        <v>17997</v>
      </c>
      <c r="L79" s="15">
        <f t="shared" si="31"/>
        <v>59.99</v>
      </c>
      <c r="M79" s="34">
        <f>I79+'Mar26'!M79</f>
        <v>0</v>
      </c>
      <c r="N79" s="15"/>
      <c r="O79" s="14"/>
      <c r="P79" s="14"/>
      <c r="Q79" s="34">
        <f>O79+April26!Q79</f>
        <v>0</v>
      </c>
      <c r="R79" s="34">
        <f>P79+April26!R79</f>
        <v>0</v>
      </c>
      <c r="S79" s="14">
        <v>1908</v>
      </c>
      <c r="T79" s="14"/>
      <c r="U79" s="14">
        <v>493</v>
      </c>
      <c r="V79" s="14"/>
      <c r="W79" s="14">
        <v>280</v>
      </c>
      <c r="X79" s="14"/>
      <c r="Y79" s="15">
        <f t="shared" si="24"/>
        <v>56.795131845841787</v>
      </c>
      <c r="Z79" s="15"/>
      <c r="AA79" s="14">
        <v>2012</v>
      </c>
      <c r="AB79" s="14"/>
      <c r="AC79" s="14">
        <v>1083</v>
      </c>
      <c r="AD79" s="14"/>
      <c r="AE79" s="14">
        <v>849</v>
      </c>
      <c r="AF79" s="14"/>
      <c r="AG79" s="14">
        <v>32</v>
      </c>
      <c r="AH79" s="14"/>
      <c r="AI79" s="14">
        <v>189</v>
      </c>
      <c r="AJ79" s="14"/>
      <c r="AK79" s="14">
        <v>42</v>
      </c>
      <c r="AL79" s="14"/>
      <c r="AM79" s="14">
        <v>57</v>
      </c>
      <c r="AN79" s="14"/>
      <c r="AO79" s="14">
        <v>473</v>
      </c>
      <c r="AP79" s="14"/>
      <c r="AQ79" s="14">
        <v>330</v>
      </c>
      <c r="AR79" s="14"/>
      <c r="AS79" s="34">
        <f t="shared" si="33"/>
        <v>803</v>
      </c>
      <c r="AT79" s="34">
        <f t="shared" si="33"/>
        <v>0</v>
      </c>
      <c r="AU79" s="34">
        <f t="shared" si="34"/>
        <v>803</v>
      </c>
      <c r="AV79" s="34">
        <f>AO79+April26!AV79</f>
        <v>4500</v>
      </c>
      <c r="AW79" s="34">
        <f>AP79+April26!AW79</f>
        <v>0</v>
      </c>
      <c r="AX79" s="34">
        <f>AQ79+April26!AX79</f>
        <v>3227</v>
      </c>
      <c r="AY79" s="34">
        <f>AR79+April26!AY79</f>
        <v>0</v>
      </c>
      <c r="AZ79" s="34">
        <f t="shared" si="35"/>
        <v>7727</v>
      </c>
      <c r="BA79" s="34">
        <f t="shared" si="35"/>
        <v>0</v>
      </c>
      <c r="BB79" s="34">
        <f t="shared" si="36"/>
        <v>7727</v>
      </c>
      <c r="BC79" s="14"/>
      <c r="BD79" s="14"/>
      <c r="BE79" s="34"/>
      <c r="BF79" s="34"/>
      <c r="BG79" s="14"/>
      <c r="BH79" s="14"/>
      <c r="BI79" s="14"/>
      <c r="BJ79" s="34"/>
      <c r="BK79" s="39"/>
      <c r="BL79" s="39"/>
      <c r="BM79" s="34">
        <f t="shared" si="29"/>
        <v>0</v>
      </c>
    </row>
    <row r="80" spans="1:65" s="138" customFormat="1" ht="17.100000000000001" customHeight="1">
      <c r="A80" s="18"/>
      <c r="B80" s="19" t="s">
        <v>74</v>
      </c>
      <c r="C80" s="19">
        <f>SUM(C77:C79)</f>
        <v>140000</v>
      </c>
      <c r="D80" s="19">
        <f t="shared" ref="D80:BM80" si="43">SUM(D77:D79)</f>
        <v>0</v>
      </c>
      <c r="E80" s="35">
        <f t="shared" si="43"/>
        <v>12710</v>
      </c>
      <c r="F80" s="35">
        <f t="shared" si="43"/>
        <v>0</v>
      </c>
      <c r="G80" s="35">
        <f t="shared" si="43"/>
        <v>10274</v>
      </c>
      <c r="H80" s="21">
        <f t="shared" si="32"/>
        <v>80.833988985051136</v>
      </c>
      <c r="I80" s="35">
        <f t="shared" si="43"/>
        <v>0</v>
      </c>
      <c r="J80" s="21"/>
      <c r="K80" s="35">
        <f t="shared" si="43"/>
        <v>87733</v>
      </c>
      <c r="L80" s="21">
        <f t="shared" si="31"/>
        <v>62.666428571428568</v>
      </c>
      <c r="M80" s="35">
        <f t="shared" si="43"/>
        <v>0</v>
      </c>
      <c r="N80" s="35">
        <f t="shared" si="43"/>
        <v>0</v>
      </c>
      <c r="O80" s="35">
        <f t="shared" si="43"/>
        <v>0</v>
      </c>
      <c r="P80" s="35">
        <f t="shared" si="43"/>
        <v>0</v>
      </c>
      <c r="Q80" s="35">
        <f t="shared" si="43"/>
        <v>0</v>
      </c>
      <c r="R80" s="35">
        <f t="shared" si="43"/>
        <v>0</v>
      </c>
      <c r="S80" s="35">
        <f t="shared" si="43"/>
        <v>9631</v>
      </c>
      <c r="T80" s="35">
        <f t="shared" si="43"/>
        <v>0</v>
      </c>
      <c r="U80" s="35">
        <f t="shared" si="43"/>
        <v>2489</v>
      </c>
      <c r="V80" s="35">
        <f t="shared" si="43"/>
        <v>0</v>
      </c>
      <c r="W80" s="35">
        <f t="shared" si="43"/>
        <v>1393</v>
      </c>
      <c r="X80" s="35">
        <f t="shared" si="43"/>
        <v>0</v>
      </c>
      <c r="Y80" s="21">
        <f t="shared" si="24"/>
        <v>55.96625150662917</v>
      </c>
      <c r="Z80" s="21"/>
      <c r="AA80" s="35">
        <f t="shared" si="43"/>
        <v>11568</v>
      </c>
      <c r="AB80" s="35">
        <f t="shared" si="43"/>
        <v>0</v>
      </c>
      <c r="AC80" s="35">
        <f t="shared" si="43"/>
        <v>6030</v>
      </c>
      <c r="AD80" s="35">
        <f t="shared" si="43"/>
        <v>0</v>
      </c>
      <c r="AE80" s="35">
        <f t="shared" si="43"/>
        <v>5491</v>
      </c>
      <c r="AF80" s="35">
        <f t="shared" si="43"/>
        <v>0</v>
      </c>
      <c r="AG80" s="35">
        <f t="shared" si="43"/>
        <v>119</v>
      </c>
      <c r="AH80" s="35">
        <f t="shared" si="43"/>
        <v>0</v>
      </c>
      <c r="AI80" s="35">
        <f t="shared" si="43"/>
        <v>882</v>
      </c>
      <c r="AJ80" s="35">
        <f t="shared" si="43"/>
        <v>0</v>
      </c>
      <c r="AK80" s="35">
        <f t="shared" si="43"/>
        <v>148</v>
      </c>
      <c r="AL80" s="35">
        <f t="shared" si="43"/>
        <v>0</v>
      </c>
      <c r="AM80" s="35">
        <f t="shared" si="43"/>
        <v>273</v>
      </c>
      <c r="AN80" s="35">
        <f t="shared" si="43"/>
        <v>0</v>
      </c>
      <c r="AO80" s="35">
        <f t="shared" si="43"/>
        <v>2494</v>
      </c>
      <c r="AP80" s="35">
        <f t="shared" si="43"/>
        <v>0</v>
      </c>
      <c r="AQ80" s="35">
        <f t="shared" si="43"/>
        <v>1970</v>
      </c>
      <c r="AR80" s="35">
        <f t="shared" si="43"/>
        <v>0</v>
      </c>
      <c r="AS80" s="35">
        <f t="shared" si="43"/>
        <v>4464</v>
      </c>
      <c r="AT80" s="35">
        <f t="shared" si="43"/>
        <v>0</v>
      </c>
      <c r="AU80" s="35">
        <f t="shared" si="43"/>
        <v>4464</v>
      </c>
      <c r="AV80" s="35">
        <f t="shared" si="43"/>
        <v>20865</v>
      </c>
      <c r="AW80" s="35">
        <f t="shared" si="43"/>
        <v>0</v>
      </c>
      <c r="AX80" s="35">
        <f t="shared" si="43"/>
        <v>17160</v>
      </c>
      <c r="AY80" s="35">
        <f t="shared" si="43"/>
        <v>0</v>
      </c>
      <c r="AZ80" s="35">
        <f t="shared" si="43"/>
        <v>38025</v>
      </c>
      <c r="BA80" s="35">
        <f t="shared" si="43"/>
        <v>0</v>
      </c>
      <c r="BB80" s="35">
        <f t="shared" si="43"/>
        <v>38025</v>
      </c>
      <c r="BC80" s="35">
        <f t="shared" si="43"/>
        <v>0</v>
      </c>
      <c r="BD80" s="35">
        <f t="shared" si="43"/>
        <v>0</v>
      </c>
      <c r="BE80" s="35">
        <f t="shared" si="43"/>
        <v>0</v>
      </c>
      <c r="BF80" s="35">
        <f t="shared" si="43"/>
        <v>0</v>
      </c>
      <c r="BG80" s="35">
        <f t="shared" si="43"/>
        <v>0</v>
      </c>
      <c r="BH80" s="35">
        <f t="shared" si="43"/>
        <v>0</v>
      </c>
      <c r="BI80" s="35">
        <f t="shared" si="43"/>
        <v>0</v>
      </c>
      <c r="BJ80" s="35">
        <f t="shared" si="43"/>
        <v>0</v>
      </c>
      <c r="BK80" s="35">
        <f t="shared" si="43"/>
        <v>0</v>
      </c>
      <c r="BL80" s="35">
        <f t="shared" si="43"/>
        <v>0</v>
      </c>
      <c r="BM80" s="35">
        <f t="shared" si="43"/>
        <v>0</v>
      </c>
    </row>
    <row r="81" spans="1:801" s="1" customFormat="1" ht="17.100000000000001" customHeight="1">
      <c r="A81" s="22">
        <v>62</v>
      </c>
      <c r="B81" s="29" t="s">
        <v>129</v>
      </c>
      <c r="C81" s="13">
        <v>34000</v>
      </c>
      <c r="D81" s="13">
        <v>0</v>
      </c>
      <c r="E81" s="14">
        <v>2825</v>
      </c>
      <c r="F81" s="14"/>
      <c r="G81" s="14">
        <v>3200</v>
      </c>
      <c r="H81" s="15">
        <f t="shared" si="32"/>
        <v>113.27433628318585</v>
      </c>
      <c r="I81" s="14"/>
      <c r="J81" s="15"/>
      <c r="K81" s="34">
        <f>G81+April26!K81</f>
        <v>24721</v>
      </c>
      <c r="L81" s="15">
        <f t="shared" si="31"/>
        <v>72.70882352941176</v>
      </c>
      <c r="M81" s="34">
        <f>I81+'Mar26'!M81</f>
        <v>0</v>
      </c>
      <c r="N81" s="15"/>
      <c r="O81" s="14">
        <v>183</v>
      </c>
      <c r="P81" s="14"/>
      <c r="Q81" s="34">
        <f>O81+April26!Q81</f>
        <v>1321</v>
      </c>
      <c r="R81" s="34">
        <f>P81+April26!R81</f>
        <v>0</v>
      </c>
      <c r="S81" s="14">
        <v>2425</v>
      </c>
      <c r="T81" s="14"/>
      <c r="U81" s="14">
        <v>811</v>
      </c>
      <c r="V81" s="14"/>
      <c r="W81" s="14">
        <v>458</v>
      </c>
      <c r="X81" s="14"/>
      <c r="Y81" s="15">
        <f t="shared" si="24"/>
        <v>56.473489519112206</v>
      </c>
      <c r="Z81" s="15"/>
      <c r="AA81" s="14">
        <v>3184</v>
      </c>
      <c r="AB81" s="14"/>
      <c r="AC81" s="14">
        <v>1759</v>
      </c>
      <c r="AD81" s="14"/>
      <c r="AE81" s="14">
        <v>1355</v>
      </c>
      <c r="AF81" s="14"/>
      <c r="AG81" s="14">
        <v>91</v>
      </c>
      <c r="AH81" s="14"/>
      <c r="AI81" s="14">
        <v>130</v>
      </c>
      <c r="AJ81" s="14"/>
      <c r="AK81" s="14">
        <v>75</v>
      </c>
      <c r="AL81" s="14"/>
      <c r="AM81" s="14">
        <v>175</v>
      </c>
      <c r="AN81" s="14"/>
      <c r="AO81" s="14">
        <v>759</v>
      </c>
      <c r="AP81" s="14"/>
      <c r="AQ81" s="14">
        <v>646</v>
      </c>
      <c r="AR81" s="14"/>
      <c r="AS81" s="34">
        <f t="shared" si="33"/>
        <v>1405</v>
      </c>
      <c r="AT81" s="34">
        <f t="shared" si="33"/>
        <v>0</v>
      </c>
      <c r="AU81" s="34">
        <f t="shared" si="34"/>
        <v>1405</v>
      </c>
      <c r="AV81" s="34">
        <f>AO81+April26!AV81</f>
        <v>6072</v>
      </c>
      <c r="AW81" s="34">
        <f>AP81+April26!AW81</f>
        <v>0</v>
      </c>
      <c r="AX81" s="34">
        <f>AQ81+April26!AX81</f>
        <v>4839</v>
      </c>
      <c r="AY81" s="34">
        <f>AR81+April26!AY81</f>
        <v>0</v>
      </c>
      <c r="AZ81" s="34">
        <f t="shared" si="35"/>
        <v>10911</v>
      </c>
      <c r="BA81" s="34">
        <f t="shared" si="35"/>
        <v>0</v>
      </c>
      <c r="BB81" s="34">
        <f t="shared" si="36"/>
        <v>10911</v>
      </c>
      <c r="BC81" s="14">
        <v>45</v>
      </c>
      <c r="BD81" s="14">
        <v>225</v>
      </c>
      <c r="BE81" s="34">
        <f>BC81+April26!BE81</f>
        <v>582</v>
      </c>
      <c r="BF81" s="34">
        <f>BD81+April26!BF81</f>
        <v>2910</v>
      </c>
      <c r="BG81" s="14"/>
      <c r="BH81" s="14"/>
      <c r="BI81" s="14"/>
      <c r="BJ81" s="34"/>
      <c r="BK81" s="39"/>
      <c r="BL81" s="39"/>
      <c r="BM81" s="34">
        <f t="shared" si="29"/>
        <v>0</v>
      </c>
    </row>
    <row r="82" spans="1:801" s="1" customFormat="1" ht="17.100000000000001" customHeight="1">
      <c r="A82" s="12">
        <v>63</v>
      </c>
      <c r="B82" s="13" t="s">
        <v>130</v>
      </c>
      <c r="C82" s="13">
        <v>15000</v>
      </c>
      <c r="D82" s="13">
        <v>0</v>
      </c>
      <c r="E82" s="14">
        <v>1248</v>
      </c>
      <c r="F82" s="14"/>
      <c r="G82" s="14">
        <v>1848</v>
      </c>
      <c r="H82" s="15">
        <f t="shared" si="32"/>
        <v>148.07692307692307</v>
      </c>
      <c r="I82" s="14"/>
      <c r="J82" s="15"/>
      <c r="K82" s="34">
        <f>G82+April26!K82</f>
        <v>10205</v>
      </c>
      <c r="L82" s="15">
        <f t="shared" si="31"/>
        <v>68.033333333333331</v>
      </c>
      <c r="M82" s="34">
        <f>I82+'Mar26'!M82</f>
        <v>0</v>
      </c>
      <c r="N82" s="15"/>
      <c r="O82" s="14">
        <v>125</v>
      </c>
      <c r="P82" s="14"/>
      <c r="Q82" s="34">
        <f>O82+April26!Q82</f>
        <v>624</v>
      </c>
      <c r="R82" s="34">
        <f>P82+April26!R82</f>
        <v>0</v>
      </c>
      <c r="S82" s="14">
        <v>1104</v>
      </c>
      <c r="T82" s="14"/>
      <c r="U82" s="14">
        <v>473</v>
      </c>
      <c r="V82" s="14"/>
      <c r="W82" s="14">
        <v>267</v>
      </c>
      <c r="X82" s="14"/>
      <c r="Y82" s="15">
        <f t="shared" si="24"/>
        <v>56.448202959830866</v>
      </c>
      <c r="Z82" s="15"/>
      <c r="AA82" s="14">
        <v>1399</v>
      </c>
      <c r="AB82" s="14"/>
      <c r="AC82" s="14">
        <v>731</v>
      </c>
      <c r="AD82" s="14"/>
      <c r="AE82" s="14">
        <v>652</v>
      </c>
      <c r="AF82" s="14"/>
      <c r="AG82" s="14">
        <v>31</v>
      </c>
      <c r="AH82" s="14"/>
      <c r="AI82" s="14">
        <v>52</v>
      </c>
      <c r="AJ82" s="14"/>
      <c r="AK82" s="14">
        <v>11</v>
      </c>
      <c r="AL82" s="14"/>
      <c r="AM82" s="14">
        <v>49</v>
      </c>
      <c r="AN82" s="14"/>
      <c r="AO82" s="14">
        <v>325</v>
      </c>
      <c r="AP82" s="14"/>
      <c r="AQ82" s="14">
        <v>261</v>
      </c>
      <c r="AR82" s="14"/>
      <c r="AS82" s="34">
        <f t="shared" si="33"/>
        <v>586</v>
      </c>
      <c r="AT82" s="34">
        <f t="shared" si="33"/>
        <v>0</v>
      </c>
      <c r="AU82" s="34">
        <f t="shared" si="34"/>
        <v>586</v>
      </c>
      <c r="AV82" s="34">
        <f>AO82+April26!AV82</f>
        <v>2709</v>
      </c>
      <c r="AW82" s="34">
        <f>AP82+April26!AW82</f>
        <v>0</v>
      </c>
      <c r="AX82" s="34">
        <f>AQ82+April26!AX82</f>
        <v>2103</v>
      </c>
      <c r="AY82" s="34">
        <f>AR82+April26!AY82</f>
        <v>0</v>
      </c>
      <c r="AZ82" s="34">
        <f t="shared" si="35"/>
        <v>4812</v>
      </c>
      <c r="BA82" s="34">
        <f t="shared" si="35"/>
        <v>0</v>
      </c>
      <c r="BB82" s="34">
        <f t="shared" si="36"/>
        <v>4812</v>
      </c>
      <c r="BC82" s="14"/>
      <c r="BD82" s="14"/>
      <c r="BE82" s="34">
        <f>BC82+'Jan26'!BE82</f>
        <v>0</v>
      </c>
      <c r="BF82" s="34">
        <f>BD82+'Jan26'!BF82</f>
        <v>0</v>
      </c>
      <c r="BG82" s="14"/>
      <c r="BH82" s="14"/>
      <c r="BI82" s="14"/>
      <c r="BJ82" s="34"/>
      <c r="BK82" s="39"/>
      <c r="BL82" s="39"/>
      <c r="BM82" s="34">
        <f t="shared" si="29"/>
        <v>0</v>
      </c>
    </row>
    <row r="83" spans="1:801" s="1" customFormat="1" ht="17.100000000000001" customHeight="1">
      <c r="A83" s="12">
        <v>64</v>
      </c>
      <c r="B83" s="13" t="s">
        <v>131</v>
      </c>
      <c r="C83" s="13">
        <v>18000</v>
      </c>
      <c r="D83" s="13">
        <v>0</v>
      </c>
      <c r="E83" s="14">
        <v>1542</v>
      </c>
      <c r="F83" s="14"/>
      <c r="G83" s="14">
        <v>2179</v>
      </c>
      <c r="H83" s="15">
        <f t="shared" si="32"/>
        <v>141.30998702983138</v>
      </c>
      <c r="I83" s="14"/>
      <c r="J83" s="15"/>
      <c r="K83" s="34">
        <f>G83+April26!K83</f>
        <v>14625</v>
      </c>
      <c r="L83" s="15">
        <f t="shared" si="31"/>
        <v>81.25</v>
      </c>
      <c r="M83" s="34">
        <f>I83+'Mar26'!M83</f>
        <v>0</v>
      </c>
      <c r="N83" s="15"/>
      <c r="O83" s="14">
        <v>64</v>
      </c>
      <c r="P83" s="14"/>
      <c r="Q83" s="34">
        <f>O83+April26!Q83</f>
        <v>430</v>
      </c>
      <c r="R83" s="34">
        <f>P83+April26!R83</f>
        <v>0</v>
      </c>
      <c r="S83" s="14">
        <v>1336</v>
      </c>
      <c r="T83" s="14"/>
      <c r="U83" s="14">
        <v>652</v>
      </c>
      <c r="V83" s="14"/>
      <c r="W83" s="14">
        <v>360</v>
      </c>
      <c r="X83" s="14"/>
      <c r="Y83" s="15">
        <f t="shared" si="24"/>
        <v>55.214723926380366</v>
      </c>
      <c r="Z83" s="15"/>
      <c r="AA83" s="14">
        <v>2255</v>
      </c>
      <c r="AB83" s="14"/>
      <c r="AC83" s="14">
        <v>1250</v>
      </c>
      <c r="AD83" s="14"/>
      <c r="AE83" s="14">
        <v>1022</v>
      </c>
      <c r="AF83" s="14"/>
      <c r="AG83" s="14">
        <v>22</v>
      </c>
      <c r="AH83" s="14"/>
      <c r="AI83" s="14">
        <v>102</v>
      </c>
      <c r="AJ83" s="14"/>
      <c r="AK83" s="14">
        <v>12</v>
      </c>
      <c r="AL83" s="14"/>
      <c r="AM83" s="14">
        <v>110</v>
      </c>
      <c r="AN83" s="14"/>
      <c r="AO83" s="14">
        <v>561</v>
      </c>
      <c r="AP83" s="14"/>
      <c r="AQ83" s="14">
        <v>418</v>
      </c>
      <c r="AR83" s="14"/>
      <c r="AS83" s="34">
        <f t="shared" si="33"/>
        <v>979</v>
      </c>
      <c r="AT83" s="34">
        <f t="shared" si="33"/>
        <v>0</v>
      </c>
      <c r="AU83" s="34">
        <f t="shared" si="34"/>
        <v>979</v>
      </c>
      <c r="AV83" s="34">
        <f>AO83+April26!AV83</f>
        <v>3485</v>
      </c>
      <c r="AW83" s="34">
        <f>AP83+April26!AW83</f>
        <v>0</v>
      </c>
      <c r="AX83" s="34">
        <f>AQ83+April26!AX83</f>
        <v>2730</v>
      </c>
      <c r="AY83" s="34">
        <f>AR83+April26!AY83</f>
        <v>0</v>
      </c>
      <c r="AZ83" s="34">
        <f t="shared" si="35"/>
        <v>6215</v>
      </c>
      <c r="BA83" s="34">
        <f t="shared" si="35"/>
        <v>0</v>
      </c>
      <c r="BB83" s="34">
        <f t="shared" si="36"/>
        <v>6215</v>
      </c>
      <c r="BC83" s="14"/>
      <c r="BD83" s="14"/>
      <c r="BE83" s="34">
        <f>BC83+'Jan26'!BE83</f>
        <v>0</v>
      </c>
      <c r="BF83" s="34">
        <f>BD83+'Jan26'!BF83</f>
        <v>0</v>
      </c>
      <c r="BG83" s="14"/>
      <c r="BH83" s="14"/>
      <c r="BI83" s="14"/>
      <c r="BJ83" s="34"/>
      <c r="BK83" s="39"/>
      <c r="BL83" s="39"/>
      <c r="BM83" s="34">
        <f t="shared" si="29"/>
        <v>0</v>
      </c>
    </row>
    <row r="84" spans="1:801" s="1" customFormat="1" ht="17.100000000000001" customHeight="1">
      <c r="A84" s="16">
        <v>65</v>
      </c>
      <c r="B84" s="17" t="s">
        <v>132</v>
      </c>
      <c r="C84" s="13">
        <v>10000</v>
      </c>
      <c r="D84" s="13">
        <v>0</v>
      </c>
      <c r="E84" s="14">
        <v>853</v>
      </c>
      <c r="F84" s="14"/>
      <c r="G84" s="14">
        <v>2409</v>
      </c>
      <c r="H84" s="15">
        <f t="shared" si="32"/>
        <v>282.41500586166472</v>
      </c>
      <c r="I84" s="14"/>
      <c r="J84" s="15"/>
      <c r="K84" s="34">
        <f>G84+April26!K84</f>
        <v>12601</v>
      </c>
      <c r="L84" s="15">
        <f t="shared" si="31"/>
        <v>126.01</v>
      </c>
      <c r="M84" s="34">
        <f>I84+'Mar26'!M84</f>
        <v>0</v>
      </c>
      <c r="N84" s="15"/>
      <c r="O84" s="14">
        <v>255</v>
      </c>
      <c r="P84" s="14"/>
      <c r="Q84" s="34">
        <f>O84+April26!Q84</f>
        <v>1044</v>
      </c>
      <c r="R84" s="34">
        <f>P84+April26!R84</f>
        <v>0</v>
      </c>
      <c r="S84" s="14">
        <v>1630</v>
      </c>
      <c r="T84" s="14"/>
      <c r="U84" s="14">
        <v>457</v>
      </c>
      <c r="V84" s="14"/>
      <c r="W84" s="14">
        <v>263</v>
      </c>
      <c r="X84" s="14"/>
      <c r="Y84" s="15">
        <f t="shared" si="24"/>
        <v>57.549234135667398</v>
      </c>
      <c r="Z84" s="15"/>
      <c r="AA84" s="14">
        <v>1653</v>
      </c>
      <c r="AB84" s="14"/>
      <c r="AC84" s="14">
        <v>832</v>
      </c>
      <c r="AD84" s="14"/>
      <c r="AE84" s="14">
        <v>818</v>
      </c>
      <c r="AF84" s="14"/>
      <c r="AG84" s="14">
        <v>20</v>
      </c>
      <c r="AH84" s="14"/>
      <c r="AI84" s="14">
        <v>97</v>
      </c>
      <c r="AJ84" s="14"/>
      <c r="AK84" s="14">
        <v>19</v>
      </c>
      <c r="AL84" s="14"/>
      <c r="AM84" s="14">
        <v>57</v>
      </c>
      <c r="AN84" s="14"/>
      <c r="AO84" s="14">
        <v>376</v>
      </c>
      <c r="AP84" s="14"/>
      <c r="AQ84" s="14">
        <v>281</v>
      </c>
      <c r="AR84" s="14"/>
      <c r="AS84" s="34">
        <f t="shared" si="33"/>
        <v>657</v>
      </c>
      <c r="AT84" s="34">
        <f t="shared" si="33"/>
        <v>0</v>
      </c>
      <c r="AU84" s="34">
        <f t="shared" si="34"/>
        <v>657</v>
      </c>
      <c r="AV84" s="34">
        <f>AO84+April26!AV84</f>
        <v>3008</v>
      </c>
      <c r="AW84" s="34">
        <f>AP84+April26!AW84</f>
        <v>0</v>
      </c>
      <c r="AX84" s="34">
        <f>AQ84+April26!AX84</f>
        <v>2311</v>
      </c>
      <c r="AY84" s="34">
        <f>AR84+April26!AY84</f>
        <v>0</v>
      </c>
      <c r="AZ84" s="34">
        <f t="shared" si="35"/>
        <v>5319</v>
      </c>
      <c r="BA84" s="34">
        <f t="shared" si="35"/>
        <v>0</v>
      </c>
      <c r="BB84" s="34">
        <f t="shared" si="36"/>
        <v>5319</v>
      </c>
      <c r="BC84" s="14"/>
      <c r="BD84" s="14"/>
      <c r="BE84" s="34">
        <f>BC84+'Jan26'!BE84</f>
        <v>0</v>
      </c>
      <c r="BF84" s="34">
        <f>BD84+'Jan26'!BF84</f>
        <v>0</v>
      </c>
      <c r="BG84" s="14"/>
      <c r="BH84" s="14"/>
      <c r="BI84" s="14"/>
      <c r="BJ84" s="34"/>
      <c r="BK84" s="39"/>
      <c r="BL84" s="39"/>
      <c r="BM84" s="34">
        <f t="shared" si="29"/>
        <v>0</v>
      </c>
    </row>
    <row r="85" spans="1:801" s="138" customFormat="1" ht="17.100000000000001" customHeight="1">
      <c r="A85" s="18"/>
      <c r="B85" s="19" t="s">
        <v>74</v>
      </c>
      <c r="C85" s="19">
        <f>SUM(C81:C84)</f>
        <v>77000</v>
      </c>
      <c r="D85" s="19">
        <f t="shared" ref="D85:BM85" si="44">SUM(D81:D84)</f>
        <v>0</v>
      </c>
      <c r="E85" s="35">
        <f t="shared" si="44"/>
        <v>6468</v>
      </c>
      <c r="F85" s="35">
        <f t="shared" si="44"/>
        <v>0</v>
      </c>
      <c r="G85" s="35">
        <f t="shared" si="44"/>
        <v>9636</v>
      </c>
      <c r="H85" s="21">
        <f t="shared" si="32"/>
        <v>148.9795918367347</v>
      </c>
      <c r="I85" s="35">
        <f t="shared" si="44"/>
        <v>0</v>
      </c>
      <c r="J85" s="35">
        <f t="shared" si="44"/>
        <v>0</v>
      </c>
      <c r="K85" s="35">
        <f t="shared" si="44"/>
        <v>62152</v>
      </c>
      <c r="L85" s="21">
        <f t="shared" si="31"/>
        <v>80.71688311688311</v>
      </c>
      <c r="M85" s="35">
        <f t="shared" si="44"/>
        <v>0</v>
      </c>
      <c r="N85" s="35">
        <f t="shared" si="44"/>
        <v>0</v>
      </c>
      <c r="O85" s="35">
        <f t="shared" si="44"/>
        <v>627</v>
      </c>
      <c r="P85" s="35">
        <f t="shared" si="44"/>
        <v>0</v>
      </c>
      <c r="Q85" s="35">
        <f t="shared" si="44"/>
        <v>3419</v>
      </c>
      <c r="R85" s="35">
        <f t="shared" si="44"/>
        <v>0</v>
      </c>
      <c r="S85" s="35">
        <f t="shared" si="44"/>
        <v>6495</v>
      </c>
      <c r="T85" s="35">
        <f t="shared" si="44"/>
        <v>0</v>
      </c>
      <c r="U85" s="35">
        <f t="shared" si="44"/>
        <v>2393</v>
      </c>
      <c r="V85" s="35">
        <f t="shared" si="44"/>
        <v>0</v>
      </c>
      <c r="W85" s="35">
        <f t="shared" si="44"/>
        <v>1348</v>
      </c>
      <c r="X85" s="35">
        <f t="shared" si="44"/>
        <v>0</v>
      </c>
      <c r="Y85" s="21">
        <f t="shared" si="24"/>
        <v>56.330965315503555</v>
      </c>
      <c r="Z85" s="21"/>
      <c r="AA85" s="35">
        <f t="shared" si="44"/>
        <v>8491</v>
      </c>
      <c r="AB85" s="35">
        <f t="shared" si="44"/>
        <v>0</v>
      </c>
      <c r="AC85" s="35">
        <f t="shared" si="44"/>
        <v>4572</v>
      </c>
      <c r="AD85" s="35">
        <f t="shared" si="44"/>
        <v>0</v>
      </c>
      <c r="AE85" s="35">
        <f t="shared" si="44"/>
        <v>3847</v>
      </c>
      <c r="AF85" s="35">
        <f t="shared" si="44"/>
        <v>0</v>
      </c>
      <c r="AG85" s="35">
        <f t="shared" si="44"/>
        <v>164</v>
      </c>
      <c r="AH85" s="35">
        <f t="shared" si="44"/>
        <v>0</v>
      </c>
      <c r="AI85" s="35">
        <f t="shared" si="44"/>
        <v>381</v>
      </c>
      <c r="AJ85" s="35">
        <f t="shared" si="44"/>
        <v>0</v>
      </c>
      <c r="AK85" s="35">
        <f t="shared" si="44"/>
        <v>117</v>
      </c>
      <c r="AL85" s="35">
        <f t="shared" si="44"/>
        <v>0</v>
      </c>
      <c r="AM85" s="35">
        <f t="shared" si="44"/>
        <v>391</v>
      </c>
      <c r="AN85" s="35">
        <f t="shared" si="44"/>
        <v>0</v>
      </c>
      <c r="AO85" s="35">
        <f t="shared" si="44"/>
        <v>2021</v>
      </c>
      <c r="AP85" s="35">
        <f t="shared" si="44"/>
        <v>0</v>
      </c>
      <c r="AQ85" s="35">
        <f t="shared" si="44"/>
        <v>1606</v>
      </c>
      <c r="AR85" s="35">
        <f t="shared" si="44"/>
        <v>0</v>
      </c>
      <c r="AS85" s="35">
        <f t="shared" si="44"/>
        <v>3627</v>
      </c>
      <c r="AT85" s="35">
        <f t="shared" si="44"/>
        <v>0</v>
      </c>
      <c r="AU85" s="35">
        <f t="shared" si="44"/>
        <v>3627</v>
      </c>
      <c r="AV85" s="35">
        <f t="shared" si="44"/>
        <v>15274</v>
      </c>
      <c r="AW85" s="35">
        <f t="shared" si="44"/>
        <v>0</v>
      </c>
      <c r="AX85" s="35">
        <f t="shared" si="44"/>
        <v>11983</v>
      </c>
      <c r="AY85" s="35">
        <f t="shared" si="44"/>
        <v>0</v>
      </c>
      <c r="AZ85" s="35">
        <f t="shared" si="44"/>
        <v>27257</v>
      </c>
      <c r="BA85" s="35">
        <f t="shared" si="44"/>
        <v>0</v>
      </c>
      <c r="BB85" s="35">
        <f t="shared" si="44"/>
        <v>27257</v>
      </c>
      <c r="BC85" s="35">
        <f t="shared" si="44"/>
        <v>45</v>
      </c>
      <c r="BD85" s="35">
        <f t="shared" si="44"/>
        <v>225</v>
      </c>
      <c r="BE85" s="35">
        <f t="shared" si="44"/>
        <v>582</v>
      </c>
      <c r="BF85" s="35">
        <f t="shared" si="44"/>
        <v>2910</v>
      </c>
      <c r="BG85" s="35">
        <f t="shared" si="44"/>
        <v>0</v>
      </c>
      <c r="BH85" s="35">
        <f t="shared" si="44"/>
        <v>0</v>
      </c>
      <c r="BI85" s="35">
        <f t="shared" si="44"/>
        <v>0</v>
      </c>
      <c r="BJ85" s="35">
        <f t="shared" si="44"/>
        <v>0</v>
      </c>
      <c r="BK85" s="35">
        <f t="shared" si="44"/>
        <v>0</v>
      </c>
      <c r="BL85" s="35">
        <f t="shared" si="44"/>
        <v>0</v>
      </c>
      <c r="BM85" s="35">
        <f t="shared" si="44"/>
        <v>0</v>
      </c>
    </row>
    <row r="86" spans="1:801" s="1" customFormat="1" ht="17.100000000000001" customHeight="1">
      <c r="A86" s="22">
        <v>65</v>
      </c>
      <c r="B86" s="29" t="s">
        <v>133</v>
      </c>
      <c r="C86" s="13">
        <v>14500</v>
      </c>
      <c r="D86" s="13">
        <v>0</v>
      </c>
      <c r="E86" s="14">
        <v>1490</v>
      </c>
      <c r="F86" s="14"/>
      <c r="G86" s="14">
        <v>1670</v>
      </c>
      <c r="H86" s="15">
        <f t="shared" si="32"/>
        <v>112.08053691275168</v>
      </c>
      <c r="I86" s="14"/>
      <c r="J86" s="15"/>
      <c r="K86" s="34">
        <f>G86+April26!K86</f>
        <v>9782</v>
      </c>
      <c r="L86" s="15">
        <f t="shared" si="31"/>
        <v>67.462068965517247</v>
      </c>
      <c r="M86" s="34">
        <f>I86+'Mar26'!M86</f>
        <v>0</v>
      </c>
      <c r="N86" s="15"/>
      <c r="O86" s="14">
        <v>47</v>
      </c>
      <c r="P86" s="14"/>
      <c r="Q86" s="34">
        <f>O86+April26!Q86</f>
        <v>299</v>
      </c>
      <c r="R86" s="34">
        <f>P86+April26!R86</f>
        <v>0</v>
      </c>
      <c r="S86" s="14">
        <v>1104</v>
      </c>
      <c r="T86" s="14"/>
      <c r="U86" s="14">
        <v>390</v>
      </c>
      <c r="V86" s="14"/>
      <c r="W86" s="14">
        <v>247</v>
      </c>
      <c r="X86" s="14"/>
      <c r="Y86" s="15">
        <f t="shared" si="24"/>
        <v>63.333333333333336</v>
      </c>
      <c r="Z86" s="15"/>
      <c r="AA86" s="14">
        <v>1719</v>
      </c>
      <c r="AB86" s="14"/>
      <c r="AC86" s="14">
        <v>984</v>
      </c>
      <c r="AD86" s="14"/>
      <c r="AE86" s="14">
        <v>579</v>
      </c>
      <c r="AF86" s="14"/>
      <c r="AG86" s="14">
        <v>65</v>
      </c>
      <c r="AH86" s="14"/>
      <c r="AI86" s="14">
        <v>158</v>
      </c>
      <c r="AJ86" s="14"/>
      <c r="AK86" s="14">
        <v>63</v>
      </c>
      <c r="AL86" s="14"/>
      <c r="AM86" s="14">
        <v>74</v>
      </c>
      <c r="AN86" s="14"/>
      <c r="AO86" s="14">
        <v>406</v>
      </c>
      <c r="AP86" s="14"/>
      <c r="AQ86" s="14">
        <v>320</v>
      </c>
      <c r="AR86" s="14"/>
      <c r="AS86" s="34">
        <f t="shared" si="33"/>
        <v>726</v>
      </c>
      <c r="AT86" s="34">
        <f t="shared" si="33"/>
        <v>0</v>
      </c>
      <c r="AU86" s="34">
        <f t="shared" si="34"/>
        <v>726</v>
      </c>
      <c r="AV86" s="34">
        <f>AO86+April26!AV86</f>
        <v>2381</v>
      </c>
      <c r="AW86" s="34">
        <f>AP86+April26!AW86</f>
        <v>0</v>
      </c>
      <c r="AX86" s="34">
        <f>AQ86+April26!AX86</f>
        <v>1932</v>
      </c>
      <c r="AY86" s="34">
        <f>AR86+April26!AY86</f>
        <v>0</v>
      </c>
      <c r="AZ86" s="34">
        <f t="shared" si="35"/>
        <v>4313</v>
      </c>
      <c r="BA86" s="34">
        <f t="shared" si="35"/>
        <v>0</v>
      </c>
      <c r="BB86" s="34">
        <f t="shared" si="36"/>
        <v>4313</v>
      </c>
      <c r="BC86" s="14"/>
      <c r="BD86" s="14"/>
      <c r="BE86" s="34"/>
      <c r="BF86" s="34"/>
      <c r="BG86" s="14"/>
      <c r="BH86" s="14"/>
      <c r="BI86" s="14"/>
      <c r="BJ86" s="34"/>
      <c r="BK86" s="39"/>
      <c r="BL86" s="39"/>
      <c r="BM86" s="34">
        <f t="shared" si="29"/>
        <v>0</v>
      </c>
    </row>
    <row r="87" spans="1:801" s="1" customFormat="1" ht="17.100000000000001" customHeight="1">
      <c r="A87" s="16">
        <v>66</v>
      </c>
      <c r="B87" s="13" t="s">
        <v>134</v>
      </c>
      <c r="C87" s="13">
        <v>15000</v>
      </c>
      <c r="D87" s="13">
        <v>0</v>
      </c>
      <c r="E87" s="14">
        <v>1550</v>
      </c>
      <c r="F87" s="14"/>
      <c r="G87" s="14">
        <v>2327</v>
      </c>
      <c r="H87" s="15">
        <f t="shared" si="32"/>
        <v>150.12903225806451</v>
      </c>
      <c r="I87" s="14"/>
      <c r="J87" s="15"/>
      <c r="K87" s="34">
        <f>G87+April26!K87</f>
        <v>14127</v>
      </c>
      <c r="L87" s="15">
        <f t="shared" si="31"/>
        <v>94.18</v>
      </c>
      <c r="M87" s="34">
        <f>I87+'Mar26'!M87</f>
        <v>0</v>
      </c>
      <c r="N87" s="15"/>
      <c r="O87" s="14">
        <v>20</v>
      </c>
      <c r="P87" s="14"/>
      <c r="Q87" s="34">
        <f>O87+April26!Q87</f>
        <v>177</v>
      </c>
      <c r="R87" s="34">
        <f>P87+April26!R87</f>
        <v>0</v>
      </c>
      <c r="S87" s="14">
        <v>1663</v>
      </c>
      <c r="T87" s="14"/>
      <c r="U87" s="14">
        <v>733</v>
      </c>
      <c r="V87" s="14"/>
      <c r="W87" s="14">
        <v>545</v>
      </c>
      <c r="X87" s="14"/>
      <c r="Y87" s="15">
        <f t="shared" si="24"/>
        <v>74.35197817189632</v>
      </c>
      <c r="Z87" s="15"/>
      <c r="AA87" s="14">
        <v>1261</v>
      </c>
      <c r="AB87" s="14"/>
      <c r="AC87" s="14">
        <v>653</v>
      </c>
      <c r="AD87" s="14"/>
      <c r="AE87" s="14">
        <v>273</v>
      </c>
      <c r="AF87" s="14"/>
      <c r="AG87" s="14">
        <v>76</v>
      </c>
      <c r="AH87" s="14"/>
      <c r="AI87" s="14">
        <v>131</v>
      </c>
      <c r="AJ87" s="14"/>
      <c r="AK87" s="14">
        <v>39</v>
      </c>
      <c r="AL87" s="14"/>
      <c r="AM87" s="14">
        <v>29</v>
      </c>
      <c r="AN87" s="14"/>
      <c r="AO87" s="14">
        <v>372</v>
      </c>
      <c r="AP87" s="14"/>
      <c r="AQ87" s="14">
        <v>289</v>
      </c>
      <c r="AR87" s="14"/>
      <c r="AS87" s="34">
        <f t="shared" si="33"/>
        <v>661</v>
      </c>
      <c r="AT87" s="34">
        <f t="shared" si="33"/>
        <v>0</v>
      </c>
      <c r="AU87" s="34">
        <f t="shared" si="34"/>
        <v>661</v>
      </c>
      <c r="AV87" s="34">
        <f>AO87+April26!AV87</f>
        <v>3300</v>
      </c>
      <c r="AW87" s="34">
        <f>AP87+April26!AW87</f>
        <v>0</v>
      </c>
      <c r="AX87" s="34">
        <f>AQ87+April26!AX87</f>
        <v>2490</v>
      </c>
      <c r="AY87" s="34">
        <f>AR87+April26!AY87</f>
        <v>0</v>
      </c>
      <c r="AZ87" s="34">
        <f t="shared" si="35"/>
        <v>5790</v>
      </c>
      <c r="BA87" s="34">
        <f t="shared" si="35"/>
        <v>0</v>
      </c>
      <c r="BB87" s="34">
        <f t="shared" si="36"/>
        <v>5790</v>
      </c>
      <c r="BC87" s="14"/>
      <c r="BD87" s="14"/>
      <c r="BE87" s="34"/>
      <c r="BF87" s="34"/>
      <c r="BG87" s="14"/>
      <c r="BH87" s="14"/>
      <c r="BI87" s="14"/>
      <c r="BJ87" s="34"/>
      <c r="BK87" s="39"/>
      <c r="BL87" s="39"/>
      <c r="BM87" s="34">
        <f t="shared" si="29"/>
        <v>0</v>
      </c>
    </row>
    <row r="88" spans="1:801" s="138" customFormat="1" ht="17.100000000000001" customHeight="1">
      <c r="A88" s="18"/>
      <c r="B88" s="19" t="s">
        <v>74</v>
      </c>
      <c r="C88" s="19">
        <f>SUM(C86:C87)</f>
        <v>29500</v>
      </c>
      <c r="D88" s="19">
        <f t="shared" ref="D88:BM88" si="45">SUM(D86:D87)</f>
        <v>0</v>
      </c>
      <c r="E88" s="19">
        <f t="shared" si="45"/>
        <v>3040</v>
      </c>
      <c r="F88" s="19">
        <f t="shared" si="45"/>
        <v>0</v>
      </c>
      <c r="G88" s="19">
        <f t="shared" si="45"/>
        <v>3997</v>
      </c>
      <c r="H88" s="21">
        <f t="shared" si="32"/>
        <v>131.48026315789474</v>
      </c>
      <c r="I88" s="35">
        <f t="shared" si="45"/>
        <v>0</v>
      </c>
      <c r="J88" s="35">
        <f t="shared" si="45"/>
        <v>0</v>
      </c>
      <c r="K88" s="35">
        <f t="shared" si="45"/>
        <v>23909</v>
      </c>
      <c r="L88" s="21">
        <f t="shared" si="31"/>
        <v>81.047457627118646</v>
      </c>
      <c r="M88" s="35">
        <f t="shared" si="45"/>
        <v>0</v>
      </c>
      <c r="N88" s="35">
        <f t="shared" si="45"/>
        <v>0</v>
      </c>
      <c r="O88" s="35">
        <f t="shared" si="45"/>
        <v>67</v>
      </c>
      <c r="P88" s="35">
        <f t="shared" si="45"/>
        <v>0</v>
      </c>
      <c r="Q88" s="35">
        <f t="shared" si="45"/>
        <v>476</v>
      </c>
      <c r="R88" s="35">
        <f t="shared" si="45"/>
        <v>0</v>
      </c>
      <c r="S88" s="35">
        <f t="shared" si="45"/>
        <v>2767</v>
      </c>
      <c r="T88" s="35">
        <f t="shared" si="45"/>
        <v>0</v>
      </c>
      <c r="U88" s="35">
        <f t="shared" si="45"/>
        <v>1123</v>
      </c>
      <c r="V88" s="35">
        <f t="shared" si="45"/>
        <v>0</v>
      </c>
      <c r="W88" s="35">
        <f t="shared" si="45"/>
        <v>792</v>
      </c>
      <c r="X88" s="35">
        <f t="shared" si="45"/>
        <v>0</v>
      </c>
      <c r="Y88" s="21">
        <f t="shared" si="24"/>
        <v>70.525378450578813</v>
      </c>
      <c r="Z88" s="35">
        <f t="shared" si="45"/>
        <v>0</v>
      </c>
      <c r="AA88" s="35">
        <f t="shared" si="45"/>
        <v>2980</v>
      </c>
      <c r="AB88" s="35">
        <f t="shared" si="45"/>
        <v>0</v>
      </c>
      <c r="AC88" s="35">
        <f t="shared" si="45"/>
        <v>1637</v>
      </c>
      <c r="AD88" s="35">
        <f t="shared" si="45"/>
        <v>0</v>
      </c>
      <c r="AE88" s="35">
        <f t="shared" si="45"/>
        <v>852</v>
      </c>
      <c r="AF88" s="35">
        <f t="shared" si="45"/>
        <v>0</v>
      </c>
      <c r="AG88" s="35">
        <f t="shared" si="45"/>
        <v>141</v>
      </c>
      <c r="AH88" s="35">
        <f t="shared" si="45"/>
        <v>0</v>
      </c>
      <c r="AI88" s="35">
        <f t="shared" si="45"/>
        <v>289</v>
      </c>
      <c r="AJ88" s="35">
        <f t="shared" si="45"/>
        <v>0</v>
      </c>
      <c r="AK88" s="35">
        <f t="shared" si="45"/>
        <v>102</v>
      </c>
      <c r="AL88" s="35">
        <f t="shared" si="45"/>
        <v>0</v>
      </c>
      <c r="AM88" s="35">
        <f t="shared" si="45"/>
        <v>103</v>
      </c>
      <c r="AN88" s="35">
        <f t="shared" si="45"/>
        <v>0</v>
      </c>
      <c r="AO88" s="35">
        <f t="shared" si="45"/>
        <v>778</v>
      </c>
      <c r="AP88" s="35">
        <f t="shared" si="45"/>
        <v>0</v>
      </c>
      <c r="AQ88" s="35">
        <f t="shared" si="45"/>
        <v>609</v>
      </c>
      <c r="AR88" s="35">
        <f t="shared" si="45"/>
        <v>0</v>
      </c>
      <c r="AS88" s="35">
        <f t="shared" si="45"/>
        <v>1387</v>
      </c>
      <c r="AT88" s="35">
        <f t="shared" si="45"/>
        <v>0</v>
      </c>
      <c r="AU88" s="35">
        <f t="shared" si="45"/>
        <v>1387</v>
      </c>
      <c r="AV88" s="35">
        <f t="shared" si="45"/>
        <v>5681</v>
      </c>
      <c r="AW88" s="35">
        <f t="shared" si="45"/>
        <v>0</v>
      </c>
      <c r="AX88" s="35">
        <f t="shared" si="45"/>
        <v>4422</v>
      </c>
      <c r="AY88" s="35">
        <f t="shared" si="45"/>
        <v>0</v>
      </c>
      <c r="AZ88" s="35">
        <f t="shared" si="45"/>
        <v>10103</v>
      </c>
      <c r="BA88" s="35">
        <f t="shared" si="45"/>
        <v>0</v>
      </c>
      <c r="BB88" s="35">
        <f t="shared" si="45"/>
        <v>10103</v>
      </c>
      <c r="BC88" s="35">
        <f t="shared" si="45"/>
        <v>0</v>
      </c>
      <c r="BD88" s="35">
        <f t="shared" si="45"/>
        <v>0</v>
      </c>
      <c r="BE88" s="35">
        <f t="shared" si="45"/>
        <v>0</v>
      </c>
      <c r="BF88" s="35">
        <f t="shared" si="45"/>
        <v>0</v>
      </c>
      <c r="BG88" s="35">
        <f t="shared" si="45"/>
        <v>0</v>
      </c>
      <c r="BH88" s="35">
        <f t="shared" si="45"/>
        <v>0</v>
      </c>
      <c r="BI88" s="35">
        <f t="shared" si="45"/>
        <v>0</v>
      </c>
      <c r="BJ88" s="35">
        <f t="shared" si="45"/>
        <v>0</v>
      </c>
      <c r="BK88" s="35">
        <f t="shared" si="45"/>
        <v>0</v>
      </c>
      <c r="BL88" s="35">
        <f t="shared" si="45"/>
        <v>0</v>
      </c>
      <c r="BM88" s="35">
        <f t="shared" si="45"/>
        <v>0</v>
      </c>
    </row>
    <row r="89" spans="1:801" s="138" customFormat="1">
      <c r="A89" s="44"/>
      <c r="B89" s="45" t="s">
        <v>135</v>
      </c>
      <c r="C89" s="46">
        <f>C9+C12+C13+C19+C23+C26+C29+C33+C37+C38+C39+C40+C45+C51+C54+C57+C63+C67+C71+C76+C80+C85+C88</f>
        <v>3619500</v>
      </c>
      <c r="D89" s="47">
        <f>D9+D12+D13+D19+D23+D26+D29+D33+D37+D38+D39+D40+D45+D51+D54+D57+D63+D67+D71+D76+D80+D85+D88</f>
        <v>380500</v>
      </c>
      <c r="E89" s="69">
        <f>E9+E12+E13+E19+E23+E26+E29+E33+E37+E38+E39+E40+E45+E51+E54+E57+E63+E67+E71+E76+E80+E85+E88</f>
        <v>306524</v>
      </c>
      <c r="F89" s="69">
        <f>F9+F12+F13+F19+F23+F26+F29+F33+F37+F38+F39+F40+F45+F51+F54+F57+F63+F67+F71+F76+F80+F85+F88</f>
        <v>30376</v>
      </c>
      <c r="G89" s="69">
        <f>G9+G12+G13+G19+G23+G26+G29+G33+G37+G38+G39+G40+G45+G51+G54+G57+G63+G67+G71+G76+G80+G85+G88</f>
        <v>295213</v>
      </c>
      <c r="H89" s="49">
        <f t="shared" si="32"/>
        <v>96.309913742480191</v>
      </c>
      <c r="I89" s="59">
        <f>I9+I12+I13+I19+I23+I26+I29+I33+I37+I38+I39+I40+I45+I51+I54+I57+I63+I67+I71+I76+I80+I85+I88</f>
        <v>32598</v>
      </c>
      <c r="J89" s="49">
        <f t="shared" ref="J89" si="46">I89*100/F89</f>
        <v>107.31498551488016</v>
      </c>
      <c r="K89" s="58">
        <f>K9+K12+K13+K19+K23+K26+K29+K33+K37+K38+K39+K40+K45+K51+K54+K57+K63+K67+K71+K76+K80+K85+K88</f>
        <v>2487613</v>
      </c>
      <c r="L89" s="49">
        <f t="shared" si="31"/>
        <v>68.728083989501314</v>
      </c>
      <c r="M89" s="59">
        <f>M9+M12+M13+M19+M23+M26+M29+M33+M37+M38+M39+M40+M45+M51+M54+M57+M63+M67+M71+M76+M80+M85+M88</f>
        <v>278915</v>
      </c>
      <c r="N89" s="60">
        <f t="shared" ref="N89" si="47">M89*100/D89</f>
        <v>73.302233902759525</v>
      </c>
      <c r="O89" s="69">
        <f>O9+O12+O13+O19+O23+O26+O29+O33+O37+O38+O39+O40+O45+O51+O54+O57+O63+O67+O71+O76+O80+O85+O88</f>
        <v>6889</v>
      </c>
      <c r="P89" s="69">
        <f t="shared" ref="P89:X89" si="48">P9+P12+P13+P19+P23+P26+P29+P33+P37+P38+P39+P40+P45+P51+P54+P57+P63+P67+P71+P76+P80+P85+P88</f>
        <v>996</v>
      </c>
      <c r="Q89" s="69">
        <f t="shared" si="48"/>
        <v>55643</v>
      </c>
      <c r="R89" s="69">
        <f t="shared" si="48"/>
        <v>8588</v>
      </c>
      <c r="S89" s="69">
        <f t="shared" si="48"/>
        <v>259821</v>
      </c>
      <c r="T89" s="69">
        <f t="shared" si="48"/>
        <v>31160</v>
      </c>
      <c r="U89" s="69">
        <f t="shared" si="48"/>
        <v>76986</v>
      </c>
      <c r="V89" s="69">
        <f t="shared" si="48"/>
        <v>9565</v>
      </c>
      <c r="W89" s="69">
        <f t="shared" si="48"/>
        <v>41877</v>
      </c>
      <c r="X89" s="69">
        <f t="shared" si="48"/>
        <v>4990</v>
      </c>
      <c r="Y89" s="49">
        <f t="shared" si="24"/>
        <v>54.395604395604394</v>
      </c>
      <c r="Z89" s="49">
        <f t="shared" si="24"/>
        <v>52.169367485624676</v>
      </c>
      <c r="AA89" s="69">
        <f t="shared" ref="AA89:AU89" si="49">AA9+AA12+AA13+AA19+AA23+AA26+AA29+AA33+AA37+AA38+AA39+AA40+AA45+AA51+AA54+AA57+AA63+AA67+AA71+AA76+AA80+AA85+AA88</f>
        <v>396514</v>
      </c>
      <c r="AB89" s="69">
        <f t="shared" si="49"/>
        <v>30554</v>
      </c>
      <c r="AC89" s="69">
        <f t="shared" si="49"/>
        <v>195463</v>
      </c>
      <c r="AD89" s="69">
        <f t="shared" si="49"/>
        <v>12276</v>
      </c>
      <c r="AE89" s="69">
        <f t="shared" si="49"/>
        <v>165777</v>
      </c>
      <c r="AF89" s="69">
        <f t="shared" si="49"/>
        <v>11560</v>
      </c>
      <c r="AG89" s="69">
        <f t="shared" si="49"/>
        <v>12084</v>
      </c>
      <c r="AH89" s="69">
        <f t="shared" si="49"/>
        <v>492</v>
      </c>
      <c r="AI89" s="69">
        <f t="shared" si="49"/>
        <v>29618</v>
      </c>
      <c r="AJ89" s="69">
        <f t="shared" si="49"/>
        <v>1979</v>
      </c>
      <c r="AK89" s="69">
        <f t="shared" si="49"/>
        <v>6268</v>
      </c>
      <c r="AL89" s="69">
        <f t="shared" si="49"/>
        <v>377</v>
      </c>
      <c r="AM89" s="69">
        <f t="shared" si="49"/>
        <v>16061</v>
      </c>
      <c r="AN89" s="69">
        <f t="shared" si="49"/>
        <v>1128</v>
      </c>
      <c r="AO89" s="69">
        <f t="shared" si="49"/>
        <v>85104</v>
      </c>
      <c r="AP89" s="69">
        <f t="shared" si="49"/>
        <v>7172</v>
      </c>
      <c r="AQ89" s="69">
        <f t="shared" si="49"/>
        <v>72631</v>
      </c>
      <c r="AR89" s="69">
        <f t="shared" si="49"/>
        <v>5593</v>
      </c>
      <c r="AS89" s="69">
        <f t="shared" si="49"/>
        <v>157735</v>
      </c>
      <c r="AT89" s="69">
        <f t="shared" si="49"/>
        <v>12765</v>
      </c>
      <c r="AU89" s="69">
        <f t="shared" si="49"/>
        <v>170500</v>
      </c>
      <c r="AV89" s="72">
        <f t="shared" ref="AV89:BD89" si="50">AV9+AV12+AV13+AV19+AV23+AV26+AV29+AV33+AV37+AV38+AV39+AV40+AV45+AV51+AV54+AV57+AV63+AV67+AV71+AV76+AV80+AV85+AV88</f>
        <v>644272</v>
      </c>
      <c r="AW89" s="72">
        <f t="shared" si="50"/>
        <v>70397</v>
      </c>
      <c r="AX89" s="72">
        <f t="shared" si="50"/>
        <v>529659</v>
      </c>
      <c r="AY89" s="72">
        <f t="shared" si="50"/>
        <v>57604</v>
      </c>
      <c r="AZ89" s="72">
        <f t="shared" si="50"/>
        <v>1173931</v>
      </c>
      <c r="BA89" s="72">
        <f t="shared" si="50"/>
        <v>128001</v>
      </c>
      <c r="BB89" s="73">
        <f t="shared" si="50"/>
        <v>1301932</v>
      </c>
      <c r="BC89" s="69">
        <f t="shared" si="50"/>
        <v>630</v>
      </c>
      <c r="BD89" s="69">
        <f t="shared" si="50"/>
        <v>3030</v>
      </c>
      <c r="BE89" s="69">
        <f t="shared" ref="BE89:BJ89" si="51">BE9+BE12+BE13+BE19+BE23+BE26+BE29+BE33+BE37+BE38+BE39+BE40+BE45+BE51+BE54+BE57+BE63+BE67+BE71+BE76+BE80+BE85+BE88</f>
        <v>2699</v>
      </c>
      <c r="BF89" s="69">
        <f t="shared" si="51"/>
        <v>13375</v>
      </c>
      <c r="BG89" s="69">
        <f t="shared" si="51"/>
        <v>210</v>
      </c>
      <c r="BH89" s="69">
        <f t="shared" si="51"/>
        <v>32415</v>
      </c>
      <c r="BI89" s="69">
        <f t="shared" si="51"/>
        <v>286085</v>
      </c>
      <c r="BJ89" s="69">
        <f t="shared" si="51"/>
        <v>318500</v>
      </c>
      <c r="BK89" s="69">
        <f t="shared" ref="BK89:BM89" si="52">BK9+BK12+BK13+BK19+BK23+BK26+BK29+BK33+BK37+BK38+BK39+BK40+BK45+BK51+BK54+BK57+BK63+BK67+BK71+BK76+BK80+BK85+BK88</f>
        <v>327451</v>
      </c>
      <c r="BL89" s="69">
        <f t="shared" si="52"/>
        <v>2715375</v>
      </c>
      <c r="BM89" s="69">
        <f t="shared" si="52"/>
        <v>3042826</v>
      </c>
    </row>
    <row r="90" spans="1:801" s="1" customFormat="1" ht="17.25">
      <c r="A90" s="50"/>
      <c r="B90" s="51" t="s">
        <v>136</v>
      </c>
      <c r="C90" s="52">
        <f>C89+D89</f>
        <v>4000000</v>
      </c>
      <c r="D90" s="53"/>
      <c r="E90" s="52">
        <f>E89+F89</f>
        <v>336900</v>
      </c>
      <c r="F90" s="53"/>
      <c r="G90" s="52">
        <f>G89+I89</f>
        <v>327811</v>
      </c>
      <c r="H90" s="56">
        <f t="shared" si="32"/>
        <v>97.302166815078664</v>
      </c>
      <c r="I90" s="142"/>
      <c r="J90" s="62"/>
      <c r="K90" s="63">
        <f>K89+M89+Q89+R89</f>
        <v>2830759</v>
      </c>
      <c r="L90" s="64">
        <f t="shared" si="31"/>
        <v>70.768974999999998</v>
      </c>
      <c r="M90" s="65"/>
      <c r="N90" s="66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</row>
    <row r="91" spans="1:801" s="1" customForma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QR91" s="7"/>
      <c r="QS91" s="7"/>
      <c r="QT91" s="7"/>
      <c r="QU91" s="7"/>
      <c r="QV91" s="7"/>
      <c r="QW91" s="7"/>
      <c r="QX91" s="7"/>
      <c r="QY91" s="7"/>
      <c r="QZ91" s="7"/>
      <c r="RA91" s="7"/>
      <c r="RB91" s="7"/>
      <c r="RC91" s="7"/>
      <c r="RD91" s="7"/>
      <c r="RE91" s="7"/>
      <c r="RF91" s="7"/>
      <c r="RG91" s="7"/>
      <c r="RH91" s="7"/>
      <c r="RI91" s="7"/>
      <c r="RJ91" s="7"/>
      <c r="RK91" s="7"/>
      <c r="RL91" s="7"/>
      <c r="RM91" s="7"/>
      <c r="RN91" s="7"/>
      <c r="RO91" s="7"/>
      <c r="RP91" s="7"/>
      <c r="RQ91" s="7"/>
      <c r="RR91" s="7"/>
      <c r="RS91" s="7"/>
      <c r="RT91" s="7"/>
      <c r="RU91" s="7"/>
      <c r="RV91" s="7"/>
      <c r="RW91" s="7"/>
      <c r="RX91" s="7"/>
      <c r="RY91" s="7"/>
      <c r="RZ91" s="7"/>
      <c r="SA91" s="7"/>
      <c r="SB91" s="7"/>
      <c r="SC91" s="7"/>
      <c r="SD91" s="7"/>
      <c r="SE91" s="7"/>
      <c r="SF91" s="7"/>
      <c r="SG91" s="7"/>
      <c r="SH91" s="7"/>
      <c r="SI91" s="7"/>
      <c r="SJ91" s="7"/>
      <c r="SK91" s="7"/>
      <c r="SL91" s="7"/>
      <c r="SM91" s="7"/>
      <c r="SN91" s="7"/>
      <c r="SO91" s="7"/>
      <c r="SP91" s="7"/>
      <c r="SQ91" s="7"/>
      <c r="SR91" s="7"/>
      <c r="SS91" s="7"/>
      <c r="ST91" s="7"/>
      <c r="SU91" s="7"/>
      <c r="SV91" s="7"/>
      <c r="SW91" s="7"/>
      <c r="SX91" s="7"/>
      <c r="SY91" s="7"/>
      <c r="SZ91" s="7"/>
      <c r="TA91" s="7"/>
      <c r="TB91" s="7"/>
      <c r="TC91" s="7"/>
      <c r="TD91" s="7"/>
      <c r="TE91" s="7"/>
      <c r="TF91" s="7"/>
      <c r="TG91" s="7"/>
      <c r="TH91" s="7"/>
      <c r="TI91" s="7"/>
      <c r="TJ91" s="7"/>
      <c r="TK91" s="7"/>
      <c r="TL91" s="7"/>
      <c r="TM91" s="7"/>
      <c r="TN91" s="7"/>
      <c r="TO91" s="7"/>
      <c r="TP91" s="7"/>
      <c r="TQ91" s="7"/>
      <c r="TR91" s="7"/>
      <c r="TS91" s="7"/>
      <c r="TT91" s="7"/>
      <c r="TU91" s="7"/>
      <c r="TV91" s="7"/>
      <c r="TW91" s="7"/>
      <c r="TX91" s="7"/>
      <c r="TY91" s="7"/>
      <c r="TZ91" s="7"/>
      <c r="UA91" s="7"/>
      <c r="UB91" s="7"/>
      <c r="UC91" s="7"/>
      <c r="UD91" s="7"/>
      <c r="UE91" s="7"/>
      <c r="UF91" s="7"/>
      <c r="UG91" s="7"/>
      <c r="UH91" s="7"/>
      <c r="UI91" s="7"/>
      <c r="UJ91" s="7"/>
      <c r="UK91" s="7"/>
      <c r="UL91" s="7"/>
      <c r="UM91" s="7"/>
      <c r="UN91" s="7"/>
      <c r="UO91" s="7"/>
      <c r="UP91" s="7"/>
      <c r="UQ91" s="7"/>
      <c r="UR91" s="7"/>
      <c r="US91" s="7"/>
      <c r="UT91" s="7"/>
      <c r="UU91" s="7"/>
      <c r="UV91" s="7"/>
      <c r="UW91" s="7"/>
      <c r="UX91" s="7"/>
      <c r="UY91" s="7"/>
      <c r="UZ91" s="7"/>
      <c r="VA91" s="7"/>
      <c r="VB91" s="7"/>
      <c r="VC91" s="7"/>
      <c r="VD91" s="7"/>
      <c r="VE91" s="7"/>
      <c r="VF91" s="7"/>
      <c r="VG91" s="7"/>
      <c r="VH91" s="7"/>
      <c r="VI91" s="7"/>
      <c r="VJ91" s="7"/>
      <c r="VK91" s="7"/>
      <c r="VL91" s="7"/>
      <c r="VM91" s="7"/>
      <c r="VN91" s="7"/>
      <c r="VO91" s="7"/>
      <c r="VP91" s="7"/>
      <c r="VQ91" s="7"/>
      <c r="VR91" s="7"/>
      <c r="VS91" s="7"/>
      <c r="VT91" s="7"/>
      <c r="VU91" s="7"/>
      <c r="VV91" s="7"/>
      <c r="VW91" s="7"/>
      <c r="VX91" s="7"/>
      <c r="VY91" s="7"/>
      <c r="VZ91" s="7"/>
      <c r="WA91" s="7"/>
      <c r="WB91" s="7"/>
      <c r="WC91" s="7"/>
      <c r="WD91" s="7"/>
      <c r="WE91" s="7"/>
      <c r="WF91" s="7"/>
      <c r="WG91" s="7"/>
      <c r="WH91" s="7"/>
      <c r="WI91" s="7"/>
      <c r="WJ91" s="7"/>
      <c r="WK91" s="7"/>
      <c r="WL91" s="7"/>
      <c r="WM91" s="7"/>
      <c r="WN91" s="7"/>
      <c r="WO91" s="7"/>
      <c r="WP91" s="7"/>
      <c r="WQ91" s="7"/>
      <c r="WR91" s="7"/>
      <c r="WS91" s="7"/>
      <c r="WT91" s="7"/>
      <c r="WU91" s="7"/>
      <c r="WV91" s="7"/>
      <c r="WW91" s="7"/>
      <c r="WX91" s="7"/>
      <c r="WY91" s="7"/>
      <c r="WZ91" s="7"/>
      <c r="XA91" s="7"/>
      <c r="XB91" s="7"/>
      <c r="XC91" s="7"/>
      <c r="XD91" s="7"/>
      <c r="XE91" s="7"/>
      <c r="XF91" s="7"/>
      <c r="XG91" s="7"/>
      <c r="XH91" s="7"/>
      <c r="XI91" s="7"/>
      <c r="XJ91" s="7"/>
      <c r="XK91" s="7"/>
      <c r="XL91" s="7"/>
      <c r="XM91" s="7"/>
      <c r="XN91" s="7"/>
      <c r="XO91" s="7"/>
      <c r="XP91" s="7"/>
      <c r="XQ91" s="7"/>
      <c r="XR91" s="7"/>
      <c r="XS91" s="7"/>
      <c r="XT91" s="7"/>
      <c r="XU91" s="7"/>
      <c r="XV91" s="7"/>
      <c r="XW91" s="7"/>
      <c r="XX91" s="7"/>
      <c r="XY91" s="7"/>
      <c r="XZ91" s="7"/>
      <c r="YA91" s="7"/>
      <c r="YB91" s="7"/>
      <c r="YC91" s="7"/>
      <c r="YD91" s="7"/>
      <c r="YE91" s="7"/>
      <c r="YF91" s="7"/>
      <c r="YG91" s="7"/>
      <c r="YH91" s="7"/>
      <c r="YI91" s="7"/>
      <c r="YJ91" s="7"/>
      <c r="YK91" s="7"/>
      <c r="YL91" s="7"/>
      <c r="YM91" s="7"/>
      <c r="YN91" s="7"/>
      <c r="YO91" s="7"/>
      <c r="YP91" s="7"/>
      <c r="YQ91" s="7"/>
      <c r="YR91" s="7"/>
      <c r="YS91" s="7"/>
      <c r="YT91" s="7"/>
      <c r="YU91" s="7"/>
      <c r="YV91" s="7"/>
      <c r="YW91" s="7"/>
      <c r="YX91" s="7"/>
      <c r="YY91" s="7"/>
      <c r="YZ91" s="7"/>
      <c r="ZA91" s="7"/>
      <c r="ZB91" s="7"/>
      <c r="ZC91" s="7"/>
      <c r="ZD91" s="7"/>
      <c r="ZE91" s="7"/>
      <c r="ZF91" s="7"/>
      <c r="ZG91" s="7"/>
      <c r="ZH91" s="7"/>
      <c r="ZI91" s="7"/>
      <c r="ZJ91" s="7"/>
      <c r="ZK91" s="7"/>
      <c r="ZL91" s="7"/>
      <c r="ZM91" s="7"/>
      <c r="ZN91" s="7"/>
      <c r="ZO91" s="7"/>
      <c r="ZP91" s="7"/>
      <c r="ZQ91" s="7"/>
      <c r="ZR91" s="7"/>
      <c r="ZS91" s="7"/>
      <c r="ZT91" s="7"/>
      <c r="ZU91" s="7"/>
      <c r="ZV91" s="7"/>
      <c r="ZW91" s="7"/>
      <c r="ZX91" s="7"/>
      <c r="ZY91" s="7"/>
      <c r="ZZ91" s="7"/>
      <c r="AAA91" s="7"/>
      <c r="AAB91" s="7"/>
      <c r="AAC91" s="7"/>
      <c r="AAD91" s="7"/>
      <c r="AAE91" s="7"/>
      <c r="AAF91" s="7"/>
      <c r="AAG91" s="7"/>
      <c r="AAH91" s="7"/>
      <c r="AAI91" s="7"/>
      <c r="AAJ91" s="7"/>
      <c r="AAK91" s="7"/>
      <c r="AAL91" s="7"/>
      <c r="AAM91" s="7"/>
      <c r="AAN91" s="7"/>
      <c r="AAO91" s="7"/>
      <c r="AAP91" s="7"/>
      <c r="AAQ91" s="7"/>
      <c r="AAR91" s="7"/>
      <c r="AAS91" s="7"/>
      <c r="AAT91" s="7"/>
      <c r="AAU91" s="7"/>
      <c r="AAV91" s="7"/>
      <c r="AAW91" s="7"/>
      <c r="AAX91" s="7"/>
      <c r="AAY91" s="7"/>
      <c r="AAZ91" s="7"/>
      <c r="ABA91" s="7"/>
      <c r="ABB91" s="7"/>
      <c r="ABC91" s="7"/>
      <c r="ABD91" s="7"/>
      <c r="ABE91" s="7"/>
      <c r="ABF91" s="7"/>
      <c r="ABG91" s="7"/>
      <c r="ABH91" s="7"/>
      <c r="ABI91" s="7"/>
      <c r="ABJ91" s="7"/>
      <c r="ABK91" s="7"/>
      <c r="ABL91" s="7"/>
      <c r="ABM91" s="7"/>
      <c r="ABN91" s="7"/>
      <c r="ABO91" s="7"/>
      <c r="ABP91" s="7"/>
      <c r="ABQ91" s="7"/>
      <c r="ABR91" s="7"/>
      <c r="ABS91" s="7"/>
      <c r="ABT91" s="7"/>
      <c r="ABU91" s="7"/>
      <c r="ABV91" s="7"/>
      <c r="ABW91" s="7"/>
      <c r="ABX91" s="7"/>
      <c r="ABY91" s="7"/>
      <c r="ABZ91" s="7"/>
      <c r="ACA91" s="7"/>
      <c r="ACB91" s="7"/>
      <c r="ACC91" s="7"/>
      <c r="ACD91" s="7"/>
      <c r="ACE91" s="7"/>
      <c r="ACF91" s="7"/>
      <c r="ACG91" s="7"/>
      <c r="ACH91" s="7"/>
      <c r="ACI91" s="7"/>
      <c r="ACJ91" s="7"/>
      <c r="ACK91" s="7"/>
      <c r="ACL91" s="7"/>
      <c r="ACM91" s="7"/>
      <c r="ACN91" s="7"/>
      <c r="ACO91" s="7"/>
      <c r="ACP91" s="7"/>
      <c r="ACQ91" s="7"/>
      <c r="ACR91" s="7"/>
      <c r="ACS91" s="7"/>
      <c r="ACT91" s="7"/>
      <c r="ACU91" s="7"/>
      <c r="ACV91" s="7"/>
      <c r="ACW91" s="7"/>
      <c r="ACX91" s="7"/>
      <c r="ACY91" s="7"/>
      <c r="ACZ91" s="7"/>
      <c r="ADA91" s="7"/>
      <c r="ADB91" s="7"/>
      <c r="ADC91" s="7"/>
      <c r="ADD91" s="7"/>
      <c r="ADE91" s="7"/>
      <c r="ADF91" s="7"/>
      <c r="ADG91" s="7"/>
      <c r="ADH91" s="7"/>
      <c r="ADI91" s="7"/>
      <c r="ADJ91" s="7"/>
      <c r="ADK91" s="7"/>
      <c r="ADL91" s="7"/>
      <c r="ADM91" s="7"/>
      <c r="ADN91" s="7"/>
      <c r="ADO91" s="7"/>
      <c r="ADP91" s="7"/>
      <c r="ADQ91" s="7"/>
      <c r="ADR91" s="7"/>
      <c r="ADS91" s="7"/>
      <c r="ADT91" s="7"/>
      <c r="ADU91" s="7"/>
    </row>
    <row r="92" spans="1:801" s="1" customForma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6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68"/>
      <c r="QR92" s="7"/>
      <c r="QS92" s="7"/>
      <c r="QT92" s="7"/>
      <c r="QU92" s="7"/>
      <c r="QV92" s="7"/>
      <c r="QW92" s="7"/>
      <c r="QX92" s="7"/>
      <c r="QY92" s="7"/>
      <c r="QZ92" s="7"/>
      <c r="RA92" s="7"/>
      <c r="RB92" s="7"/>
      <c r="RC92" s="7"/>
      <c r="RD92" s="7"/>
      <c r="RE92" s="7"/>
      <c r="RF92" s="7"/>
      <c r="RG92" s="7"/>
      <c r="RH92" s="7"/>
      <c r="RI92" s="7"/>
      <c r="RJ92" s="7"/>
      <c r="RK92" s="7"/>
      <c r="RL92" s="7"/>
      <c r="RM92" s="7"/>
      <c r="RN92" s="7"/>
      <c r="RO92" s="7"/>
      <c r="RP92" s="7"/>
      <c r="RQ92" s="7"/>
      <c r="RR92" s="7"/>
      <c r="RS92" s="7"/>
      <c r="RT92" s="7"/>
      <c r="RU92" s="7"/>
      <c r="RV92" s="7"/>
      <c r="RW92" s="7"/>
      <c r="RX92" s="7"/>
      <c r="RY92" s="7"/>
      <c r="RZ92" s="7"/>
      <c r="SA92" s="7"/>
      <c r="SB92" s="7"/>
      <c r="SC92" s="7"/>
      <c r="SD92" s="7"/>
      <c r="SE92" s="7"/>
      <c r="SF92" s="7"/>
      <c r="SG92" s="7"/>
      <c r="SH92" s="7"/>
      <c r="SI92" s="7"/>
      <c r="SJ92" s="7"/>
      <c r="SK92" s="7"/>
      <c r="SL92" s="7"/>
      <c r="SM92" s="7"/>
      <c r="SN92" s="7"/>
      <c r="SO92" s="7"/>
      <c r="SP92" s="7"/>
      <c r="SQ92" s="7"/>
      <c r="SR92" s="7"/>
      <c r="SS92" s="7"/>
      <c r="ST92" s="7"/>
      <c r="SU92" s="7"/>
      <c r="SV92" s="7"/>
      <c r="SW92" s="7"/>
      <c r="SX92" s="7"/>
      <c r="SY92" s="7"/>
      <c r="SZ92" s="7"/>
      <c r="TA92" s="7"/>
      <c r="TB92" s="7"/>
      <c r="TC92" s="7"/>
      <c r="TD92" s="7"/>
      <c r="TE92" s="7"/>
      <c r="TF92" s="7"/>
      <c r="TG92" s="7"/>
      <c r="TH92" s="7"/>
      <c r="TI92" s="7"/>
      <c r="TJ92" s="7"/>
      <c r="TK92" s="7"/>
      <c r="TL92" s="7"/>
      <c r="TM92" s="7"/>
      <c r="TN92" s="7"/>
      <c r="TO92" s="7"/>
      <c r="TP92" s="7"/>
      <c r="TQ92" s="7"/>
      <c r="TR92" s="7"/>
      <c r="TS92" s="7"/>
      <c r="TT92" s="7"/>
      <c r="TU92" s="7"/>
      <c r="TV92" s="7"/>
      <c r="TW92" s="7"/>
      <c r="TX92" s="7"/>
      <c r="TY92" s="7"/>
      <c r="TZ92" s="7"/>
      <c r="UA92" s="7"/>
      <c r="UB92" s="7"/>
      <c r="UC92" s="7"/>
      <c r="UD92" s="7"/>
      <c r="UE92" s="7"/>
      <c r="UF92" s="7"/>
      <c r="UG92" s="7"/>
      <c r="UH92" s="7"/>
      <c r="UI92" s="7"/>
      <c r="UJ92" s="7"/>
      <c r="UK92" s="7"/>
      <c r="UL92" s="7"/>
      <c r="UM92" s="7"/>
      <c r="UN92" s="7"/>
      <c r="UO92" s="7"/>
      <c r="UP92" s="7"/>
      <c r="UQ92" s="7"/>
      <c r="UR92" s="7"/>
      <c r="US92" s="7"/>
      <c r="UT92" s="7"/>
      <c r="UU92" s="7"/>
      <c r="UV92" s="7"/>
      <c r="UW92" s="7"/>
      <c r="UX92" s="7"/>
      <c r="UY92" s="7"/>
      <c r="UZ92" s="7"/>
      <c r="VA92" s="7"/>
      <c r="VB92" s="7"/>
      <c r="VC92" s="7"/>
      <c r="VD92" s="7"/>
      <c r="VE92" s="7"/>
      <c r="VF92" s="7"/>
      <c r="VG92" s="7"/>
      <c r="VH92" s="7"/>
      <c r="VI92" s="7"/>
      <c r="VJ92" s="7"/>
      <c r="VK92" s="7"/>
      <c r="VL92" s="7"/>
      <c r="VM92" s="7"/>
      <c r="VN92" s="7"/>
      <c r="VO92" s="7"/>
      <c r="VP92" s="7"/>
      <c r="VQ92" s="7"/>
      <c r="VR92" s="7"/>
      <c r="VS92" s="7"/>
      <c r="VT92" s="7"/>
      <c r="VU92" s="7"/>
      <c r="VV92" s="7"/>
      <c r="VW92" s="7"/>
      <c r="VX92" s="7"/>
      <c r="VY92" s="7"/>
      <c r="VZ92" s="7"/>
      <c r="WA92" s="7"/>
      <c r="WB92" s="7"/>
      <c r="WC92" s="7"/>
      <c r="WD92" s="7"/>
      <c r="WE92" s="7"/>
      <c r="WF92" s="7"/>
      <c r="WG92" s="7"/>
      <c r="WH92" s="7"/>
      <c r="WI92" s="7"/>
      <c r="WJ92" s="7"/>
      <c r="WK92" s="7"/>
      <c r="WL92" s="7"/>
      <c r="WM92" s="7"/>
      <c r="WN92" s="7"/>
      <c r="WO92" s="7"/>
      <c r="WP92" s="7"/>
      <c r="WQ92" s="7"/>
      <c r="WR92" s="7"/>
      <c r="WS92" s="7"/>
      <c r="WT92" s="7"/>
      <c r="WU92" s="7"/>
      <c r="WV92" s="7"/>
      <c r="WW92" s="7"/>
      <c r="WX92" s="7"/>
      <c r="WY92" s="7"/>
      <c r="WZ92" s="7"/>
      <c r="XA92" s="7"/>
      <c r="XB92" s="7"/>
      <c r="XC92" s="7"/>
      <c r="XD92" s="7"/>
      <c r="XE92" s="7"/>
      <c r="XF92" s="7"/>
      <c r="XG92" s="7"/>
      <c r="XH92" s="7"/>
      <c r="XI92" s="7"/>
      <c r="XJ92" s="7"/>
      <c r="XK92" s="7"/>
      <c r="XL92" s="7"/>
      <c r="XM92" s="7"/>
      <c r="XN92" s="7"/>
      <c r="XO92" s="7"/>
      <c r="XP92" s="7"/>
      <c r="XQ92" s="7"/>
      <c r="XR92" s="7"/>
      <c r="XS92" s="7"/>
      <c r="XT92" s="7"/>
      <c r="XU92" s="7"/>
      <c r="XV92" s="7"/>
      <c r="XW92" s="7"/>
      <c r="XX92" s="7"/>
      <c r="XY92" s="7"/>
      <c r="XZ92" s="7"/>
      <c r="YA92" s="7"/>
      <c r="YB92" s="7"/>
      <c r="YC92" s="7"/>
      <c r="YD92" s="7"/>
      <c r="YE92" s="7"/>
      <c r="YF92" s="7"/>
      <c r="YG92" s="7"/>
      <c r="YH92" s="7"/>
      <c r="YI92" s="7"/>
      <c r="YJ92" s="7"/>
      <c r="YK92" s="7"/>
      <c r="YL92" s="7"/>
      <c r="YM92" s="7"/>
      <c r="YN92" s="7"/>
      <c r="YO92" s="7"/>
      <c r="YP92" s="7"/>
      <c r="YQ92" s="7"/>
      <c r="YR92" s="7"/>
      <c r="YS92" s="7"/>
      <c r="YT92" s="7"/>
      <c r="YU92" s="7"/>
      <c r="YV92" s="7"/>
      <c r="YW92" s="7"/>
      <c r="YX92" s="7"/>
      <c r="YY92" s="7"/>
      <c r="YZ92" s="7"/>
      <c r="ZA92" s="7"/>
      <c r="ZB92" s="7"/>
      <c r="ZC92" s="7"/>
      <c r="ZD92" s="7"/>
      <c r="ZE92" s="7"/>
      <c r="ZF92" s="7"/>
      <c r="ZG92" s="7"/>
      <c r="ZH92" s="7"/>
      <c r="ZI92" s="7"/>
      <c r="ZJ92" s="7"/>
      <c r="ZK92" s="7"/>
      <c r="ZL92" s="7"/>
      <c r="ZM92" s="7"/>
      <c r="ZN92" s="7"/>
      <c r="ZO92" s="7"/>
      <c r="ZP92" s="7"/>
      <c r="ZQ92" s="7"/>
      <c r="ZR92" s="7"/>
      <c r="ZS92" s="7"/>
      <c r="ZT92" s="7"/>
      <c r="ZU92" s="7"/>
      <c r="ZV92" s="7"/>
      <c r="ZW92" s="7"/>
      <c r="ZX92" s="7"/>
      <c r="ZY92" s="7"/>
      <c r="ZZ92" s="7"/>
      <c r="AAA92" s="7"/>
      <c r="AAB92" s="7"/>
      <c r="AAC92" s="7"/>
      <c r="AAD92" s="7"/>
      <c r="AAE92" s="7"/>
      <c r="AAF92" s="7"/>
      <c r="AAG92" s="7"/>
      <c r="AAH92" s="7"/>
      <c r="AAI92" s="7"/>
      <c r="AAJ92" s="7"/>
      <c r="AAK92" s="7"/>
      <c r="AAL92" s="7"/>
      <c r="AAM92" s="7"/>
      <c r="AAN92" s="7"/>
      <c r="AAO92" s="7"/>
      <c r="AAP92" s="7"/>
      <c r="AAQ92" s="7"/>
      <c r="AAR92" s="7"/>
      <c r="AAS92" s="7"/>
      <c r="AAT92" s="7"/>
      <c r="AAU92" s="7"/>
      <c r="AAV92" s="7"/>
      <c r="AAW92" s="7"/>
      <c r="AAX92" s="7"/>
      <c r="AAY92" s="7"/>
      <c r="AAZ92" s="7"/>
      <c r="ABA92" s="7"/>
      <c r="ABB92" s="7"/>
      <c r="ABC92" s="7"/>
      <c r="ABD92" s="7"/>
      <c r="ABE92" s="7"/>
      <c r="ABF92" s="7"/>
      <c r="ABG92" s="7"/>
      <c r="ABH92" s="7"/>
      <c r="ABI92" s="7"/>
      <c r="ABJ92" s="7"/>
      <c r="ABK92" s="7"/>
      <c r="ABL92" s="7"/>
      <c r="ABM92" s="7"/>
      <c r="ABN92" s="7"/>
      <c r="ABO92" s="7"/>
      <c r="ABP92" s="7"/>
      <c r="ABQ92" s="7"/>
      <c r="ABR92" s="7"/>
      <c r="ABS92" s="7"/>
      <c r="ABT92" s="7"/>
      <c r="ABU92" s="7"/>
      <c r="ABV92" s="7"/>
      <c r="ABW92" s="7"/>
      <c r="ABX92" s="7"/>
      <c r="ABY92" s="7"/>
      <c r="ABZ92" s="7"/>
      <c r="ACA92" s="7"/>
      <c r="ACB92" s="7"/>
      <c r="ACC92" s="7"/>
      <c r="ACD92" s="7"/>
      <c r="ACE92" s="7"/>
      <c r="ACF92" s="7"/>
      <c r="ACG92" s="7"/>
      <c r="ACH92" s="7"/>
      <c r="ACI92" s="7"/>
      <c r="ACJ92" s="7"/>
      <c r="ACK92" s="7"/>
      <c r="ACL92" s="7"/>
      <c r="ACM92" s="7"/>
      <c r="ACN92" s="7"/>
      <c r="ACO92" s="7"/>
      <c r="ACP92" s="7"/>
      <c r="ACQ92" s="7"/>
      <c r="ACR92" s="7"/>
      <c r="ACS92" s="7"/>
      <c r="ACT92" s="7"/>
      <c r="ACU92" s="7"/>
      <c r="ACV92" s="7"/>
      <c r="ACW92" s="7"/>
      <c r="ACX92" s="7"/>
      <c r="ACY92" s="7"/>
      <c r="ACZ92" s="7"/>
      <c r="ADA92" s="7"/>
      <c r="ADB92" s="7"/>
      <c r="ADC92" s="7"/>
      <c r="ADD92" s="7"/>
      <c r="ADE92" s="7"/>
      <c r="ADF92" s="7"/>
      <c r="ADG92" s="7"/>
      <c r="ADH92" s="7"/>
      <c r="ADI92" s="7"/>
      <c r="ADJ92" s="7"/>
      <c r="ADK92" s="7"/>
      <c r="ADL92" s="7"/>
      <c r="ADM92" s="7"/>
      <c r="ADN92" s="7"/>
      <c r="ADO92" s="7"/>
      <c r="ADP92" s="7"/>
      <c r="ADQ92" s="7"/>
      <c r="ADR92" s="7"/>
      <c r="ADS92" s="7"/>
      <c r="ADT92" s="7"/>
      <c r="ADU92" s="7"/>
    </row>
    <row r="93" spans="1:801" s="1" customForma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68" t="s">
        <v>270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68" t="s">
        <v>270</v>
      </c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68" t="s">
        <v>270</v>
      </c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68" t="s">
        <v>270</v>
      </c>
      <c r="BA93" s="7"/>
      <c r="BB93" s="7"/>
      <c r="BC93" s="7"/>
      <c r="BD93" s="7"/>
      <c r="BE93" s="7"/>
      <c r="BF93" s="7"/>
      <c r="BG93" s="7"/>
      <c r="BH93" s="7"/>
      <c r="BI93" s="7"/>
      <c r="BJ93" s="68" t="s">
        <v>270</v>
      </c>
      <c r="QR93" s="7"/>
      <c r="QS93" s="7"/>
      <c r="QT93" s="7"/>
      <c r="QU93" s="7"/>
      <c r="QV93" s="7"/>
      <c r="QW93" s="7"/>
      <c r="QX93" s="7"/>
      <c r="QY93" s="7"/>
      <c r="QZ93" s="7"/>
      <c r="RA93" s="7"/>
      <c r="RB93" s="7"/>
      <c r="RC93" s="7"/>
      <c r="RD93" s="7"/>
      <c r="RE93" s="7"/>
      <c r="RF93" s="7"/>
      <c r="RG93" s="7"/>
      <c r="RH93" s="7"/>
      <c r="RI93" s="7"/>
      <c r="RJ93" s="7"/>
      <c r="RK93" s="7"/>
      <c r="RL93" s="7"/>
      <c r="RM93" s="7"/>
      <c r="RN93" s="7"/>
      <c r="RO93" s="7"/>
      <c r="RP93" s="7"/>
      <c r="RQ93" s="7"/>
      <c r="RR93" s="7"/>
      <c r="RS93" s="7"/>
      <c r="RT93" s="7"/>
      <c r="RU93" s="7"/>
      <c r="RV93" s="7"/>
      <c r="RW93" s="7"/>
      <c r="RX93" s="7"/>
      <c r="RY93" s="7"/>
      <c r="RZ93" s="7"/>
      <c r="SA93" s="7"/>
      <c r="SB93" s="7"/>
      <c r="SC93" s="7"/>
      <c r="SD93" s="7"/>
      <c r="SE93" s="7"/>
      <c r="SF93" s="7"/>
      <c r="SG93" s="7"/>
      <c r="SH93" s="7"/>
      <c r="SI93" s="7"/>
      <c r="SJ93" s="7"/>
      <c r="SK93" s="7"/>
      <c r="SL93" s="7"/>
      <c r="SM93" s="7"/>
      <c r="SN93" s="7"/>
      <c r="SO93" s="7"/>
      <c r="SP93" s="7"/>
      <c r="SQ93" s="7"/>
      <c r="SR93" s="7"/>
      <c r="SS93" s="7"/>
      <c r="ST93" s="7"/>
      <c r="SU93" s="7"/>
      <c r="SV93" s="7"/>
      <c r="SW93" s="7"/>
      <c r="SX93" s="7"/>
      <c r="SY93" s="7"/>
      <c r="SZ93" s="7"/>
      <c r="TA93" s="7"/>
      <c r="TB93" s="7"/>
      <c r="TC93" s="7"/>
      <c r="TD93" s="7"/>
      <c r="TE93" s="7"/>
      <c r="TF93" s="7"/>
      <c r="TG93" s="7"/>
      <c r="TH93" s="7"/>
      <c r="TI93" s="7"/>
      <c r="TJ93" s="7"/>
      <c r="TK93" s="7"/>
      <c r="TL93" s="7"/>
      <c r="TM93" s="7"/>
      <c r="TN93" s="7"/>
      <c r="TO93" s="7"/>
      <c r="TP93" s="7"/>
      <c r="TQ93" s="7"/>
      <c r="TR93" s="7"/>
      <c r="TS93" s="7"/>
      <c r="TT93" s="7"/>
      <c r="TU93" s="7"/>
      <c r="TV93" s="7"/>
      <c r="TW93" s="7"/>
      <c r="TX93" s="7"/>
      <c r="TY93" s="7"/>
      <c r="TZ93" s="7"/>
      <c r="UA93" s="7"/>
      <c r="UB93" s="7"/>
      <c r="UC93" s="7"/>
      <c r="UD93" s="7"/>
      <c r="UE93" s="7"/>
      <c r="UF93" s="7"/>
      <c r="UG93" s="7"/>
      <c r="UH93" s="7"/>
      <c r="UI93" s="7"/>
      <c r="UJ93" s="7"/>
      <c r="UK93" s="7"/>
      <c r="UL93" s="7"/>
      <c r="UM93" s="7"/>
      <c r="UN93" s="7"/>
      <c r="UO93" s="7"/>
      <c r="UP93" s="7"/>
      <c r="UQ93" s="7"/>
      <c r="UR93" s="7"/>
      <c r="US93" s="7"/>
      <c r="UT93" s="7"/>
      <c r="UU93" s="7"/>
      <c r="UV93" s="7"/>
      <c r="UW93" s="7"/>
      <c r="UX93" s="7"/>
      <c r="UY93" s="7"/>
      <c r="UZ93" s="7"/>
      <c r="VA93" s="7"/>
      <c r="VB93" s="7"/>
      <c r="VC93" s="7"/>
      <c r="VD93" s="7"/>
      <c r="VE93" s="7"/>
      <c r="VF93" s="7"/>
      <c r="VG93" s="7"/>
      <c r="VH93" s="7"/>
      <c r="VI93" s="7"/>
      <c r="VJ93" s="7"/>
      <c r="VK93" s="7"/>
      <c r="VL93" s="7"/>
      <c r="VM93" s="7"/>
      <c r="VN93" s="7"/>
      <c r="VO93" s="7"/>
      <c r="VP93" s="7"/>
      <c r="VQ93" s="7"/>
      <c r="VR93" s="7"/>
      <c r="VS93" s="7"/>
      <c r="VT93" s="7"/>
      <c r="VU93" s="7"/>
      <c r="VV93" s="7"/>
      <c r="VW93" s="7"/>
      <c r="VX93" s="7"/>
      <c r="VY93" s="7"/>
      <c r="VZ93" s="7"/>
      <c r="WA93" s="7"/>
      <c r="WB93" s="7"/>
      <c r="WC93" s="7"/>
      <c r="WD93" s="7"/>
      <c r="WE93" s="7"/>
      <c r="WF93" s="7"/>
      <c r="WG93" s="7"/>
      <c r="WH93" s="7"/>
      <c r="WI93" s="7"/>
      <c r="WJ93" s="7"/>
      <c r="WK93" s="7"/>
      <c r="WL93" s="7"/>
      <c r="WM93" s="7"/>
      <c r="WN93" s="7"/>
      <c r="WO93" s="7"/>
      <c r="WP93" s="7"/>
      <c r="WQ93" s="7"/>
      <c r="WR93" s="7"/>
      <c r="WS93" s="7"/>
      <c r="WT93" s="7"/>
      <c r="WU93" s="7"/>
      <c r="WV93" s="7"/>
      <c r="WW93" s="7"/>
      <c r="WX93" s="7"/>
      <c r="WY93" s="7"/>
      <c r="WZ93" s="7"/>
      <c r="XA93" s="7"/>
      <c r="XB93" s="7"/>
      <c r="XC93" s="7"/>
      <c r="XD93" s="7"/>
      <c r="XE93" s="7"/>
      <c r="XF93" s="7"/>
      <c r="XG93" s="7"/>
      <c r="XH93" s="7"/>
      <c r="XI93" s="7"/>
      <c r="XJ93" s="7"/>
      <c r="XK93" s="7"/>
      <c r="XL93" s="7"/>
      <c r="XM93" s="7"/>
      <c r="XN93" s="7"/>
      <c r="XO93" s="7"/>
      <c r="XP93" s="7"/>
      <c r="XQ93" s="7"/>
      <c r="XR93" s="7"/>
      <c r="XS93" s="7"/>
      <c r="XT93" s="7"/>
      <c r="XU93" s="7"/>
      <c r="XV93" s="7"/>
      <c r="XW93" s="7"/>
      <c r="XX93" s="7"/>
      <c r="XY93" s="7"/>
      <c r="XZ93" s="7"/>
      <c r="YA93" s="7"/>
      <c r="YB93" s="7"/>
      <c r="YC93" s="7"/>
      <c r="YD93" s="7"/>
      <c r="YE93" s="7"/>
      <c r="YF93" s="7"/>
      <c r="YG93" s="7"/>
      <c r="YH93" s="7"/>
      <c r="YI93" s="7"/>
      <c r="YJ93" s="7"/>
      <c r="YK93" s="7"/>
      <c r="YL93" s="7"/>
      <c r="YM93" s="7"/>
      <c r="YN93" s="7"/>
      <c r="YO93" s="7"/>
      <c r="YP93" s="7"/>
      <c r="YQ93" s="7"/>
      <c r="YR93" s="7"/>
      <c r="YS93" s="7"/>
      <c r="YT93" s="7"/>
      <c r="YU93" s="7"/>
      <c r="YV93" s="7"/>
      <c r="YW93" s="7"/>
      <c r="YX93" s="7"/>
      <c r="YY93" s="7"/>
      <c r="YZ93" s="7"/>
      <c r="ZA93" s="7"/>
      <c r="ZB93" s="7"/>
      <c r="ZC93" s="7"/>
      <c r="ZD93" s="7"/>
      <c r="ZE93" s="7"/>
      <c r="ZF93" s="7"/>
      <c r="ZG93" s="7"/>
      <c r="ZH93" s="7"/>
      <c r="ZI93" s="7"/>
      <c r="ZJ93" s="7"/>
      <c r="ZK93" s="7"/>
      <c r="ZL93" s="7"/>
      <c r="ZM93" s="7"/>
      <c r="ZN93" s="7"/>
      <c r="ZO93" s="7"/>
      <c r="ZP93" s="7"/>
      <c r="ZQ93" s="7"/>
      <c r="ZR93" s="7"/>
      <c r="ZS93" s="7"/>
      <c r="ZT93" s="7"/>
      <c r="ZU93" s="7"/>
      <c r="ZV93" s="7"/>
      <c r="ZW93" s="7"/>
      <c r="ZX93" s="7"/>
      <c r="ZY93" s="7"/>
      <c r="ZZ93" s="7"/>
      <c r="AAA93" s="7"/>
      <c r="AAB93" s="7"/>
      <c r="AAC93" s="7"/>
      <c r="AAD93" s="7"/>
      <c r="AAE93" s="7"/>
      <c r="AAF93" s="7"/>
      <c r="AAG93" s="7"/>
      <c r="AAH93" s="7"/>
      <c r="AAI93" s="7"/>
      <c r="AAJ93" s="7"/>
      <c r="AAK93" s="7"/>
      <c r="AAL93" s="7"/>
      <c r="AAM93" s="7"/>
      <c r="AAN93" s="7"/>
      <c r="AAO93" s="7"/>
      <c r="AAP93" s="7"/>
      <c r="AAQ93" s="7"/>
      <c r="AAR93" s="7"/>
      <c r="AAS93" s="7"/>
      <c r="AAT93" s="7"/>
      <c r="AAU93" s="7"/>
      <c r="AAV93" s="7"/>
      <c r="AAW93" s="7"/>
      <c r="AAX93" s="7"/>
      <c r="AAY93" s="7"/>
      <c r="AAZ93" s="7"/>
      <c r="ABA93" s="7"/>
      <c r="ABB93" s="7"/>
      <c r="ABC93" s="7"/>
      <c r="ABD93" s="7"/>
      <c r="ABE93" s="7"/>
      <c r="ABF93" s="7"/>
      <c r="ABG93" s="7"/>
      <c r="ABH93" s="7"/>
      <c r="ABI93" s="7"/>
      <c r="ABJ93" s="7"/>
      <c r="ABK93" s="7"/>
      <c r="ABL93" s="7"/>
      <c r="ABM93" s="7"/>
      <c r="ABN93" s="7"/>
      <c r="ABO93" s="7"/>
      <c r="ABP93" s="7"/>
      <c r="ABQ93" s="7"/>
      <c r="ABR93" s="7"/>
      <c r="ABS93" s="7"/>
      <c r="ABT93" s="7"/>
      <c r="ABU93" s="7"/>
      <c r="ABV93" s="7"/>
      <c r="ABW93" s="7"/>
      <c r="ABX93" s="7"/>
      <c r="ABY93" s="7"/>
      <c r="ABZ93" s="7"/>
      <c r="ACA93" s="7"/>
      <c r="ACB93" s="7"/>
      <c r="ACC93" s="7"/>
      <c r="ACD93" s="7"/>
      <c r="ACE93" s="7"/>
      <c r="ACF93" s="7"/>
      <c r="ACG93" s="7"/>
      <c r="ACH93" s="7"/>
      <c r="ACI93" s="7"/>
      <c r="ACJ93" s="7"/>
      <c r="ACK93" s="7"/>
      <c r="ACL93" s="7"/>
      <c r="ACM93" s="7"/>
      <c r="ACN93" s="7"/>
      <c r="ACO93" s="7"/>
      <c r="ACP93" s="7"/>
      <c r="ACQ93" s="7"/>
      <c r="ACR93" s="7"/>
      <c r="ACS93" s="7"/>
      <c r="ACT93" s="7"/>
      <c r="ACU93" s="7"/>
      <c r="ACV93" s="7"/>
      <c r="ACW93" s="7"/>
      <c r="ACX93" s="7"/>
      <c r="ACY93" s="7"/>
      <c r="ACZ93" s="7"/>
      <c r="ADA93" s="7"/>
      <c r="ADB93" s="7"/>
      <c r="ADC93" s="7"/>
      <c r="ADD93" s="7"/>
      <c r="ADE93" s="7"/>
      <c r="ADF93" s="7"/>
      <c r="ADG93" s="7"/>
      <c r="ADH93" s="7"/>
      <c r="ADI93" s="7"/>
      <c r="ADJ93" s="7"/>
      <c r="ADK93" s="7"/>
      <c r="ADL93" s="7"/>
      <c r="ADM93" s="7"/>
      <c r="ADN93" s="7"/>
      <c r="ADO93" s="7"/>
      <c r="ADP93" s="7"/>
      <c r="ADQ93" s="7"/>
      <c r="ADR93" s="7"/>
      <c r="ADS93" s="7"/>
      <c r="ADT93" s="7"/>
      <c r="ADU93" s="7"/>
    </row>
    <row r="94" spans="1:801" s="1" customForma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67" t="s">
        <v>257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67" t="s">
        <v>257</v>
      </c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67" t="s">
        <v>257</v>
      </c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67" t="s">
        <v>257</v>
      </c>
      <c r="BA94" s="7"/>
      <c r="BB94" s="7"/>
      <c r="BC94" s="7"/>
      <c r="BD94" s="7"/>
      <c r="BE94" s="7"/>
      <c r="BF94" s="7"/>
      <c r="BG94" s="7"/>
      <c r="BH94" s="7"/>
      <c r="BI94" s="7"/>
      <c r="BJ94" s="67" t="s">
        <v>257</v>
      </c>
      <c r="QR94" s="7"/>
      <c r="QS94" s="7"/>
      <c r="QT94" s="7"/>
      <c r="QU94" s="7"/>
      <c r="QV94" s="7"/>
      <c r="QW94" s="7"/>
      <c r="QX94" s="7"/>
      <c r="QY94" s="7"/>
      <c r="QZ94" s="7"/>
      <c r="RA94" s="7"/>
      <c r="RB94" s="7"/>
      <c r="RC94" s="7"/>
      <c r="RD94" s="7"/>
      <c r="RE94" s="7"/>
      <c r="RF94" s="7"/>
      <c r="RG94" s="7"/>
      <c r="RH94" s="7"/>
      <c r="RI94" s="7"/>
      <c r="RJ94" s="7"/>
      <c r="RK94" s="7"/>
      <c r="RL94" s="7"/>
      <c r="RM94" s="7"/>
      <c r="RN94" s="7"/>
      <c r="RO94" s="7"/>
      <c r="RP94" s="7"/>
      <c r="RQ94" s="7"/>
      <c r="RR94" s="7"/>
      <c r="RS94" s="7"/>
      <c r="RT94" s="7"/>
      <c r="RU94" s="7"/>
      <c r="RV94" s="7"/>
      <c r="RW94" s="7"/>
      <c r="RX94" s="7"/>
      <c r="RY94" s="7"/>
      <c r="RZ94" s="7"/>
      <c r="SA94" s="7"/>
      <c r="SB94" s="7"/>
      <c r="SC94" s="7"/>
      <c r="SD94" s="7"/>
      <c r="SE94" s="7"/>
      <c r="SF94" s="7"/>
      <c r="SG94" s="7"/>
      <c r="SH94" s="7"/>
      <c r="SI94" s="7"/>
      <c r="SJ94" s="7"/>
      <c r="SK94" s="7"/>
      <c r="SL94" s="7"/>
      <c r="SM94" s="7"/>
      <c r="SN94" s="7"/>
      <c r="SO94" s="7"/>
      <c r="SP94" s="7"/>
      <c r="SQ94" s="7"/>
      <c r="SR94" s="7"/>
      <c r="SS94" s="7"/>
      <c r="ST94" s="7"/>
      <c r="SU94" s="7"/>
      <c r="SV94" s="7"/>
      <c r="SW94" s="7"/>
      <c r="SX94" s="7"/>
      <c r="SY94" s="7"/>
      <c r="SZ94" s="7"/>
      <c r="TA94" s="7"/>
      <c r="TB94" s="7"/>
      <c r="TC94" s="7"/>
      <c r="TD94" s="7"/>
      <c r="TE94" s="7"/>
      <c r="TF94" s="7"/>
      <c r="TG94" s="7"/>
      <c r="TH94" s="7"/>
      <c r="TI94" s="7"/>
      <c r="TJ94" s="7"/>
      <c r="TK94" s="7"/>
      <c r="TL94" s="7"/>
      <c r="TM94" s="7"/>
      <c r="TN94" s="7"/>
      <c r="TO94" s="7"/>
      <c r="TP94" s="7"/>
      <c r="TQ94" s="7"/>
      <c r="TR94" s="7"/>
      <c r="TS94" s="7"/>
      <c r="TT94" s="7"/>
      <c r="TU94" s="7"/>
      <c r="TV94" s="7"/>
      <c r="TW94" s="7"/>
      <c r="TX94" s="7"/>
      <c r="TY94" s="7"/>
      <c r="TZ94" s="7"/>
      <c r="UA94" s="7"/>
      <c r="UB94" s="7"/>
      <c r="UC94" s="7"/>
      <c r="UD94" s="7"/>
      <c r="UE94" s="7"/>
      <c r="UF94" s="7"/>
      <c r="UG94" s="7"/>
      <c r="UH94" s="7"/>
      <c r="UI94" s="7"/>
      <c r="UJ94" s="7"/>
      <c r="UK94" s="7"/>
      <c r="UL94" s="7"/>
      <c r="UM94" s="7"/>
      <c r="UN94" s="7"/>
      <c r="UO94" s="7"/>
      <c r="UP94" s="7"/>
      <c r="UQ94" s="7"/>
      <c r="UR94" s="7"/>
      <c r="US94" s="7"/>
      <c r="UT94" s="7"/>
      <c r="UU94" s="7"/>
      <c r="UV94" s="7"/>
      <c r="UW94" s="7"/>
      <c r="UX94" s="7"/>
      <c r="UY94" s="7"/>
      <c r="UZ94" s="7"/>
      <c r="VA94" s="7"/>
      <c r="VB94" s="7"/>
      <c r="VC94" s="7"/>
      <c r="VD94" s="7"/>
      <c r="VE94" s="7"/>
      <c r="VF94" s="7"/>
      <c r="VG94" s="7"/>
      <c r="VH94" s="7"/>
      <c r="VI94" s="7"/>
      <c r="VJ94" s="7"/>
      <c r="VK94" s="7"/>
      <c r="VL94" s="7"/>
      <c r="VM94" s="7"/>
      <c r="VN94" s="7"/>
      <c r="VO94" s="7"/>
      <c r="VP94" s="7"/>
      <c r="VQ94" s="7"/>
      <c r="VR94" s="7"/>
      <c r="VS94" s="7"/>
      <c r="VT94" s="7"/>
      <c r="VU94" s="7"/>
      <c r="VV94" s="7"/>
      <c r="VW94" s="7"/>
      <c r="VX94" s="7"/>
      <c r="VY94" s="7"/>
      <c r="VZ94" s="7"/>
      <c r="WA94" s="7"/>
      <c r="WB94" s="7"/>
      <c r="WC94" s="7"/>
      <c r="WD94" s="7"/>
      <c r="WE94" s="7"/>
      <c r="WF94" s="7"/>
      <c r="WG94" s="7"/>
      <c r="WH94" s="7"/>
      <c r="WI94" s="7"/>
      <c r="WJ94" s="7"/>
      <c r="WK94" s="7"/>
      <c r="WL94" s="7"/>
      <c r="WM94" s="7"/>
      <c r="WN94" s="7"/>
      <c r="WO94" s="7"/>
      <c r="WP94" s="7"/>
      <c r="WQ94" s="7"/>
      <c r="WR94" s="7"/>
      <c r="WS94" s="7"/>
      <c r="WT94" s="7"/>
      <c r="WU94" s="7"/>
      <c r="WV94" s="7"/>
      <c r="WW94" s="7"/>
      <c r="WX94" s="7"/>
      <c r="WY94" s="7"/>
      <c r="WZ94" s="7"/>
      <c r="XA94" s="7"/>
      <c r="XB94" s="7"/>
      <c r="XC94" s="7"/>
      <c r="XD94" s="7"/>
      <c r="XE94" s="7"/>
      <c r="XF94" s="7"/>
      <c r="XG94" s="7"/>
      <c r="XH94" s="7"/>
      <c r="XI94" s="7"/>
      <c r="XJ94" s="7"/>
      <c r="XK94" s="7"/>
      <c r="XL94" s="7"/>
      <c r="XM94" s="7"/>
      <c r="XN94" s="7"/>
      <c r="XO94" s="7"/>
      <c r="XP94" s="7"/>
      <c r="XQ94" s="7"/>
      <c r="XR94" s="7"/>
      <c r="XS94" s="7"/>
      <c r="XT94" s="7"/>
      <c r="XU94" s="7"/>
      <c r="XV94" s="7"/>
      <c r="XW94" s="7"/>
      <c r="XX94" s="7"/>
      <c r="XY94" s="7"/>
      <c r="XZ94" s="7"/>
      <c r="YA94" s="7"/>
      <c r="YB94" s="7"/>
      <c r="YC94" s="7"/>
      <c r="YD94" s="7"/>
      <c r="YE94" s="7"/>
      <c r="YF94" s="7"/>
      <c r="YG94" s="7"/>
      <c r="YH94" s="7"/>
      <c r="YI94" s="7"/>
      <c r="YJ94" s="7"/>
      <c r="YK94" s="7"/>
      <c r="YL94" s="7"/>
      <c r="YM94" s="7"/>
      <c r="YN94" s="7"/>
      <c r="YO94" s="7"/>
      <c r="YP94" s="7"/>
      <c r="YQ94" s="7"/>
      <c r="YR94" s="7"/>
      <c r="YS94" s="7"/>
      <c r="YT94" s="7"/>
      <c r="YU94" s="7"/>
      <c r="YV94" s="7"/>
      <c r="YW94" s="7"/>
      <c r="YX94" s="7"/>
      <c r="YY94" s="7"/>
      <c r="YZ94" s="7"/>
      <c r="ZA94" s="7"/>
      <c r="ZB94" s="7"/>
      <c r="ZC94" s="7"/>
      <c r="ZD94" s="7"/>
      <c r="ZE94" s="7"/>
      <c r="ZF94" s="7"/>
      <c r="ZG94" s="7"/>
      <c r="ZH94" s="7"/>
      <c r="ZI94" s="7"/>
      <c r="ZJ94" s="7"/>
      <c r="ZK94" s="7"/>
      <c r="ZL94" s="7"/>
      <c r="ZM94" s="7"/>
      <c r="ZN94" s="7"/>
      <c r="ZO94" s="7"/>
      <c r="ZP94" s="7"/>
      <c r="ZQ94" s="7"/>
      <c r="ZR94" s="7"/>
      <c r="ZS94" s="7"/>
      <c r="ZT94" s="7"/>
      <c r="ZU94" s="7"/>
      <c r="ZV94" s="7"/>
      <c r="ZW94" s="7"/>
      <c r="ZX94" s="7"/>
      <c r="ZY94" s="7"/>
      <c r="ZZ94" s="7"/>
      <c r="AAA94" s="7"/>
      <c r="AAB94" s="7"/>
      <c r="AAC94" s="7"/>
      <c r="AAD94" s="7"/>
      <c r="AAE94" s="7"/>
      <c r="AAF94" s="7"/>
      <c r="AAG94" s="7"/>
      <c r="AAH94" s="7"/>
      <c r="AAI94" s="7"/>
      <c r="AAJ94" s="7"/>
      <c r="AAK94" s="7"/>
      <c r="AAL94" s="7"/>
      <c r="AAM94" s="7"/>
      <c r="AAN94" s="7"/>
      <c r="AAO94" s="7"/>
      <c r="AAP94" s="7"/>
      <c r="AAQ94" s="7"/>
      <c r="AAR94" s="7"/>
      <c r="AAS94" s="7"/>
      <c r="AAT94" s="7"/>
      <c r="AAU94" s="7"/>
      <c r="AAV94" s="7"/>
      <c r="AAW94" s="7"/>
      <c r="AAX94" s="7"/>
      <c r="AAY94" s="7"/>
      <c r="AAZ94" s="7"/>
      <c r="ABA94" s="7"/>
      <c r="ABB94" s="7"/>
      <c r="ABC94" s="7"/>
      <c r="ABD94" s="7"/>
      <c r="ABE94" s="7"/>
      <c r="ABF94" s="7"/>
      <c r="ABG94" s="7"/>
      <c r="ABH94" s="7"/>
      <c r="ABI94" s="7"/>
      <c r="ABJ94" s="7"/>
      <c r="ABK94" s="7"/>
      <c r="ABL94" s="7"/>
      <c r="ABM94" s="7"/>
      <c r="ABN94" s="7"/>
      <c r="ABO94" s="7"/>
      <c r="ABP94" s="7"/>
      <c r="ABQ94" s="7"/>
      <c r="ABR94" s="7"/>
      <c r="ABS94" s="7"/>
      <c r="ABT94" s="7"/>
      <c r="ABU94" s="7"/>
      <c r="ABV94" s="7"/>
      <c r="ABW94" s="7"/>
      <c r="ABX94" s="7"/>
      <c r="ABY94" s="7"/>
      <c r="ABZ94" s="7"/>
      <c r="ACA94" s="7"/>
      <c r="ACB94" s="7"/>
      <c r="ACC94" s="7"/>
      <c r="ACD94" s="7"/>
      <c r="ACE94" s="7"/>
      <c r="ACF94" s="7"/>
      <c r="ACG94" s="7"/>
      <c r="ACH94" s="7"/>
      <c r="ACI94" s="7"/>
      <c r="ACJ94" s="7"/>
      <c r="ACK94" s="7"/>
      <c r="ACL94" s="7"/>
      <c r="ACM94" s="7"/>
      <c r="ACN94" s="7"/>
      <c r="ACO94" s="7"/>
      <c r="ACP94" s="7"/>
      <c r="ACQ94" s="7"/>
      <c r="ACR94" s="7"/>
      <c r="ACS94" s="7"/>
      <c r="ACT94" s="7"/>
      <c r="ACU94" s="7"/>
      <c r="ACV94" s="7"/>
      <c r="ACW94" s="7"/>
      <c r="ACX94" s="7"/>
      <c r="ACY94" s="7"/>
      <c r="ACZ94" s="7"/>
      <c r="ADA94" s="7"/>
      <c r="ADB94" s="7"/>
      <c r="ADC94" s="7"/>
      <c r="ADD94" s="7"/>
      <c r="ADE94" s="7"/>
      <c r="ADF94" s="7"/>
      <c r="ADG94" s="7"/>
      <c r="ADH94" s="7"/>
      <c r="ADI94" s="7"/>
      <c r="ADJ94" s="7"/>
      <c r="ADK94" s="7"/>
      <c r="ADL94" s="7"/>
      <c r="ADM94" s="7"/>
      <c r="ADN94" s="7"/>
      <c r="ADO94" s="7"/>
      <c r="ADP94" s="7"/>
      <c r="ADQ94" s="7"/>
      <c r="ADR94" s="7"/>
      <c r="ADS94" s="7"/>
      <c r="ADT94" s="7"/>
      <c r="ADU94" s="7"/>
    </row>
  </sheetData>
  <sheetProtection algorithmName="SHA-512" hashValue="Sk5EtGQk6VTdali72eWlnEcSfUUCyEYlbxa7uOzRGd06FKVE9jMKDDE49USGx+LUFm+PoC+Md0yejBAt60/hAg==" saltValue="Cu5/udRfnxw9ZkuwxllIYA==" spinCount="100000" sheet="1"/>
  <mergeCells count="23"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  <mergeCell ref="BE1:BF1"/>
    <mergeCell ref="BG1:BJ1"/>
    <mergeCell ref="Q1:R1"/>
    <mergeCell ref="S1:Z1"/>
    <mergeCell ref="BC1:BC2"/>
    <mergeCell ref="BD1:BD2"/>
    <mergeCell ref="AV1:BB1"/>
    <mergeCell ref="AA1:AN1"/>
    <mergeCell ref="AO1:AU1"/>
  </mergeCells>
  <pageMargins left="0.7" right="0.7" top="0.9" bottom="0.5" header="0.05" footer="0.05"/>
  <pageSetup scale="8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39"/>
  <sheetViews>
    <sheetView topLeftCell="F1" workbookViewId="0">
      <selection activeCell="H30" sqref="H30"/>
    </sheetView>
  </sheetViews>
  <sheetFormatPr defaultColWidth="8.85546875" defaultRowHeight="21"/>
  <cols>
    <col min="1" max="1" width="24.42578125" style="74" customWidth="1"/>
    <col min="2" max="2" width="15" style="74" customWidth="1"/>
    <col min="3" max="3" width="13.5703125" style="74" customWidth="1"/>
    <col min="4" max="4" width="16.5703125" style="74" customWidth="1"/>
    <col min="5" max="5" width="20" style="74" customWidth="1"/>
    <col min="6" max="6" width="16" style="74" customWidth="1"/>
    <col min="7" max="8" width="14.42578125" style="74" customWidth="1"/>
    <col min="9" max="9" width="13" style="74" customWidth="1"/>
    <col min="10" max="10" width="14.5703125" style="74" customWidth="1"/>
    <col min="11" max="11" width="15.42578125" style="74" customWidth="1"/>
    <col min="12" max="16384" width="8.85546875" style="74"/>
  </cols>
  <sheetData>
    <row r="1" spans="1:11" ht="21.75">
      <c r="A1" s="387" t="s">
        <v>137</v>
      </c>
      <c r="B1" s="387"/>
      <c r="C1" s="387"/>
      <c r="D1" s="387"/>
      <c r="E1" s="387"/>
      <c r="F1" s="75" t="s">
        <v>138</v>
      </c>
      <c r="G1" s="76"/>
      <c r="H1" s="76"/>
      <c r="I1" s="76"/>
      <c r="J1" s="78" t="s">
        <v>139</v>
      </c>
      <c r="K1" s="78" t="s">
        <v>140</v>
      </c>
    </row>
    <row r="2" spans="1:11">
      <c r="A2" s="388" t="s">
        <v>141</v>
      </c>
      <c r="B2" s="388"/>
      <c r="C2" s="388"/>
      <c r="D2" s="388"/>
      <c r="E2" s="388"/>
      <c r="F2" s="76" t="s">
        <v>142</v>
      </c>
      <c r="G2" s="76"/>
      <c r="H2" s="76"/>
      <c r="I2" s="76"/>
      <c r="J2" s="76"/>
      <c r="K2" s="76"/>
    </row>
    <row r="3" spans="1:11" ht="19.350000000000001" customHeight="1">
      <c r="A3" s="76"/>
      <c r="B3" s="76"/>
      <c r="C3" s="76"/>
      <c r="D3" s="76"/>
      <c r="E3" s="76"/>
      <c r="F3" s="76"/>
      <c r="G3" s="76" t="s">
        <v>143</v>
      </c>
      <c r="H3" s="76"/>
      <c r="I3" s="76"/>
      <c r="J3" s="76"/>
      <c r="K3" s="76"/>
    </row>
    <row r="4" spans="1:11" ht="19.350000000000001" customHeight="1">
      <c r="A4" s="76" t="s">
        <v>144</v>
      </c>
      <c r="B4" s="76" t="s">
        <v>145</v>
      </c>
      <c r="C4" s="76"/>
      <c r="D4" s="76"/>
      <c r="E4" s="76"/>
      <c r="F4" s="76"/>
      <c r="G4" s="76" t="s">
        <v>146</v>
      </c>
      <c r="H4" s="76"/>
      <c r="I4" s="76"/>
      <c r="J4" s="76"/>
      <c r="K4" s="76"/>
    </row>
    <row r="5" spans="1:11" ht="19.350000000000001" customHeight="1">
      <c r="A5" s="76" t="s">
        <v>147</v>
      </c>
      <c r="B5" s="75" t="s">
        <v>299</v>
      </c>
      <c r="C5" s="76"/>
      <c r="D5" s="76"/>
      <c r="E5" s="76"/>
      <c r="F5" s="76" t="s">
        <v>149</v>
      </c>
      <c r="G5" s="76"/>
      <c r="H5" s="76"/>
      <c r="I5" s="76"/>
      <c r="J5" s="76"/>
      <c r="K5" s="76"/>
    </row>
    <row r="6" spans="1:11" ht="19.350000000000001" customHeight="1">
      <c r="A6" s="76" t="s">
        <v>150</v>
      </c>
      <c r="B6" s="77">
        <v>45806</v>
      </c>
      <c r="C6" s="76"/>
      <c r="D6" s="76"/>
      <c r="E6" s="76"/>
      <c r="F6" s="76"/>
      <c r="G6" s="76" t="s">
        <v>151</v>
      </c>
      <c r="H6" s="76"/>
      <c r="I6" s="76"/>
      <c r="J6" s="76"/>
      <c r="K6" s="76"/>
    </row>
    <row r="7" spans="1:11" ht="19.350000000000001" customHeight="1">
      <c r="A7" s="76"/>
      <c r="B7" s="76"/>
      <c r="C7" s="76"/>
      <c r="D7" s="76"/>
      <c r="E7" s="76"/>
      <c r="F7" s="78" t="s">
        <v>152</v>
      </c>
      <c r="G7" s="78" t="s">
        <v>153</v>
      </c>
      <c r="H7" s="78" t="s">
        <v>154</v>
      </c>
      <c r="I7" s="78" t="s">
        <v>155</v>
      </c>
      <c r="J7" s="78" t="s">
        <v>156</v>
      </c>
      <c r="K7" s="76"/>
    </row>
    <row r="8" spans="1:11" ht="19.350000000000001" customHeight="1">
      <c r="A8" s="75" t="s">
        <v>157</v>
      </c>
      <c r="B8" s="76"/>
      <c r="C8" s="76"/>
      <c r="D8" s="76"/>
      <c r="E8" s="76"/>
      <c r="F8" s="79" t="s">
        <v>158</v>
      </c>
      <c r="G8" s="79" t="s">
        <v>158</v>
      </c>
      <c r="H8" s="79" t="s">
        <v>158</v>
      </c>
      <c r="I8" s="79" t="s">
        <v>158</v>
      </c>
      <c r="J8" s="79" t="s">
        <v>158</v>
      </c>
      <c r="K8" s="76"/>
    </row>
    <row r="9" spans="1:11" ht="19.350000000000001" customHeight="1">
      <c r="A9" s="382" t="s">
        <v>159</v>
      </c>
      <c r="B9" s="382" t="s">
        <v>160</v>
      </c>
      <c r="C9" s="382"/>
      <c r="D9" s="382"/>
      <c r="E9" s="383" t="s">
        <v>161</v>
      </c>
      <c r="F9" s="75" t="s">
        <v>259</v>
      </c>
      <c r="G9" s="76"/>
      <c r="H9" s="76"/>
      <c r="I9" s="76"/>
      <c r="J9" s="76" t="s">
        <v>225</v>
      </c>
      <c r="K9" s="76"/>
    </row>
    <row r="10" spans="1:11" ht="19.350000000000001" customHeight="1">
      <c r="A10" s="382"/>
      <c r="B10" s="80" t="s">
        <v>163</v>
      </c>
      <c r="C10" s="80" t="s">
        <v>164</v>
      </c>
      <c r="D10" s="81" t="s">
        <v>165</v>
      </c>
      <c r="E10" s="384"/>
      <c r="F10" s="385" t="s">
        <v>166</v>
      </c>
      <c r="G10" s="389" t="s">
        <v>167</v>
      </c>
      <c r="H10" s="390"/>
      <c r="I10" s="391" t="s">
        <v>226</v>
      </c>
      <c r="J10" s="392"/>
      <c r="K10" s="375" t="s">
        <v>165</v>
      </c>
    </row>
    <row r="11" spans="1:11" ht="19.350000000000001" customHeight="1">
      <c r="A11" s="84">
        <v>1</v>
      </c>
      <c r="B11" s="84">
        <v>2</v>
      </c>
      <c r="C11" s="84">
        <v>3</v>
      </c>
      <c r="D11" s="84">
        <v>4</v>
      </c>
      <c r="E11" s="84">
        <v>5</v>
      </c>
      <c r="F11" s="386"/>
      <c r="G11" s="85" t="s">
        <v>170</v>
      </c>
      <c r="H11" s="86" t="s">
        <v>168</v>
      </c>
      <c r="I11" s="128" t="s">
        <v>168</v>
      </c>
      <c r="J11" s="129" t="s">
        <v>169</v>
      </c>
      <c r="K11" s="376"/>
    </row>
    <row r="12" spans="1:11" ht="19.350000000000001" customHeight="1">
      <c r="A12" s="87" t="s">
        <v>171</v>
      </c>
      <c r="B12" s="88" t="s">
        <v>172</v>
      </c>
      <c r="C12" s="87"/>
      <c r="D12" s="87"/>
      <c r="E12" s="87"/>
      <c r="F12" s="89" t="s">
        <v>260</v>
      </c>
      <c r="G12" s="90"/>
      <c r="H12" s="91"/>
      <c r="I12" s="90"/>
      <c r="J12" s="91"/>
      <c r="K12" s="90"/>
    </row>
    <row r="13" spans="1:11" ht="19.350000000000001" customHeight="1">
      <c r="A13" s="87" t="s">
        <v>227</v>
      </c>
      <c r="B13" s="88" t="s">
        <v>172</v>
      </c>
      <c r="C13" s="87"/>
      <c r="D13" s="87"/>
      <c r="E13" s="87"/>
      <c r="F13" s="92" t="s">
        <v>175</v>
      </c>
      <c r="G13" s="93">
        <f>'Oct25'!D89</f>
        <v>380500</v>
      </c>
      <c r="H13" s="93">
        <f>'May26'!F89</f>
        <v>30376</v>
      </c>
      <c r="I13" s="93">
        <f>'May26'!I89+'May26'!P89</f>
        <v>33594</v>
      </c>
      <c r="J13" s="131">
        <f>'Summary April26'!J13+I13</f>
        <v>297869</v>
      </c>
      <c r="K13" s="130" t="s">
        <v>176</v>
      </c>
    </row>
    <row r="14" spans="1:11" ht="19.350000000000001" customHeight="1">
      <c r="A14" s="87" t="s">
        <v>228</v>
      </c>
      <c r="B14" s="88" t="s">
        <v>172</v>
      </c>
      <c r="C14" s="87"/>
      <c r="D14" s="87"/>
      <c r="E14" s="87"/>
      <c r="F14" s="94" t="s">
        <v>178</v>
      </c>
      <c r="G14" s="93">
        <f>'Oct25'!C89</f>
        <v>3619500</v>
      </c>
      <c r="H14" s="93">
        <f>'May26'!E90</f>
        <v>336900</v>
      </c>
      <c r="I14" s="93">
        <f>'May26'!G89+'May26'!O89</f>
        <v>302102</v>
      </c>
      <c r="J14" s="131">
        <f>'Summary April26'!J14+I14</f>
        <v>2535532</v>
      </c>
      <c r="K14" s="132" t="s">
        <v>176</v>
      </c>
    </row>
    <row r="15" spans="1:11" ht="19.350000000000001" customHeight="1">
      <c r="A15" s="87" t="s">
        <v>229</v>
      </c>
      <c r="B15" s="88" t="s">
        <v>172</v>
      </c>
      <c r="C15" s="87"/>
      <c r="D15" s="87"/>
      <c r="E15" s="87"/>
      <c r="F15" s="95" t="s">
        <v>180</v>
      </c>
      <c r="G15" s="96">
        <f>SUM(G13:G14)</f>
        <v>4000000</v>
      </c>
      <c r="H15" s="96">
        <f>SUM(H13:H14)</f>
        <v>367276</v>
      </c>
      <c r="I15" s="96">
        <f>SUM(I13:I14)</f>
        <v>335696</v>
      </c>
      <c r="J15" s="96">
        <f>SUM(J13:J14)</f>
        <v>2833401</v>
      </c>
      <c r="K15" s="133" t="s">
        <v>176</v>
      </c>
    </row>
    <row r="16" spans="1:11" ht="19.350000000000001" customHeight="1">
      <c r="A16" s="87" t="s">
        <v>230</v>
      </c>
      <c r="B16" s="88" t="s">
        <v>172</v>
      </c>
      <c r="C16" s="87"/>
      <c r="D16" s="97"/>
      <c r="E16" s="87"/>
      <c r="F16" s="98" t="s">
        <v>261</v>
      </c>
      <c r="G16" s="85"/>
      <c r="H16" s="76"/>
      <c r="I16" s="122"/>
      <c r="J16" s="76"/>
      <c r="K16" s="122"/>
    </row>
    <row r="17" spans="1:11" ht="19.350000000000001" customHeight="1">
      <c r="A17" s="87" t="s">
        <v>183</v>
      </c>
      <c r="B17" s="80" t="s">
        <v>297</v>
      </c>
      <c r="C17" s="80"/>
      <c r="D17" s="80"/>
      <c r="E17" s="87"/>
      <c r="F17" s="92" t="s">
        <v>185</v>
      </c>
      <c r="G17" s="99">
        <v>430000</v>
      </c>
      <c r="H17" s="100">
        <v>35700</v>
      </c>
      <c r="I17" s="93">
        <f>'May26'!BH89</f>
        <v>32415</v>
      </c>
      <c r="J17" s="131">
        <f>'Summary April26'!J17+I17</f>
        <v>327451</v>
      </c>
      <c r="K17" s="122"/>
    </row>
    <row r="18" spans="1:11" ht="19.350000000000001" customHeight="1">
      <c r="A18" s="76" t="s">
        <v>264</v>
      </c>
      <c r="B18" s="76"/>
      <c r="C18" s="76"/>
      <c r="D18" s="76"/>
      <c r="E18" s="76"/>
      <c r="F18" s="92" t="s">
        <v>187</v>
      </c>
      <c r="G18" s="99">
        <v>3750000</v>
      </c>
      <c r="H18" s="100">
        <v>312500</v>
      </c>
      <c r="I18" s="93">
        <f>'May26'!BI89</f>
        <v>286085</v>
      </c>
      <c r="J18" s="131">
        <f>'Summary April26'!J18+I18</f>
        <v>2715375</v>
      </c>
      <c r="K18" s="126"/>
    </row>
    <row r="19" spans="1:11" ht="19.350000000000001" customHeight="1">
      <c r="A19" s="76"/>
      <c r="B19" s="76"/>
      <c r="C19" s="76"/>
      <c r="D19" s="76"/>
      <c r="E19" s="76"/>
      <c r="F19" s="95" t="s">
        <v>180</v>
      </c>
      <c r="G19" s="96">
        <f>SUM(G17:G18)</f>
        <v>4180000</v>
      </c>
      <c r="H19" s="101">
        <f>SUM(H17:H18)</f>
        <v>348200</v>
      </c>
      <c r="I19" s="96">
        <f>SUM(I17:I18)</f>
        <v>318500</v>
      </c>
      <c r="J19" s="96">
        <f>SUM(J17:J18)</f>
        <v>3042826</v>
      </c>
      <c r="K19" s="87"/>
    </row>
    <row r="20" spans="1:11" ht="19.350000000000001" customHeight="1">
      <c r="A20" s="75" t="s">
        <v>188</v>
      </c>
      <c r="B20" s="76"/>
      <c r="C20" s="76"/>
      <c r="D20" s="76"/>
      <c r="E20" s="76"/>
      <c r="F20" s="98" t="s">
        <v>265</v>
      </c>
      <c r="G20" s="85"/>
      <c r="H20" s="7"/>
      <c r="I20" s="85"/>
      <c r="J20" s="76"/>
      <c r="K20" s="85"/>
    </row>
    <row r="21" spans="1:11" ht="19.350000000000001" customHeight="1">
      <c r="A21" s="76" t="s">
        <v>190</v>
      </c>
      <c r="B21" s="76"/>
      <c r="C21" s="76" t="s">
        <v>225</v>
      </c>
      <c r="D21" s="76"/>
      <c r="E21" s="76"/>
      <c r="F21" s="92" t="s">
        <v>185</v>
      </c>
      <c r="G21" s="99">
        <v>145775</v>
      </c>
      <c r="H21" s="102">
        <v>11563</v>
      </c>
      <c r="I21" s="99">
        <f>'May26'!AT89</f>
        <v>12765</v>
      </c>
      <c r="J21" s="131">
        <f>'Summary April26'!J21+I21</f>
        <v>128001</v>
      </c>
      <c r="K21" s="130" t="s">
        <v>176</v>
      </c>
    </row>
    <row r="22" spans="1:11" ht="19.350000000000001" customHeight="1">
      <c r="A22" s="76" t="s">
        <v>192</v>
      </c>
      <c r="B22" s="76"/>
      <c r="C22" s="76" t="s">
        <v>225</v>
      </c>
      <c r="D22" s="76"/>
      <c r="E22" s="76"/>
      <c r="F22" s="92" t="s">
        <v>187</v>
      </c>
      <c r="G22" s="103">
        <v>1454225</v>
      </c>
      <c r="H22" s="102">
        <v>116926</v>
      </c>
      <c r="I22" s="103">
        <f>'May26'!AS89</f>
        <v>157735</v>
      </c>
      <c r="J22" s="131">
        <f>'Summary April26'!J22+I22</f>
        <v>1173931</v>
      </c>
      <c r="K22" s="132" t="s">
        <v>176</v>
      </c>
    </row>
    <row r="23" spans="1:11" ht="19.350000000000001" customHeight="1">
      <c r="A23" s="75" t="s">
        <v>193</v>
      </c>
      <c r="B23" s="76"/>
      <c r="C23" s="76" t="s">
        <v>225</v>
      </c>
      <c r="D23" s="76" t="s">
        <v>158</v>
      </c>
      <c r="E23" s="76"/>
      <c r="F23" s="95" t="s">
        <v>180</v>
      </c>
      <c r="G23" s="96">
        <f>SUM(G21:G22)</f>
        <v>1600000</v>
      </c>
      <c r="H23" s="101">
        <f>SUM(H21:H22)</f>
        <v>128489</v>
      </c>
      <c r="I23" s="96">
        <f>SUM(I21:I22)</f>
        <v>170500</v>
      </c>
      <c r="J23" s="96">
        <f>SUM(J21:J22)</f>
        <v>1301932</v>
      </c>
      <c r="K23" s="133" t="s">
        <v>176</v>
      </c>
    </row>
    <row r="24" spans="1:11" ht="19.350000000000001" customHeight="1">
      <c r="A24" s="104" t="s">
        <v>194</v>
      </c>
      <c r="B24" s="76"/>
      <c r="C24" s="76" t="s">
        <v>225</v>
      </c>
      <c r="D24" s="76" t="s">
        <v>158</v>
      </c>
      <c r="E24" s="76"/>
      <c r="F24" s="105" t="s">
        <v>266</v>
      </c>
      <c r="G24" s="106">
        <v>3000</v>
      </c>
      <c r="H24" s="107">
        <v>244</v>
      </c>
      <c r="I24" s="99">
        <f>'May26'!BC89</f>
        <v>630</v>
      </c>
      <c r="J24" s="131">
        <f>'Summary April26'!J24+I24</f>
        <v>2934</v>
      </c>
      <c r="K24" s="133" t="s">
        <v>176</v>
      </c>
    </row>
    <row r="25" spans="1:11" ht="19.350000000000001" customHeight="1">
      <c r="A25" s="82" t="s">
        <v>196</v>
      </c>
      <c r="B25" s="83"/>
      <c r="C25" s="83" t="s">
        <v>197</v>
      </c>
      <c r="D25" s="108" t="s">
        <v>198</v>
      </c>
      <c r="E25" s="108" t="s">
        <v>180</v>
      </c>
      <c r="F25" s="109" t="s">
        <v>267</v>
      </c>
      <c r="G25" s="96">
        <v>55</v>
      </c>
      <c r="H25" s="110">
        <v>0</v>
      </c>
      <c r="I25" s="96">
        <v>10</v>
      </c>
      <c r="J25" s="134">
        <f>'Summary Feb26'!J25+I25</f>
        <v>38</v>
      </c>
      <c r="K25" s="87"/>
    </row>
    <row r="26" spans="1:11" ht="19.350000000000001" customHeight="1">
      <c r="A26" s="111" t="s">
        <v>200</v>
      </c>
      <c r="B26" s="112"/>
      <c r="C26" s="113"/>
      <c r="D26" s="87"/>
      <c r="E26" s="87"/>
      <c r="F26" s="114" t="s">
        <v>268</v>
      </c>
      <c r="G26" s="76"/>
      <c r="H26" s="76"/>
      <c r="I26" s="76"/>
      <c r="J26" s="76"/>
      <c r="K26" s="76"/>
    </row>
    <row r="27" spans="1:11" ht="19.350000000000001" customHeight="1">
      <c r="A27" s="111" t="s">
        <v>202</v>
      </c>
      <c r="B27" s="112"/>
      <c r="C27" s="113"/>
      <c r="D27" s="87"/>
      <c r="E27" s="87"/>
      <c r="F27" s="383" t="s">
        <v>166</v>
      </c>
      <c r="G27" s="379" t="s">
        <v>167</v>
      </c>
      <c r="H27" s="380"/>
      <c r="I27" s="381" t="s">
        <v>233</v>
      </c>
      <c r="J27" s="381"/>
      <c r="K27" s="377" t="s">
        <v>234</v>
      </c>
    </row>
    <row r="28" spans="1:11" ht="19.350000000000001" customHeight="1">
      <c r="A28" s="111" t="s">
        <v>205</v>
      </c>
      <c r="B28" s="112"/>
      <c r="C28" s="113"/>
      <c r="D28" s="87"/>
      <c r="E28" s="87"/>
      <c r="F28" s="384"/>
      <c r="G28" s="88" t="s">
        <v>170</v>
      </c>
      <c r="H28" s="88" t="s">
        <v>168</v>
      </c>
      <c r="I28" s="135" t="s">
        <v>168</v>
      </c>
      <c r="J28" s="133" t="s">
        <v>169</v>
      </c>
      <c r="K28" s="378"/>
    </row>
    <row r="29" spans="1:11" ht="19.350000000000001" customHeight="1">
      <c r="A29" s="115" t="s">
        <v>206</v>
      </c>
      <c r="B29" s="116"/>
      <c r="C29" s="117"/>
      <c r="D29" s="85"/>
      <c r="E29" s="85"/>
      <c r="F29" s="118" t="s">
        <v>207</v>
      </c>
      <c r="G29" s="90"/>
      <c r="H29" s="119"/>
      <c r="I29" s="136"/>
      <c r="J29" s="119"/>
      <c r="K29" s="90"/>
    </row>
    <row r="30" spans="1:11" ht="19.350000000000001" customHeight="1">
      <c r="A30" s="120" t="s">
        <v>208</v>
      </c>
      <c r="B30" s="121"/>
      <c r="C30" s="85"/>
      <c r="D30" s="121"/>
      <c r="E30" s="85"/>
      <c r="F30" s="118" t="s">
        <v>209</v>
      </c>
      <c r="G30" s="99">
        <f>G13*50</f>
        <v>19025000</v>
      </c>
      <c r="H30" s="99">
        <f>H13*50</f>
        <v>1518800</v>
      </c>
      <c r="I30" s="99">
        <f>I13*50</f>
        <v>1679700</v>
      </c>
      <c r="J30" s="131">
        <f>'Summary April26'!J30+I30</f>
        <v>14893450</v>
      </c>
      <c r="K30" s="122"/>
    </row>
    <row r="31" spans="1:11" ht="19.350000000000001" customHeight="1">
      <c r="A31" s="118" t="s">
        <v>210</v>
      </c>
      <c r="B31" s="76"/>
      <c r="C31" s="122"/>
      <c r="D31" s="76"/>
      <c r="E31" s="122"/>
      <c r="F31" s="118" t="s">
        <v>211</v>
      </c>
      <c r="G31" s="99">
        <f>G14*75</f>
        <v>271462500</v>
      </c>
      <c r="H31" s="99">
        <f>H14*75</f>
        <v>25267500</v>
      </c>
      <c r="I31" s="99">
        <f>I14*75</f>
        <v>22657650</v>
      </c>
      <c r="J31" s="131">
        <f>'Summary April26'!J31+I31</f>
        <v>190164900</v>
      </c>
      <c r="K31" s="126"/>
    </row>
    <row r="32" spans="1:11" ht="19.350000000000001" customHeight="1">
      <c r="A32" s="118" t="s">
        <v>212</v>
      </c>
      <c r="B32" s="76"/>
      <c r="C32" s="122"/>
      <c r="D32" s="76"/>
      <c r="E32" s="122"/>
      <c r="F32" s="95" t="s">
        <v>180</v>
      </c>
      <c r="G32" s="96">
        <f>SUM(G30:G31)</f>
        <v>290487500</v>
      </c>
      <c r="H32" s="96">
        <f>SUM(H30:H31)</f>
        <v>26786300</v>
      </c>
      <c r="I32" s="96">
        <f>SUM(I30:I31)</f>
        <v>24337350</v>
      </c>
      <c r="J32" s="96">
        <f>SUM(J30:J31)</f>
        <v>205058350</v>
      </c>
      <c r="K32" s="137">
        <f>J32*100/G32</f>
        <v>70.591109772365414</v>
      </c>
    </row>
    <row r="33" spans="1:11" ht="19.350000000000001" customHeight="1">
      <c r="A33" s="120" t="s">
        <v>213</v>
      </c>
      <c r="B33" s="121"/>
      <c r="C33" s="85"/>
      <c r="D33" s="121"/>
      <c r="E33" s="85"/>
      <c r="F33" s="123" t="s">
        <v>214</v>
      </c>
      <c r="G33" s="87"/>
      <c r="H33" s="87"/>
      <c r="I33" s="99">
        <f>'May26'!BF89</f>
        <v>13375</v>
      </c>
      <c r="J33" s="131">
        <f>'Summary April26'!J33+I33</f>
        <v>66880</v>
      </c>
      <c r="K33" s="87"/>
    </row>
    <row r="34" spans="1:11" ht="19.350000000000001" customHeight="1">
      <c r="A34" s="118" t="s">
        <v>210</v>
      </c>
      <c r="B34" s="76"/>
      <c r="C34" s="122"/>
      <c r="D34" s="76"/>
      <c r="E34" s="122"/>
      <c r="F34" s="123" t="s">
        <v>215</v>
      </c>
      <c r="G34" s="87"/>
      <c r="H34" s="87"/>
      <c r="I34" s="87"/>
      <c r="J34" s="87"/>
      <c r="K34" s="87"/>
    </row>
    <row r="35" spans="1:11" ht="19.350000000000001" customHeight="1">
      <c r="A35" s="124" t="s">
        <v>212</v>
      </c>
      <c r="B35" s="125"/>
      <c r="C35" s="126"/>
      <c r="D35" s="125"/>
      <c r="E35" s="126"/>
      <c r="F35" s="75" t="s">
        <v>269</v>
      </c>
      <c r="G35" s="76"/>
      <c r="H35" s="76"/>
      <c r="I35" s="76"/>
      <c r="J35" s="76"/>
      <c r="K35" s="76"/>
    </row>
    <row r="36" spans="1:11" ht="30" customHeight="1">
      <c r="A36" s="76"/>
      <c r="B36" s="76"/>
      <c r="C36" s="76"/>
      <c r="D36" s="76"/>
      <c r="E36" s="76"/>
      <c r="F36" s="127" t="s">
        <v>217</v>
      </c>
      <c r="G36" s="127"/>
      <c r="H36" s="127" t="s">
        <v>218</v>
      </c>
      <c r="I36" s="127"/>
      <c r="J36" s="127" t="s">
        <v>219</v>
      </c>
      <c r="K36" s="127" t="s">
        <v>220</v>
      </c>
    </row>
    <row r="37" spans="1:11" ht="19.350000000000001" customHeight="1"/>
    <row r="38" spans="1:11" ht="19.350000000000001" customHeight="1"/>
    <row r="39" spans="1:11" ht="19.350000000000001" customHeight="1"/>
  </sheetData>
  <sheetProtection algorithmName="SHA-512" hashValue="TmmbNGS/mfKNlZ6Fed7XubokdUpjTjz8cRa/kuDGlLKfgP0SzOPQ/Q28wot77SD1sCd3iTnHX/8GPqARhht40w==" saltValue="GLdqUTHD21yuyy3kj+zNVw==" spinCount="100000" sheet="1" selectLockedCells="1" selectUnlockedCells="1"/>
  <mergeCells count="13">
    <mergeCell ref="A1:E1"/>
    <mergeCell ref="A2:E2"/>
    <mergeCell ref="B9:D9"/>
    <mergeCell ref="G10:H10"/>
    <mergeCell ref="I10:J10"/>
    <mergeCell ref="K10:K11"/>
    <mergeCell ref="K27:K28"/>
    <mergeCell ref="G27:H27"/>
    <mergeCell ref="I27:J27"/>
    <mergeCell ref="A9:A10"/>
    <mergeCell ref="E9:E10"/>
    <mergeCell ref="F10:F11"/>
    <mergeCell ref="F27:F28"/>
  </mergeCells>
  <pageMargins left="0.7" right="0.7" top="0.5" bottom="0.5" header="0.3" footer="0.3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AJ94"/>
  <sheetViews>
    <sheetView zoomScale="120" zoomScaleNormal="120" workbookViewId="0">
      <pane xSplit="2" ySplit="3" topLeftCell="C73" activePane="bottomRight" state="frozen"/>
      <selection pane="topRight"/>
      <selection pane="bottomLeft"/>
      <selection pane="bottomRight" activeCell="N82" sqref="N82"/>
    </sheetView>
  </sheetViews>
  <sheetFormatPr defaultColWidth="8.85546875" defaultRowHeight="15.75"/>
  <cols>
    <col min="1" max="1" width="4.140625" style="7" customWidth="1"/>
    <col min="2" max="2" width="14.42578125" style="8" customWidth="1"/>
    <col min="3" max="3" width="10" style="7" customWidth="1"/>
    <col min="4" max="4" width="8.42578125" style="7" customWidth="1"/>
    <col min="5" max="6" width="9" style="9" customWidth="1"/>
    <col min="7" max="7" width="9.42578125" style="9" customWidth="1"/>
    <col min="8" max="8" width="9" style="7" customWidth="1"/>
    <col min="9" max="9" width="9" style="9" customWidth="1"/>
    <col min="10" max="10" width="9" style="7" customWidth="1"/>
    <col min="11" max="14" width="9.42578125" style="7" customWidth="1"/>
    <col min="15" max="16" width="9" style="9" customWidth="1"/>
    <col min="17" max="18" width="9.42578125" style="7" customWidth="1"/>
    <col min="19" max="19" width="9.5703125" style="9" customWidth="1"/>
    <col min="20" max="20" width="9" style="9" customWidth="1"/>
    <col min="21" max="21" width="10.140625" style="9" customWidth="1"/>
    <col min="22" max="22" width="9.85546875" style="9" customWidth="1"/>
    <col min="23" max="23" width="10.5703125" style="9" customWidth="1"/>
    <col min="24" max="24" width="9.85546875" style="9" customWidth="1"/>
    <col min="25" max="27" width="9.42578125" style="9" customWidth="1"/>
    <col min="28" max="28" width="9" style="9" customWidth="1"/>
    <col min="29" max="29" width="9.42578125" style="9" customWidth="1"/>
    <col min="30" max="30" width="8.85546875" style="9" customWidth="1"/>
    <col min="31" max="31" width="9.42578125" style="9" customWidth="1"/>
    <col min="32" max="32" width="9" style="9" customWidth="1"/>
    <col min="33" max="33" width="7.140625" style="9" customWidth="1"/>
    <col min="34" max="34" width="6.42578125" style="9" customWidth="1"/>
    <col min="35" max="35" width="9" style="9" customWidth="1"/>
    <col min="36" max="36" width="6.5703125" style="9" customWidth="1"/>
    <col min="37" max="37" width="7.42578125" style="9" customWidth="1"/>
    <col min="38" max="38" width="6" style="9" customWidth="1"/>
    <col min="39" max="39" width="8.42578125" style="9" customWidth="1"/>
    <col min="40" max="40" width="6.85546875" style="9" customWidth="1"/>
    <col min="41" max="41" width="7.5703125" style="9" customWidth="1"/>
    <col min="42" max="42" width="7.42578125" style="9" customWidth="1"/>
    <col min="43" max="43" width="8.42578125" style="9" customWidth="1"/>
    <col min="44" max="44" width="7.42578125" style="9" customWidth="1"/>
    <col min="45" max="45" width="9.42578125" style="9" customWidth="1"/>
    <col min="46" max="46" width="8.42578125" style="9" customWidth="1"/>
    <col min="47" max="47" width="11.140625" style="9" customWidth="1"/>
    <col min="48" max="48" width="7.42578125" style="9" customWidth="1"/>
    <col min="49" max="49" width="6" style="9" customWidth="1"/>
    <col min="50" max="50" width="7.42578125" style="9" customWidth="1"/>
    <col min="51" max="51" width="5.85546875" style="9" customWidth="1"/>
    <col min="52" max="52" width="8.42578125" style="9" customWidth="1"/>
    <col min="53" max="53" width="6.85546875" style="9" customWidth="1"/>
    <col min="54" max="54" width="8.42578125" style="9" customWidth="1"/>
    <col min="55" max="55" width="9" style="9" customWidth="1"/>
    <col min="56" max="56" width="9.5703125" style="9" customWidth="1"/>
    <col min="57" max="57" width="9.42578125" style="9" customWidth="1"/>
    <col min="58" max="58" width="9.5703125" style="9" customWidth="1"/>
    <col min="59" max="60" width="9" style="9" customWidth="1"/>
    <col min="61" max="61" width="12.5703125" style="9" customWidth="1"/>
    <col min="62" max="62" width="12.42578125" style="9" customWidth="1"/>
    <col min="63" max="63" width="9" style="1" customWidth="1"/>
    <col min="64" max="64" width="9.5703125" style="1" customWidth="1"/>
    <col min="65" max="65" width="12.85546875" style="1" customWidth="1"/>
    <col min="66" max="459" width="8.85546875" style="3"/>
    <col min="460" max="801" width="8.85546875" style="9"/>
    <col min="802" max="2740" width="8.85546875" style="3"/>
    <col min="2741" max="16384" width="8.85546875" style="9"/>
  </cols>
  <sheetData>
    <row r="1" spans="1:65" s="1" customFormat="1" ht="27.6" customHeight="1">
      <c r="A1" s="371" t="s">
        <v>0</v>
      </c>
      <c r="B1" s="373" t="s">
        <v>1</v>
      </c>
      <c r="C1" s="369" t="s">
        <v>2</v>
      </c>
      <c r="D1" s="369" t="s">
        <v>3</v>
      </c>
      <c r="E1" s="369" t="s">
        <v>4</v>
      </c>
      <c r="F1" s="369" t="s">
        <v>5</v>
      </c>
      <c r="G1" s="369" t="s">
        <v>6</v>
      </c>
      <c r="H1" s="369" t="s">
        <v>221</v>
      </c>
      <c r="I1" s="369" t="s">
        <v>8</v>
      </c>
      <c r="J1" s="369" t="s">
        <v>221</v>
      </c>
      <c r="K1" s="368" t="s">
        <v>9</v>
      </c>
      <c r="L1" s="368"/>
      <c r="M1" s="368"/>
      <c r="N1" s="368"/>
      <c r="O1" s="369" t="s">
        <v>10</v>
      </c>
      <c r="P1" s="369" t="s">
        <v>11</v>
      </c>
      <c r="Q1" s="368" t="s">
        <v>9</v>
      </c>
      <c r="R1" s="368"/>
      <c r="S1" s="368" t="s">
        <v>12</v>
      </c>
      <c r="T1" s="368"/>
      <c r="U1" s="368"/>
      <c r="V1" s="368"/>
      <c r="W1" s="368"/>
      <c r="X1" s="368"/>
      <c r="Y1" s="368"/>
      <c r="Z1" s="368"/>
      <c r="AA1" s="368" t="s">
        <v>13</v>
      </c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 t="s">
        <v>14</v>
      </c>
      <c r="AP1" s="368"/>
      <c r="AQ1" s="368"/>
      <c r="AR1" s="368"/>
      <c r="AS1" s="368"/>
      <c r="AT1" s="368"/>
      <c r="AU1" s="368"/>
      <c r="AV1" s="368" t="s">
        <v>15</v>
      </c>
      <c r="AW1" s="368"/>
      <c r="AX1" s="368"/>
      <c r="AY1" s="368"/>
      <c r="AZ1" s="368"/>
      <c r="BA1" s="368"/>
      <c r="BB1" s="368"/>
      <c r="BC1" s="369" t="s">
        <v>16</v>
      </c>
      <c r="BD1" s="369" t="s">
        <v>17</v>
      </c>
      <c r="BE1" s="368" t="s">
        <v>18</v>
      </c>
      <c r="BF1" s="368"/>
      <c r="BG1" s="368" t="s">
        <v>19</v>
      </c>
      <c r="BH1" s="368"/>
      <c r="BI1" s="368"/>
      <c r="BJ1" s="368"/>
      <c r="BK1" s="368" t="s">
        <v>18</v>
      </c>
      <c r="BL1" s="368"/>
      <c r="BM1" s="368"/>
    </row>
    <row r="2" spans="1:65" s="1" customFormat="1" ht="99" customHeight="1">
      <c r="A2" s="372"/>
      <c r="B2" s="374"/>
      <c r="C2" s="370"/>
      <c r="D2" s="370"/>
      <c r="E2" s="370"/>
      <c r="F2" s="370"/>
      <c r="G2" s="370"/>
      <c r="H2" s="370"/>
      <c r="I2" s="370"/>
      <c r="J2" s="370"/>
      <c r="K2" s="33" t="s">
        <v>20</v>
      </c>
      <c r="L2" s="33" t="s">
        <v>7</v>
      </c>
      <c r="M2" s="33" t="s">
        <v>21</v>
      </c>
      <c r="N2" s="33" t="s">
        <v>7</v>
      </c>
      <c r="O2" s="370"/>
      <c r="P2" s="370"/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  <c r="X2" s="33" t="s">
        <v>29</v>
      </c>
      <c r="Y2" s="33" t="s">
        <v>30</v>
      </c>
      <c r="Z2" s="33" t="s">
        <v>31</v>
      </c>
      <c r="AA2" s="33" t="s">
        <v>32</v>
      </c>
      <c r="AB2" s="33" t="s">
        <v>33</v>
      </c>
      <c r="AC2" s="33" t="s">
        <v>34</v>
      </c>
      <c r="AD2" s="33" t="s">
        <v>35</v>
      </c>
      <c r="AE2" s="33" t="s">
        <v>36</v>
      </c>
      <c r="AF2" s="33" t="s">
        <v>37</v>
      </c>
      <c r="AG2" s="33" t="s">
        <v>38</v>
      </c>
      <c r="AH2" s="33" t="s">
        <v>39</v>
      </c>
      <c r="AI2" s="33" t="s">
        <v>40</v>
      </c>
      <c r="AJ2" s="33" t="s">
        <v>41</v>
      </c>
      <c r="AK2" s="33" t="s">
        <v>42</v>
      </c>
      <c r="AL2" s="33" t="s">
        <v>43</v>
      </c>
      <c r="AM2" s="33" t="s">
        <v>44</v>
      </c>
      <c r="AN2" s="33" t="s">
        <v>45</v>
      </c>
      <c r="AO2" s="33" t="s">
        <v>46</v>
      </c>
      <c r="AP2" s="33" t="s">
        <v>47</v>
      </c>
      <c r="AQ2" s="33" t="s">
        <v>48</v>
      </c>
      <c r="AR2" s="33" t="s">
        <v>49</v>
      </c>
      <c r="AS2" s="33" t="s">
        <v>50</v>
      </c>
      <c r="AT2" s="33" t="s">
        <v>51</v>
      </c>
      <c r="AU2" s="33" t="s">
        <v>52</v>
      </c>
      <c r="AV2" s="33" t="s">
        <v>53</v>
      </c>
      <c r="AW2" s="33" t="s">
        <v>54</v>
      </c>
      <c r="AX2" s="33" t="s">
        <v>55</v>
      </c>
      <c r="AY2" s="33" t="s">
        <v>56</v>
      </c>
      <c r="AZ2" s="33" t="s">
        <v>50</v>
      </c>
      <c r="BA2" s="33" t="s">
        <v>51</v>
      </c>
      <c r="BB2" s="36" t="s">
        <v>52</v>
      </c>
      <c r="BC2" s="370"/>
      <c r="BD2" s="370"/>
      <c r="BE2" s="33" t="s">
        <v>57</v>
      </c>
      <c r="BF2" s="33" t="s">
        <v>58</v>
      </c>
      <c r="BG2" s="33" t="s">
        <v>295</v>
      </c>
      <c r="BH2" s="33" t="s">
        <v>60</v>
      </c>
      <c r="BI2" s="33" t="s">
        <v>61</v>
      </c>
      <c r="BJ2" s="33" t="s">
        <v>62</v>
      </c>
      <c r="BK2" s="33" t="s">
        <v>63</v>
      </c>
      <c r="BL2" s="33" t="s">
        <v>64</v>
      </c>
      <c r="BM2" s="33" t="s">
        <v>65</v>
      </c>
    </row>
    <row r="3" spans="1:65" s="2" customFormat="1" ht="12">
      <c r="A3" s="10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  <c r="P3" s="11">
        <v>16</v>
      </c>
      <c r="Q3" s="11">
        <v>17</v>
      </c>
      <c r="R3" s="11">
        <v>18</v>
      </c>
      <c r="S3" s="11">
        <v>19</v>
      </c>
      <c r="T3" s="11">
        <v>20</v>
      </c>
      <c r="U3" s="11">
        <v>21</v>
      </c>
      <c r="V3" s="11">
        <v>22</v>
      </c>
      <c r="W3" s="11">
        <v>23</v>
      </c>
      <c r="X3" s="11">
        <v>24</v>
      </c>
      <c r="Y3" s="11">
        <v>25</v>
      </c>
      <c r="Z3" s="11">
        <v>26</v>
      </c>
      <c r="AA3" s="11">
        <v>27</v>
      </c>
      <c r="AB3" s="11">
        <v>28</v>
      </c>
      <c r="AC3" s="11">
        <v>29</v>
      </c>
      <c r="AD3" s="11">
        <v>30</v>
      </c>
      <c r="AE3" s="11">
        <v>31</v>
      </c>
      <c r="AF3" s="11">
        <v>32</v>
      </c>
      <c r="AG3" s="11">
        <v>33</v>
      </c>
      <c r="AH3" s="11">
        <v>34</v>
      </c>
      <c r="AI3" s="11">
        <v>35</v>
      </c>
      <c r="AJ3" s="11">
        <v>36</v>
      </c>
      <c r="AK3" s="11">
        <v>37</v>
      </c>
      <c r="AL3" s="11">
        <v>38</v>
      </c>
      <c r="AM3" s="11">
        <v>39</v>
      </c>
      <c r="AN3" s="11">
        <v>40</v>
      </c>
      <c r="AO3" s="11">
        <v>41</v>
      </c>
      <c r="AP3" s="11">
        <v>42</v>
      </c>
      <c r="AQ3" s="11">
        <v>43</v>
      </c>
      <c r="AR3" s="11">
        <v>44</v>
      </c>
      <c r="AS3" s="11">
        <v>45</v>
      </c>
      <c r="AT3" s="11">
        <v>46</v>
      </c>
      <c r="AU3" s="11">
        <v>47</v>
      </c>
      <c r="AV3" s="11">
        <v>48</v>
      </c>
      <c r="AW3" s="11">
        <v>49</v>
      </c>
      <c r="AX3" s="11">
        <v>50</v>
      </c>
      <c r="AY3" s="11">
        <v>51</v>
      </c>
      <c r="AZ3" s="11">
        <v>52</v>
      </c>
      <c r="BA3" s="11">
        <v>53</v>
      </c>
      <c r="BB3" s="11">
        <v>54</v>
      </c>
      <c r="BC3" s="11">
        <v>55</v>
      </c>
      <c r="BD3" s="11">
        <v>56</v>
      </c>
      <c r="BE3" s="11">
        <v>57</v>
      </c>
      <c r="BF3" s="11">
        <v>58</v>
      </c>
      <c r="BG3" s="11">
        <v>59</v>
      </c>
      <c r="BH3" s="11">
        <v>60</v>
      </c>
      <c r="BI3" s="11">
        <v>61</v>
      </c>
      <c r="BJ3" s="11">
        <v>62</v>
      </c>
      <c r="BK3" s="11">
        <v>63</v>
      </c>
      <c r="BL3" s="11">
        <v>64</v>
      </c>
      <c r="BM3" s="11">
        <v>65</v>
      </c>
    </row>
    <row r="4" spans="1:65" s="3" customFormat="1" ht="17.100000000000001" customHeight="1">
      <c r="A4" s="12">
        <v>1</v>
      </c>
      <c r="B4" s="13" t="s">
        <v>66</v>
      </c>
      <c r="C4" s="13">
        <v>65000</v>
      </c>
      <c r="D4" s="13">
        <v>0</v>
      </c>
      <c r="E4" s="14">
        <v>5412</v>
      </c>
      <c r="F4" s="14"/>
      <c r="G4" s="14">
        <v>6222</v>
      </c>
      <c r="H4" s="15">
        <f>G4*100/E4</f>
        <v>114.96674057649668</v>
      </c>
      <c r="I4" s="14"/>
      <c r="J4" s="15"/>
      <c r="K4" s="34">
        <f>G4+'May26'!K4</f>
        <v>49936</v>
      </c>
      <c r="L4" s="15">
        <f t="shared" ref="L4:L67" si="0">K4*100/C4</f>
        <v>76.824615384615385</v>
      </c>
      <c r="M4" s="34"/>
      <c r="N4" s="15"/>
      <c r="O4" s="14"/>
      <c r="P4" s="14"/>
      <c r="Q4" s="34">
        <f>O4+'May26'!Q4</f>
        <v>138</v>
      </c>
      <c r="R4" s="34">
        <f>P4+'May26'!R4</f>
        <v>0</v>
      </c>
      <c r="S4" s="14">
        <v>2108</v>
      </c>
      <c r="T4" s="14"/>
      <c r="U4" s="14">
        <v>598</v>
      </c>
      <c r="V4" s="14"/>
      <c r="W4" s="14">
        <v>340</v>
      </c>
      <c r="X4" s="14"/>
      <c r="Y4" s="15">
        <f t="shared" ref="Y4:Z18" si="1">W4*100/U4</f>
        <v>56.856187290969899</v>
      </c>
      <c r="Z4" s="15"/>
      <c r="AA4" s="14">
        <v>4066</v>
      </c>
      <c r="AB4" s="14"/>
      <c r="AC4" s="14">
        <v>2135</v>
      </c>
      <c r="AD4" s="14"/>
      <c r="AE4" s="14">
        <v>1931</v>
      </c>
      <c r="AF4" s="14"/>
      <c r="AG4" s="14">
        <v>100</v>
      </c>
      <c r="AH4" s="14"/>
      <c r="AI4" s="14">
        <v>252</v>
      </c>
      <c r="AJ4" s="14"/>
      <c r="AK4" s="14">
        <v>65</v>
      </c>
      <c r="AL4" s="14"/>
      <c r="AM4" s="14">
        <v>191</v>
      </c>
      <c r="AN4" s="14"/>
      <c r="AO4" s="14">
        <v>861</v>
      </c>
      <c r="AP4" s="14"/>
      <c r="AQ4" s="14">
        <v>666</v>
      </c>
      <c r="AR4" s="14"/>
      <c r="AS4" s="34">
        <f>AO4+AQ4</f>
        <v>1527</v>
      </c>
      <c r="AT4" s="34">
        <f>AP4+AR4</f>
        <v>0</v>
      </c>
      <c r="AU4" s="34">
        <f>AS4+AT4</f>
        <v>1527</v>
      </c>
      <c r="AV4" s="34">
        <f>AO4+'May26'!AV4</f>
        <v>10566</v>
      </c>
      <c r="AW4" s="34">
        <f>AP4+'May26'!AW4</f>
        <v>0</v>
      </c>
      <c r="AX4" s="34">
        <f>AQ4+'May26'!AX4</f>
        <v>8430</v>
      </c>
      <c r="AY4" s="34">
        <f>AR4+'May26'!AY4</f>
        <v>0</v>
      </c>
      <c r="AZ4" s="34">
        <f>AV4+AX4</f>
        <v>18996</v>
      </c>
      <c r="BA4" s="34">
        <f>AW4+AY4</f>
        <v>0</v>
      </c>
      <c r="BB4" s="34">
        <f>AZ4+BA4</f>
        <v>18996</v>
      </c>
      <c r="BC4" s="14"/>
      <c r="BD4" s="14"/>
      <c r="BE4" s="34"/>
      <c r="BF4" s="34"/>
      <c r="BG4" s="14"/>
      <c r="BH4" s="14"/>
      <c r="BI4" s="14"/>
      <c r="BJ4" s="14"/>
      <c r="BK4" s="34">
        <f>'May26'!BK4+BH4</f>
        <v>0</v>
      </c>
      <c r="BL4" s="34">
        <f>'May26'!BL4+BI4</f>
        <v>0</v>
      </c>
      <c r="BM4" s="34">
        <f t="shared" ref="BM4:BM8" si="2">SUM(BK4:BL4)</f>
        <v>0</v>
      </c>
    </row>
    <row r="5" spans="1:65" s="3" customFormat="1" ht="17.100000000000001" customHeight="1">
      <c r="A5" s="12">
        <v>2</v>
      </c>
      <c r="B5" s="13" t="s">
        <v>67</v>
      </c>
      <c r="C5" s="13">
        <v>76000</v>
      </c>
      <c r="D5" s="13">
        <v>0</v>
      </c>
      <c r="E5" s="14">
        <v>6333</v>
      </c>
      <c r="F5" s="14"/>
      <c r="G5" s="14">
        <v>9668</v>
      </c>
      <c r="H5" s="15">
        <f t="shared" ref="H5:H68" si="3">G5*100/E5</f>
        <v>152.66066635086057</v>
      </c>
      <c r="I5" s="14"/>
      <c r="J5" s="15"/>
      <c r="K5" s="34">
        <f>G5+'May26'!K5</f>
        <v>57968</v>
      </c>
      <c r="L5" s="15">
        <f t="shared" si="0"/>
        <v>76.273684210526312</v>
      </c>
      <c r="M5" s="34"/>
      <c r="N5" s="15"/>
      <c r="O5" s="14"/>
      <c r="P5" s="14"/>
      <c r="Q5" s="34">
        <f>O5+'May26'!Q5</f>
        <v>0</v>
      </c>
      <c r="R5" s="34">
        <f>P5+'May26'!R5</f>
        <v>0</v>
      </c>
      <c r="S5" s="14">
        <v>5256</v>
      </c>
      <c r="T5" s="14"/>
      <c r="U5" s="14">
        <v>1162</v>
      </c>
      <c r="V5" s="14"/>
      <c r="W5" s="14">
        <v>638</v>
      </c>
      <c r="X5" s="14"/>
      <c r="Y5" s="15">
        <f t="shared" si="1"/>
        <v>54.905335628227192</v>
      </c>
      <c r="Z5" s="15"/>
      <c r="AA5" s="14">
        <v>4985</v>
      </c>
      <c r="AB5" s="14"/>
      <c r="AC5" s="14">
        <v>2823</v>
      </c>
      <c r="AD5" s="14"/>
      <c r="AE5" s="14">
        <v>2162</v>
      </c>
      <c r="AF5" s="14"/>
      <c r="AG5" s="14">
        <v>131</v>
      </c>
      <c r="AH5" s="14"/>
      <c r="AI5" s="14">
        <v>209</v>
      </c>
      <c r="AJ5" s="14"/>
      <c r="AK5" s="14">
        <v>113</v>
      </c>
      <c r="AL5" s="14"/>
      <c r="AM5" s="14">
        <v>138</v>
      </c>
      <c r="AN5" s="14"/>
      <c r="AO5" s="14">
        <v>1186</v>
      </c>
      <c r="AP5" s="14"/>
      <c r="AQ5" s="14">
        <v>1046</v>
      </c>
      <c r="AR5" s="14"/>
      <c r="AS5" s="34">
        <f t="shared" ref="AS5:AT68" si="4">AO5+AQ5</f>
        <v>2232</v>
      </c>
      <c r="AT5" s="34">
        <f t="shared" si="4"/>
        <v>0</v>
      </c>
      <c r="AU5" s="34">
        <f t="shared" ref="AU5:AU68" si="5">AS5+AT5</f>
        <v>2232</v>
      </c>
      <c r="AV5" s="34">
        <f>AO5+'May26'!AV5</f>
        <v>12199</v>
      </c>
      <c r="AW5" s="34">
        <f>AP5+'May26'!AW5</f>
        <v>0</v>
      </c>
      <c r="AX5" s="34">
        <f>AQ5+'May26'!AX5</f>
        <v>11313</v>
      </c>
      <c r="AY5" s="34">
        <f>AR5+'May26'!AY5</f>
        <v>0</v>
      </c>
      <c r="AZ5" s="34">
        <f t="shared" ref="AZ5:BA68" si="6">AV5+AX5</f>
        <v>23512</v>
      </c>
      <c r="BA5" s="34">
        <f t="shared" si="6"/>
        <v>0</v>
      </c>
      <c r="BB5" s="34">
        <f t="shared" ref="BB5:BB68" si="7">AZ5+BA5</f>
        <v>23512</v>
      </c>
      <c r="BC5" s="14"/>
      <c r="BD5" s="14"/>
      <c r="BE5" s="34"/>
      <c r="BF5" s="34"/>
      <c r="BG5" s="14"/>
      <c r="BH5" s="14"/>
      <c r="BI5" s="14"/>
      <c r="BJ5" s="14"/>
      <c r="BK5" s="34">
        <f>'May26'!BK5+BH5</f>
        <v>0</v>
      </c>
      <c r="BL5" s="34">
        <f>'May26'!BL5+BI5</f>
        <v>0</v>
      </c>
      <c r="BM5" s="34">
        <f t="shared" si="2"/>
        <v>0</v>
      </c>
    </row>
    <row r="6" spans="1:65" s="3" customFormat="1" ht="17.100000000000001" customHeight="1">
      <c r="A6" s="12">
        <v>3</v>
      </c>
      <c r="B6" s="13" t="s">
        <v>68</v>
      </c>
      <c r="C6" s="13">
        <v>63000</v>
      </c>
      <c r="D6" s="13">
        <v>0</v>
      </c>
      <c r="E6" s="14">
        <v>5251</v>
      </c>
      <c r="F6" s="14"/>
      <c r="G6" s="14">
        <v>4464</v>
      </c>
      <c r="H6" s="15">
        <f t="shared" si="3"/>
        <v>85.012378594553425</v>
      </c>
      <c r="I6" s="14"/>
      <c r="J6" s="15"/>
      <c r="K6" s="34">
        <f>G6+'May26'!K6</f>
        <v>40327</v>
      </c>
      <c r="L6" s="15">
        <f t="shared" si="0"/>
        <v>64.011111111111106</v>
      </c>
      <c r="M6" s="34"/>
      <c r="N6" s="15"/>
      <c r="O6" s="14"/>
      <c r="P6" s="14"/>
      <c r="Q6" s="34">
        <f>O6+'May26'!Q6</f>
        <v>0</v>
      </c>
      <c r="R6" s="34">
        <f>P6+'May26'!R6</f>
        <v>0</v>
      </c>
      <c r="S6" s="14">
        <v>3150</v>
      </c>
      <c r="T6" s="14"/>
      <c r="U6" s="14">
        <v>1147</v>
      </c>
      <c r="V6" s="14"/>
      <c r="W6" s="14">
        <v>548</v>
      </c>
      <c r="X6" s="14"/>
      <c r="Y6" s="15">
        <f t="shared" si="1"/>
        <v>47.776809067131644</v>
      </c>
      <c r="Z6" s="15"/>
      <c r="AA6" s="14">
        <v>3513</v>
      </c>
      <c r="AB6" s="14"/>
      <c r="AC6" s="14">
        <v>1886</v>
      </c>
      <c r="AD6" s="14"/>
      <c r="AE6" s="14">
        <v>1627</v>
      </c>
      <c r="AF6" s="14"/>
      <c r="AG6" s="14">
        <v>42</v>
      </c>
      <c r="AH6" s="14"/>
      <c r="AI6" s="14">
        <v>181</v>
      </c>
      <c r="AJ6" s="14"/>
      <c r="AK6" s="14">
        <v>52</v>
      </c>
      <c r="AL6" s="14"/>
      <c r="AM6" s="14">
        <v>122</v>
      </c>
      <c r="AN6" s="14"/>
      <c r="AO6" s="14">
        <v>811</v>
      </c>
      <c r="AP6" s="14"/>
      <c r="AQ6" s="14">
        <v>678</v>
      </c>
      <c r="AR6" s="14"/>
      <c r="AS6" s="34">
        <f t="shared" si="4"/>
        <v>1489</v>
      </c>
      <c r="AT6" s="34">
        <f t="shared" si="4"/>
        <v>0</v>
      </c>
      <c r="AU6" s="34">
        <f t="shared" si="5"/>
        <v>1489</v>
      </c>
      <c r="AV6" s="34">
        <f>AO6+'May26'!AV6</f>
        <v>8758</v>
      </c>
      <c r="AW6" s="34">
        <f>AP6+'May26'!AW6</f>
        <v>0</v>
      </c>
      <c r="AX6" s="34">
        <f>AQ6+'May26'!AX6</f>
        <v>8062</v>
      </c>
      <c r="AY6" s="34">
        <f>AR6+'May26'!AY6</f>
        <v>0</v>
      </c>
      <c r="AZ6" s="34">
        <f t="shared" si="6"/>
        <v>16820</v>
      </c>
      <c r="BA6" s="34">
        <f t="shared" si="6"/>
        <v>0</v>
      </c>
      <c r="BB6" s="34">
        <f t="shared" si="7"/>
        <v>16820</v>
      </c>
      <c r="BC6" s="14"/>
      <c r="BD6" s="14"/>
      <c r="BE6" s="34"/>
      <c r="BF6" s="34"/>
      <c r="BG6" s="14"/>
      <c r="BH6" s="14"/>
      <c r="BI6" s="14"/>
      <c r="BJ6" s="14"/>
      <c r="BK6" s="34">
        <f>'May26'!BK6+BH6</f>
        <v>0</v>
      </c>
      <c r="BL6" s="34">
        <f>'May26'!BL6+BI6</f>
        <v>0</v>
      </c>
      <c r="BM6" s="34">
        <f t="shared" si="2"/>
        <v>0</v>
      </c>
    </row>
    <row r="7" spans="1:65" s="3" customFormat="1" ht="17.100000000000001" customHeight="1">
      <c r="A7" s="12">
        <v>4</v>
      </c>
      <c r="B7" s="13" t="s">
        <v>69</v>
      </c>
      <c r="C7" s="13">
        <v>67000</v>
      </c>
      <c r="D7" s="13">
        <v>0</v>
      </c>
      <c r="E7" s="14">
        <v>5583</v>
      </c>
      <c r="F7" s="14"/>
      <c r="G7" s="14">
        <v>8838</v>
      </c>
      <c r="H7" s="15">
        <f t="shared" si="3"/>
        <v>158.30198817839872</v>
      </c>
      <c r="I7" s="14"/>
      <c r="J7" s="15"/>
      <c r="K7" s="34">
        <f>G7+'May26'!K7</f>
        <v>53480</v>
      </c>
      <c r="L7" s="15">
        <f t="shared" si="0"/>
        <v>79.820895522388057</v>
      </c>
      <c r="M7" s="34"/>
      <c r="N7" s="15"/>
      <c r="O7" s="14">
        <v>5</v>
      </c>
      <c r="P7" s="14"/>
      <c r="Q7" s="34">
        <f>O7+'May26'!Q7</f>
        <v>108</v>
      </c>
      <c r="R7" s="34">
        <f>P7+'May26'!R7</f>
        <v>0</v>
      </c>
      <c r="S7" s="14">
        <v>1680</v>
      </c>
      <c r="T7" s="14"/>
      <c r="U7" s="14">
        <v>442</v>
      </c>
      <c r="V7" s="14"/>
      <c r="W7" s="14">
        <v>235</v>
      </c>
      <c r="X7" s="14"/>
      <c r="Y7" s="15">
        <f t="shared" si="1"/>
        <v>53.167420814479641</v>
      </c>
      <c r="Z7" s="15"/>
      <c r="AA7" s="14">
        <v>4510</v>
      </c>
      <c r="AB7" s="14"/>
      <c r="AC7" s="14">
        <v>2376</v>
      </c>
      <c r="AD7" s="14"/>
      <c r="AE7" s="14">
        <v>2134</v>
      </c>
      <c r="AF7" s="14"/>
      <c r="AG7" s="14">
        <v>69</v>
      </c>
      <c r="AH7" s="14"/>
      <c r="AI7" s="14">
        <v>175</v>
      </c>
      <c r="AJ7" s="14"/>
      <c r="AK7" s="14">
        <v>58</v>
      </c>
      <c r="AL7" s="14"/>
      <c r="AM7" s="14">
        <v>91</v>
      </c>
      <c r="AN7" s="14"/>
      <c r="AO7" s="14">
        <v>1113</v>
      </c>
      <c r="AP7" s="14"/>
      <c r="AQ7" s="14">
        <v>870</v>
      </c>
      <c r="AR7" s="14"/>
      <c r="AS7" s="34">
        <f t="shared" si="4"/>
        <v>1983</v>
      </c>
      <c r="AT7" s="34">
        <f t="shared" si="4"/>
        <v>0</v>
      </c>
      <c r="AU7" s="34">
        <f t="shared" si="5"/>
        <v>1983</v>
      </c>
      <c r="AV7" s="34">
        <f>AO7+'May26'!AV7</f>
        <v>13371</v>
      </c>
      <c r="AW7" s="34">
        <f>AP7+'May26'!AW7</f>
        <v>0</v>
      </c>
      <c r="AX7" s="34">
        <f>AQ7+'May26'!AX7</f>
        <v>10858</v>
      </c>
      <c r="AY7" s="34">
        <f>AR7+'May26'!AY7</f>
        <v>0</v>
      </c>
      <c r="AZ7" s="34">
        <f t="shared" si="6"/>
        <v>24229</v>
      </c>
      <c r="BA7" s="34">
        <f t="shared" si="6"/>
        <v>0</v>
      </c>
      <c r="BB7" s="34">
        <f t="shared" si="7"/>
        <v>24229</v>
      </c>
      <c r="BC7" s="14"/>
      <c r="BD7" s="14"/>
      <c r="BE7" s="34"/>
      <c r="BF7" s="34"/>
      <c r="BG7" s="14"/>
      <c r="BH7" s="14"/>
      <c r="BI7" s="14"/>
      <c r="BJ7" s="14"/>
      <c r="BK7" s="34">
        <f>'May26'!BK7+BH7</f>
        <v>0</v>
      </c>
      <c r="BL7" s="34">
        <f>'May26'!BL7+BI7</f>
        <v>0</v>
      </c>
      <c r="BM7" s="34">
        <f t="shared" si="2"/>
        <v>0</v>
      </c>
    </row>
    <row r="8" spans="1:65" s="3" customFormat="1" ht="17.100000000000001" customHeight="1">
      <c r="A8" s="16">
        <v>5</v>
      </c>
      <c r="B8" s="17" t="s">
        <v>70</v>
      </c>
      <c r="C8" s="13">
        <v>60000</v>
      </c>
      <c r="D8" s="13">
        <v>0</v>
      </c>
      <c r="E8" s="14">
        <v>5005</v>
      </c>
      <c r="F8" s="14"/>
      <c r="G8" s="14">
        <v>5750</v>
      </c>
      <c r="H8" s="15">
        <f t="shared" si="3"/>
        <v>114.88511488511489</v>
      </c>
      <c r="I8" s="14"/>
      <c r="J8" s="15"/>
      <c r="K8" s="34">
        <f>G8+'May26'!K8</f>
        <v>46211</v>
      </c>
      <c r="L8" s="15">
        <f t="shared" si="0"/>
        <v>77.018333333333331</v>
      </c>
      <c r="M8" s="34"/>
      <c r="N8" s="15"/>
      <c r="O8" s="14"/>
      <c r="P8" s="14"/>
      <c r="Q8" s="34">
        <f>O8+'May26'!Q8</f>
        <v>0</v>
      </c>
      <c r="R8" s="34">
        <f>P8+'May26'!R8</f>
        <v>0</v>
      </c>
      <c r="S8" s="14">
        <v>1507</v>
      </c>
      <c r="T8" s="14"/>
      <c r="U8" s="14">
        <v>304</v>
      </c>
      <c r="V8" s="14"/>
      <c r="W8" s="14">
        <v>152</v>
      </c>
      <c r="X8" s="14"/>
      <c r="Y8" s="15">
        <f t="shared" si="1"/>
        <v>50</v>
      </c>
      <c r="Z8" s="15"/>
      <c r="AA8" s="14">
        <v>3955</v>
      </c>
      <c r="AB8" s="14"/>
      <c r="AC8" s="14">
        <v>2187</v>
      </c>
      <c r="AD8" s="14"/>
      <c r="AE8" s="14">
        <v>1768</v>
      </c>
      <c r="AF8" s="14"/>
      <c r="AG8" s="14">
        <v>47</v>
      </c>
      <c r="AH8" s="14"/>
      <c r="AI8" s="14">
        <v>235</v>
      </c>
      <c r="AJ8" s="14"/>
      <c r="AK8" s="14">
        <v>45</v>
      </c>
      <c r="AL8" s="14"/>
      <c r="AM8" s="14">
        <v>142</v>
      </c>
      <c r="AN8" s="14"/>
      <c r="AO8" s="14">
        <v>974</v>
      </c>
      <c r="AP8" s="14"/>
      <c r="AQ8" s="14">
        <v>744</v>
      </c>
      <c r="AR8" s="14"/>
      <c r="AS8" s="34">
        <f t="shared" si="4"/>
        <v>1718</v>
      </c>
      <c r="AT8" s="34">
        <f t="shared" si="4"/>
        <v>0</v>
      </c>
      <c r="AU8" s="34">
        <f t="shared" si="5"/>
        <v>1718</v>
      </c>
      <c r="AV8" s="34">
        <f>AO8+'May26'!AV8</f>
        <v>11320</v>
      </c>
      <c r="AW8" s="34">
        <f>AP8+'May26'!AW8</f>
        <v>0</v>
      </c>
      <c r="AX8" s="34">
        <f>AQ8+'May26'!AX8</f>
        <v>8844</v>
      </c>
      <c r="AY8" s="34">
        <f>AR8+'May26'!AY8</f>
        <v>0</v>
      </c>
      <c r="AZ8" s="34">
        <f t="shared" si="6"/>
        <v>20164</v>
      </c>
      <c r="BA8" s="34">
        <f t="shared" si="6"/>
        <v>0</v>
      </c>
      <c r="BB8" s="34">
        <f t="shared" si="7"/>
        <v>20164</v>
      </c>
      <c r="BC8" s="14"/>
      <c r="BD8" s="14"/>
      <c r="BE8" s="34"/>
      <c r="BF8" s="34"/>
      <c r="BG8" s="14"/>
      <c r="BH8" s="14"/>
      <c r="BI8" s="14"/>
      <c r="BJ8" s="14"/>
      <c r="BK8" s="34">
        <f>'May26'!BK8+BH8</f>
        <v>0</v>
      </c>
      <c r="BL8" s="34">
        <f>'May26'!BL8+BI8</f>
        <v>0</v>
      </c>
      <c r="BM8" s="34">
        <f t="shared" si="2"/>
        <v>0</v>
      </c>
    </row>
    <row r="9" spans="1:65" s="4" customFormat="1" ht="17.100000000000001" customHeight="1">
      <c r="A9" s="18"/>
      <c r="B9" s="19" t="s">
        <v>71</v>
      </c>
      <c r="C9" s="19">
        <f>SUM(C4:C8)</f>
        <v>331000</v>
      </c>
      <c r="D9" s="19">
        <f t="shared" ref="D9:BM9" si="8">SUM(D4:D8)</f>
        <v>0</v>
      </c>
      <c r="E9" s="20">
        <f t="shared" si="8"/>
        <v>27584</v>
      </c>
      <c r="F9" s="20">
        <f t="shared" si="8"/>
        <v>0</v>
      </c>
      <c r="G9" s="20">
        <f t="shared" si="8"/>
        <v>34942</v>
      </c>
      <c r="H9" s="21">
        <f t="shared" si="3"/>
        <v>126.67488399071925</v>
      </c>
      <c r="I9" s="20">
        <f t="shared" si="8"/>
        <v>0</v>
      </c>
      <c r="J9" s="35">
        <f t="shared" si="8"/>
        <v>0</v>
      </c>
      <c r="K9" s="35">
        <f t="shared" si="8"/>
        <v>247922</v>
      </c>
      <c r="L9" s="21">
        <f t="shared" si="0"/>
        <v>74.90090634441087</v>
      </c>
      <c r="M9" s="35">
        <f t="shared" si="8"/>
        <v>0</v>
      </c>
      <c r="N9" s="35">
        <f t="shared" si="8"/>
        <v>0</v>
      </c>
      <c r="O9" s="20">
        <f t="shared" si="8"/>
        <v>5</v>
      </c>
      <c r="P9" s="20">
        <f t="shared" si="8"/>
        <v>0</v>
      </c>
      <c r="Q9" s="35">
        <f t="shared" si="8"/>
        <v>246</v>
      </c>
      <c r="R9" s="35">
        <f t="shared" si="8"/>
        <v>0</v>
      </c>
      <c r="S9" s="20">
        <f t="shared" si="8"/>
        <v>13701</v>
      </c>
      <c r="T9" s="20">
        <f t="shared" si="8"/>
        <v>0</v>
      </c>
      <c r="U9" s="20">
        <f t="shared" si="8"/>
        <v>3653</v>
      </c>
      <c r="V9" s="20">
        <f t="shared" si="8"/>
        <v>0</v>
      </c>
      <c r="W9" s="20">
        <f t="shared" si="8"/>
        <v>1913</v>
      </c>
      <c r="X9" s="20">
        <f t="shared" si="8"/>
        <v>0</v>
      </c>
      <c r="Y9" s="21">
        <f t="shared" si="1"/>
        <v>52.367916780728166</v>
      </c>
      <c r="Z9" s="35">
        <f t="shared" si="8"/>
        <v>0</v>
      </c>
      <c r="AA9" s="20">
        <f t="shared" si="8"/>
        <v>21029</v>
      </c>
      <c r="AB9" s="20">
        <f t="shared" si="8"/>
        <v>0</v>
      </c>
      <c r="AC9" s="20">
        <f t="shared" si="8"/>
        <v>11407</v>
      </c>
      <c r="AD9" s="20">
        <f t="shared" si="8"/>
        <v>0</v>
      </c>
      <c r="AE9" s="20">
        <f t="shared" si="8"/>
        <v>9622</v>
      </c>
      <c r="AF9" s="20">
        <f t="shared" si="8"/>
        <v>0</v>
      </c>
      <c r="AG9" s="20">
        <f t="shared" si="8"/>
        <v>389</v>
      </c>
      <c r="AH9" s="20">
        <f t="shared" si="8"/>
        <v>0</v>
      </c>
      <c r="AI9" s="20">
        <f t="shared" si="8"/>
        <v>1052</v>
      </c>
      <c r="AJ9" s="20">
        <f t="shared" si="8"/>
        <v>0</v>
      </c>
      <c r="AK9" s="20">
        <f t="shared" si="8"/>
        <v>333</v>
      </c>
      <c r="AL9" s="20">
        <f t="shared" si="8"/>
        <v>0</v>
      </c>
      <c r="AM9" s="20">
        <f t="shared" si="8"/>
        <v>684</v>
      </c>
      <c r="AN9" s="20">
        <f t="shared" si="8"/>
        <v>0</v>
      </c>
      <c r="AO9" s="20">
        <f t="shared" si="8"/>
        <v>4945</v>
      </c>
      <c r="AP9" s="20">
        <f t="shared" si="8"/>
        <v>0</v>
      </c>
      <c r="AQ9" s="20">
        <f t="shared" si="8"/>
        <v>4004</v>
      </c>
      <c r="AR9" s="20">
        <f t="shared" si="8"/>
        <v>0</v>
      </c>
      <c r="AS9" s="35">
        <f t="shared" si="8"/>
        <v>8949</v>
      </c>
      <c r="AT9" s="35">
        <f t="shared" si="8"/>
        <v>0</v>
      </c>
      <c r="AU9" s="35">
        <f t="shared" si="8"/>
        <v>8949</v>
      </c>
      <c r="AV9" s="35">
        <f t="shared" si="8"/>
        <v>56214</v>
      </c>
      <c r="AW9" s="35">
        <f t="shared" si="8"/>
        <v>0</v>
      </c>
      <c r="AX9" s="35">
        <f t="shared" si="8"/>
        <v>47507</v>
      </c>
      <c r="AY9" s="35">
        <f t="shared" si="8"/>
        <v>0</v>
      </c>
      <c r="AZ9" s="35">
        <f t="shared" si="8"/>
        <v>103721</v>
      </c>
      <c r="BA9" s="35">
        <f t="shared" si="8"/>
        <v>0</v>
      </c>
      <c r="BB9" s="35">
        <f t="shared" si="8"/>
        <v>103721</v>
      </c>
      <c r="BC9" s="20">
        <f t="shared" si="8"/>
        <v>0</v>
      </c>
      <c r="BD9" s="20">
        <f t="shared" si="8"/>
        <v>0</v>
      </c>
      <c r="BE9" s="35">
        <f t="shared" si="8"/>
        <v>0</v>
      </c>
      <c r="BF9" s="35">
        <f t="shared" si="8"/>
        <v>0</v>
      </c>
      <c r="BG9" s="20">
        <f t="shared" si="8"/>
        <v>0</v>
      </c>
      <c r="BH9" s="20">
        <f t="shared" si="8"/>
        <v>0</v>
      </c>
      <c r="BI9" s="20">
        <f t="shared" si="8"/>
        <v>0</v>
      </c>
      <c r="BJ9" s="20">
        <f t="shared" si="8"/>
        <v>0</v>
      </c>
      <c r="BK9" s="35">
        <f t="shared" si="8"/>
        <v>0</v>
      </c>
      <c r="BL9" s="35">
        <f t="shared" si="8"/>
        <v>0</v>
      </c>
      <c r="BM9" s="35">
        <f t="shared" si="8"/>
        <v>0</v>
      </c>
    </row>
    <row r="10" spans="1:65" s="3" customFormat="1" ht="17.100000000000001" customHeight="1">
      <c r="A10" s="22">
        <v>6</v>
      </c>
      <c r="B10" s="23" t="s">
        <v>72</v>
      </c>
      <c r="C10" s="13">
        <v>35000</v>
      </c>
      <c r="D10" s="13">
        <v>38000</v>
      </c>
      <c r="E10" s="14">
        <v>2915</v>
      </c>
      <c r="F10" s="14">
        <v>2850</v>
      </c>
      <c r="G10" s="14">
        <v>2538</v>
      </c>
      <c r="H10" s="15">
        <f t="shared" si="3"/>
        <v>87.066895368782156</v>
      </c>
      <c r="I10" s="14">
        <v>2126</v>
      </c>
      <c r="J10" s="15">
        <f t="shared" ref="J10:J67" si="9">I10*100/F10</f>
        <v>74.596491228070178</v>
      </c>
      <c r="K10" s="34">
        <f>G10+'May26'!K10</f>
        <v>24046</v>
      </c>
      <c r="L10" s="15">
        <f t="shared" si="0"/>
        <v>68.702857142857141</v>
      </c>
      <c r="M10" s="34">
        <f>I10+'May26'!M10</f>
        <v>28676</v>
      </c>
      <c r="N10" s="15">
        <f t="shared" ref="N10:N67" si="10">M10*100/D10</f>
        <v>75.463157894736838</v>
      </c>
      <c r="O10" s="14">
        <v>25</v>
      </c>
      <c r="P10" s="14">
        <v>66</v>
      </c>
      <c r="Q10" s="34">
        <f>O10+'May26'!Q10</f>
        <v>298</v>
      </c>
      <c r="R10" s="34">
        <f>P10+'May26'!R10</f>
        <v>986</v>
      </c>
      <c r="S10" s="14">
        <v>2267</v>
      </c>
      <c r="T10" s="14">
        <v>2516</v>
      </c>
      <c r="U10" s="14">
        <v>563</v>
      </c>
      <c r="V10" s="14">
        <v>586</v>
      </c>
      <c r="W10" s="14">
        <v>299</v>
      </c>
      <c r="X10" s="14">
        <v>301</v>
      </c>
      <c r="Y10" s="15">
        <f t="shared" si="1"/>
        <v>53.108348134991118</v>
      </c>
      <c r="Z10" s="15">
        <f t="shared" si="1"/>
        <v>51.365187713310583</v>
      </c>
      <c r="AA10" s="14">
        <v>2295</v>
      </c>
      <c r="AB10" s="14">
        <v>2340</v>
      </c>
      <c r="AC10" s="14">
        <v>1344</v>
      </c>
      <c r="AD10" s="14">
        <v>1158</v>
      </c>
      <c r="AE10" s="14">
        <v>951</v>
      </c>
      <c r="AF10" s="14">
        <v>1038</v>
      </c>
      <c r="AG10" s="14">
        <v>20</v>
      </c>
      <c r="AH10" s="14">
        <v>20</v>
      </c>
      <c r="AI10" s="14">
        <v>189</v>
      </c>
      <c r="AJ10" s="14">
        <v>85</v>
      </c>
      <c r="AK10" s="14">
        <v>11</v>
      </c>
      <c r="AL10" s="14">
        <v>18</v>
      </c>
      <c r="AM10" s="14">
        <v>109</v>
      </c>
      <c r="AN10" s="14">
        <v>154</v>
      </c>
      <c r="AO10" s="14">
        <v>561</v>
      </c>
      <c r="AP10" s="14">
        <v>519</v>
      </c>
      <c r="AQ10" s="14">
        <v>472</v>
      </c>
      <c r="AR10" s="14">
        <v>458</v>
      </c>
      <c r="AS10" s="34">
        <f t="shared" si="4"/>
        <v>1033</v>
      </c>
      <c r="AT10" s="34">
        <f t="shared" si="4"/>
        <v>977</v>
      </c>
      <c r="AU10" s="34">
        <f t="shared" si="5"/>
        <v>2010</v>
      </c>
      <c r="AV10" s="34">
        <f>AO10+'May26'!AV10</f>
        <v>6338</v>
      </c>
      <c r="AW10" s="34">
        <f>AP10+'May26'!AW10</f>
        <v>6762</v>
      </c>
      <c r="AX10" s="34">
        <f>AQ10+'May26'!AX10</f>
        <v>5051</v>
      </c>
      <c r="AY10" s="34">
        <f>AR10+'May26'!AY10</f>
        <v>5502</v>
      </c>
      <c r="AZ10" s="34">
        <f t="shared" si="6"/>
        <v>11389</v>
      </c>
      <c r="BA10" s="34">
        <f t="shared" si="6"/>
        <v>12264</v>
      </c>
      <c r="BB10" s="34">
        <f t="shared" si="7"/>
        <v>23653</v>
      </c>
      <c r="BC10" s="14"/>
      <c r="BD10" s="14"/>
      <c r="BE10" s="34"/>
      <c r="BF10" s="34"/>
      <c r="BG10" s="14">
        <v>149</v>
      </c>
      <c r="BH10" s="14">
        <v>3282</v>
      </c>
      <c r="BI10" s="14">
        <v>168420</v>
      </c>
      <c r="BJ10" s="14">
        <f>BH10+BI10</f>
        <v>171702</v>
      </c>
      <c r="BK10" s="34">
        <f>'May26'!BK10+BH10</f>
        <v>50856</v>
      </c>
      <c r="BL10" s="34">
        <f>'May26'!BL10+BI10</f>
        <v>2359765</v>
      </c>
      <c r="BM10" s="34">
        <f>SUM(BK10:BL10)</f>
        <v>2410621</v>
      </c>
    </row>
    <row r="11" spans="1:65" s="3" customFormat="1" ht="17.100000000000001" customHeight="1">
      <c r="A11" s="16">
        <v>8</v>
      </c>
      <c r="B11" s="17" t="s">
        <v>73</v>
      </c>
      <c r="C11" s="13">
        <v>80000</v>
      </c>
      <c r="D11" s="13">
        <v>25000</v>
      </c>
      <c r="E11" s="14">
        <v>6920</v>
      </c>
      <c r="F11" s="14">
        <v>2220</v>
      </c>
      <c r="G11" s="14">
        <v>5889</v>
      </c>
      <c r="H11" s="15">
        <f t="shared" si="3"/>
        <v>85.101156069364166</v>
      </c>
      <c r="I11" s="14">
        <v>1252</v>
      </c>
      <c r="J11" s="15">
        <f t="shared" si="9"/>
        <v>56.396396396396398</v>
      </c>
      <c r="K11" s="34">
        <f>G11+'May26'!K11</f>
        <v>64503</v>
      </c>
      <c r="L11" s="15">
        <f t="shared" si="0"/>
        <v>80.628749999999997</v>
      </c>
      <c r="M11" s="34">
        <f>I11+'May26'!M11</f>
        <v>15336</v>
      </c>
      <c r="N11" s="15">
        <f t="shared" si="10"/>
        <v>61.344000000000001</v>
      </c>
      <c r="O11" s="14">
        <v>88</v>
      </c>
      <c r="P11" s="14">
        <v>20</v>
      </c>
      <c r="Q11" s="34">
        <f>O11+'May26'!Q11</f>
        <v>918</v>
      </c>
      <c r="R11" s="34">
        <f>P11+'May26'!R11</f>
        <v>307</v>
      </c>
      <c r="S11" s="14">
        <v>4783</v>
      </c>
      <c r="T11" s="14">
        <v>436</v>
      </c>
      <c r="U11" s="14">
        <v>1118</v>
      </c>
      <c r="V11" s="14">
        <v>145</v>
      </c>
      <c r="W11" s="14">
        <v>554</v>
      </c>
      <c r="X11" s="14">
        <v>70</v>
      </c>
      <c r="Y11" s="15">
        <f t="shared" si="1"/>
        <v>49.552772808586759</v>
      </c>
      <c r="Z11" s="15">
        <f t="shared" si="1"/>
        <v>48.275862068965516</v>
      </c>
      <c r="AA11" s="14">
        <v>5883</v>
      </c>
      <c r="AB11" s="14">
        <v>1428</v>
      </c>
      <c r="AC11" s="14">
        <v>2570</v>
      </c>
      <c r="AD11" s="14">
        <v>628</v>
      </c>
      <c r="AE11" s="14">
        <v>2151</v>
      </c>
      <c r="AF11" s="14">
        <v>662</v>
      </c>
      <c r="AG11" s="14">
        <v>28</v>
      </c>
      <c r="AH11" s="14">
        <v>6</v>
      </c>
      <c r="AI11" s="14">
        <v>336</v>
      </c>
      <c r="AJ11" s="14">
        <v>51</v>
      </c>
      <c r="AK11" s="14">
        <v>71</v>
      </c>
      <c r="AL11" s="14">
        <v>5</v>
      </c>
      <c r="AM11" s="14">
        <v>404</v>
      </c>
      <c r="AN11" s="14">
        <v>71</v>
      </c>
      <c r="AO11" s="14">
        <v>1440</v>
      </c>
      <c r="AP11" s="14">
        <v>377</v>
      </c>
      <c r="AQ11" s="14">
        <v>1167</v>
      </c>
      <c r="AR11" s="14">
        <v>291</v>
      </c>
      <c r="AS11" s="34">
        <f t="shared" si="4"/>
        <v>2607</v>
      </c>
      <c r="AT11" s="34">
        <f t="shared" si="4"/>
        <v>668</v>
      </c>
      <c r="AU11" s="34">
        <f t="shared" si="5"/>
        <v>3275</v>
      </c>
      <c r="AV11" s="34">
        <f>AO11+'May26'!AV11</f>
        <v>15930</v>
      </c>
      <c r="AW11" s="34">
        <f>AP11+'May26'!AW11</f>
        <v>3942</v>
      </c>
      <c r="AX11" s="34">
        <f>AQ11+'May26'!AX11</f>
        <v>12598</v>
      </c>
      <c r="AY11" s="34">
        <f>AR11+'May26'!AY11</f>
        <v>3166</v>
      </c>
      <c r="AZ11" s="34">
        <f t="shared" si="6"/>
        <v>28528</v>
      </c>
      <c r="BA11" s="34">
        <f t="shared" si="6"/>
        <v>7108</v>
      </c>
      <c r="BB11" s="34">
        <f t="shared" si="7"/>
        <v>35636</v>
      </c>
      <c r="BC11" s="14"/>
      <c r="BD11" s="14"/>
      <c r="BE11" s="34"/>
      <c r="BF11" s="34"/>
      <c r="BG11" s="14"/>
      <c r="BH11" s="14"/>
      <c r="BI11" s="14"/>
      <c r="BJ11" s="14"/>
      <c r="BK11" s="34">
        <f>'May26'!BK11+BH11</f>
        <v>0</v>
      </c>
      <c r="BL11" s="34">
        <f>'May26'!BL11+BI11</f>
        <v>0</v>
      </c>
      <c r="BM11" s="40"/>
    </row>
    <row r="12" spans="1:65" s="4" customFormat="1" ht="17.100000000000001" customHeight="1">
      <c r="A12" s="18"/>
      <c r="B12" s="19" t="s">
        <v>74</v>
      </c>
      <c r="C12" s="19">
        <f>SUM(C10:C11)</f>
        <v>115000</v>
      </c>
      <c r="D12" s="19">
        <f t="shared" ref="D12:BM12" si="11">SUM(D10:D11)</f>
        <v>63000</v>
      </c>
      <c r="E12" s="20">
        <f t="shared" si="11"/>
        <v>9835</v>
      </c>
      <c r="F12" s="20">
        <f t="shared" si="11"/>
        <v>5070</v>
      </c>
      <c r="G12" s="20">
        <f t="shared" si="11"/>
        <v>8427</v>
      </c>
      <c r="H12" s="21">
        <f t="shared" si="3"/>
        <v>85.683782409761051</v>
      </c>
      <c r="I12" s="20">
        <f t="shared" si="11"/>
        <v>3378</v>
      </c>
      <c r="J12" s="21">
        <f t="shared" si="9"/>
        <v>66.627218934911241</v>
      </c>
      <c r="K12" s="35">
        <f t="shared" si="11"/>
        <v>88549</v>
      </c>
      <c r="L12" s="21">
        <f t="shared" si="0"/>
        <v>76.999130434782614</v>
      </c>
      <c r="M12" s="35">
        <f t="shared" si="11"/>
        <v>44012</v>
      </c>
      <c r="N12" s="21">
        <f t="shared" si="10"/>
        <v>69.860317460317461</v>
      </c>
      <c r="O12" s="20">
        <f t="shared" si="11"/>
        <v>113</v>
      </c>
      <c r="P12" s="20">
        <f t="shared" si="11"/>
        <v>86</v>
      </c>
      <c r="Q12" s="35">
        <f t="shared" si="11"/>
        <v>1216</v>
      </c>
      <c r="R12" s="35">
        <f t="shared" si="11"/>
        <v>1293</v>
      </c>
      <c r="S12" s="20">
        <f t="shared" si="11"/>
        <v>7050</v>
      </c>
      <c r="T12" s="20">
        <f t="shared" si="11"/>
        <v>2952</v>
      </c>
      <c r="U12" s="20">
        <f t="shared" si="11"/>
        <v>1681</v>
      </c>
      <c r="V12" s="20">
        <f t="shared" si="11"/>
        <v>731</v>
      </c>
      <c r="W12" s="20">
        <f t="shared" si="11"/>
        <v>853</v>
      </c>
      <c r="X12" s="20">
        <f t="shared" si="11"/>
        <v>371</v>
      </c>
      <c r="Y12" s="21">
        <f t="shared" si="1"/>
        <v>50.743604997025578</v>
      </c>
      <c r="Z12" s="21">
        <f t="shared" si="1"/>
        <v>50.752393980848154</v>
      </c>
      <c r="AA12" s="20">
        <f t="shared" si="11"/>
        <v>8178</v>
      </c>
      <c r="AB12" s="20">
        <f t="shared" si="11"/>
        <v>3768</v>
      </c>
      <c r="AC12" s="20">
        <f t="shared" si="11"/>
        <v>3914</v>
      </c>
      <c r="AD12" s="20">
        <f t="shared" si="11"/>
        <v>1786</v>
      </c>
      <c r="AE12" s="20">
        <f t="shared" si="11"/>
        <v>3102</v>
      </c>
      <c r="AF12" s="20">
        <f t="shared" si="11"/>
        <v>1700</v>
      </c>
      <c r="AG12" s="20">
        <f t="shared" si="11"/>
        <v>48</v>
      </c>
      <c r="AH12" s="20">
        <f t="shared" si="11"/>
        <v>26</v>
      </c>
      <c r="AI12" s="20">
        <f t="shared" si="11"/>
        <v>525</v>
      </c>
      <c r="AJ12" s="20">
        <f t="shared" si="11"/>
        <v>136</v>
      </c>
      <c r="AK12" s="20">
        <f t="shared" si="11"/>
        <v>82</v>
      </c>
      <c r="AL12" s="20">
        <f t="shared" si="11"/>
        <v>23</v>
      </c>
      <c r="AM12" s="20">
        <f t="shared" si="11"/>
        <v>513</v>
      </c>
      <c r="AN12" s="20">
        <f t="shared" si="11"/>
        <v>225</v>
      </c>
      <c r="AO12" s="20">
        <f t="shared" si="11"/>
        <v>2001</v>
      </c>
      <c r="AP12" s="20">
        <f t="shared" si="11"/>
        <v>896</v>
      </c>
      <c r="AQ12" s="20">
        <f t="shared" si="11"/>
        <v>1639</v>
      </c>
      <c r="AR12" s="20">
        <f t="shared" si="11"/>
        <v>749</v>
      </c>
      <c r="AS12" s="35">
        <f t="shared" si="11"/>
        <v>3640</v>
      </c>
      <c r="AT12" s="35">
        <f t="shared" si="11"/>
        <v>1645</v>
      </c>
      <c r="AU12" s="35">
        <f t="shared" si="11"/>
        <v>5285</v>
      </c>
      <c r="AV12" s="35">
        <f t="shared" si="11"/>
        <v>22268</v>
      </c>
      <c r="AW12" s="35">
        <f t="shared" si="11"/>
        <v>10704</v>
      </c>
      <c r="AX12" s="35">
        <f t="shared" si="11"/>
        <v>17649</v>
      </c>
      <c r="AY12" s="35">
        <f t="shared" si="11"/>
        <v>8668</v>
      </c>
      <c r="AZ12" s="35">
        <f t="shared" si="11"/>
        <v>39917</v>
      </c>
      <c r="BA12" s="35">
        <f t="shared" si="11"/>
        <v>19372</v>
      </c>
      <c r="BB12" s="35">
        <f t="shared" si="11"/>
        <v>59289</v>
      </c>
      <c r="BC12" s="20">
        <f t="shared" si="11"/>
        <v>0</v>
      </c>
      <c r="BD12" s="20">
        <f t="shared" si="11"/>
        <v>0</v>
      </c>
      <c r="BE12" s="35">
        <f t="shared" si="11"/>
        <v>0</v>
      </c>
      <c r="BF12" s="35">
        <f t="shared" si="11"/>
        <v>0</v>
      </c>
      <c r="BG12" s="20">
        <f t="shared" si="11"/>
        <v>149</v>
      </c>
      <c r="BH12" s="20">
        <f t="shared" si="11"/>
        <v>3282</v>
      </c>
      <c r="BI12" s="20">
        <f t="shared" si="11"/>
        <v>168420</v>
      </c>
      <c r="BJ12" s="20">
        <f t="shared" si="11"/>
        <v>171702</v>
      </c>
      <c r="BK12" s="35">
        <f t="shared" si="11"/>
        <v>50856</v>
      </c>
      <c r="BL12" s="35">
        <f t="shared" si="11"/>
        <v>2359765</v>
      </c>
      <c r="BM12" s="35">
        <f t="shared" si="11"/>
        <v>2410621</v>
      </c>
    </row>
    <row r="13" spans="1:65" s="4" customFormat="1" ht="17.100000000000001" customHeight="1">
      <c r="A13" s="24">
        <v>9</v>
      </c>
      <c r="B13" s="25" t="s">
        <v>75</v>
      </c>
      <c r="C13" s="26">
        <v>170000</v>
      </c>
      <c r="D13" s="26">
        <v>0</v>
      </c>
      <c r="E13" s="27">
        <v>14860</v>
      </c>
      <c r="F13" s="27"/>
      <c r="G13" s="27">
        <v>12282</v>
      </c>
      <c r="H13" s="28">
        <f t="shared" si="3"/>
        <v>82.651413189771205</v>
      </c>
      <c r="I13" s="27"/>
      <c r="J13" s="15"/>
      <c r="K13" s="34">
        <f>G13+'May26'!K13</f>
        <v>124917</v>
      </c>
      <c r="L13" s="15">
        <f t="shared" si="0"/>
        <v>73.480588235294121</v>
      </c>
      <c r="M13" s="34">
        <f>I13+'May26'!M13</f>
        <v>0</v>
      </c>
      <c r="N13" s="28"/>
      <c r="O13" s="27">
        <v>184</v>
      </c>
      <c r="P13" s="27"/>
      <c r="Q13" s="34">
        <f>O13+'May26'!Q13</f>
        <v>2044</v>
      </c>
      <c r="R13" s="34">
        <f>P13+'May26'!R13</f>
        <v>0</v>
      </c>
      <c r="S13" s="27">
        <v>11714</v>
      </c>
      <c r="T13" s="27"/>
      <c r="U13" s="27">
        <v>2874</v>
      </c>
      <c r="V13" s="27"/>
      <c r="W13" s="27">
        <v>1399</v>
      </c>
      <c r="X13" s="27"/>
      <c r="Y13" s="15">
        <f t="shared" si="1"/>
        <v>48.677800974251916</v>
      </c>
      <c r="Z13" s="15"/>
      <c r="AA13" s="27">
        <v>12778</v>
      </c>
      <c r="AB13" s="27"/>
      <c r="AC13" s="27">
        <v>6131</v>
      </c>
      <c r="AD13" s="27"/>
      <c r="AE13" s="27">
        <v>6226</v>
      </c>
      <c r="AF13" s="27"/>
      <c r="AG13" s="27">
        <v>276</v>
      </c>
      <c r="AH13" s="27"/>
      <c r="AI13" s="27">
        <v>599</v>
      </c>
      <c r="AJ13" s="27"/>
      <c r="AK13" s="27">
        <v>389</v>
      </c>
      <c r="AL13" s="27"/>
      <c r="AM13" s="27">
        <v>439</v>
      </c>
      <c r="AN13" s="27"/>
      <c r="AO13" s="27">
        <v>2864</v>
      </c>
      <c r="AP13" s="27"/>
      <c r="AQ13" s="27">
        <v>2306</v>
      </c>
      <c r="AR13" s="27"/>
      <c r="AS13" s="34">
        <f t="shared" si="4"/>
        <v>5170</v>
      </c>
      <c r="AT13" s="34">
        <f t="shared" si="4"/>
        <v>0</v>
      </c>
      <c r="AU13" s="34">
        <f t="shared" si="5"/>
        <v>5170</v>
      </c>
      <c r="AV13" s="34">
        <f>AO13+'May26'!AV13</f>
        <v>31616</v>
      </c>
      <c r="AW13" s="34">
        <f>AP13+'May26'!AW13</f>
        <v>0</v>
      </c>
      <c r="AX13" s="34">
        <f>AQ13+'May26'!AX13</f>
        <v>25778</v>
      </c>
      <c r="AY13" s="34">
        <f>AR13+'May26'!AY13</f>
        <v>0</v>
      </c>
      <c r="AZ13" s="34">
        <f t="shared" si="6"/>
        <v>57394</v>
      </c>
      <c r="BA13" s="34">
        <f t="shared" si="6"/>
        <v>0</v>
      </c>
      <c r="BB13" s="34">
        <f t="shared" si="7"/>
        <v>57394</v>
      </c>
      <c r="BC13" s="27"/>
      <c r="BD13" s="27"/>
      <c r="BE13" s="38"/>
      <c r="BF13" s="38"/>
      <c r="BG13" s="27"/>
      <c r="BH13" s="27"/>
      <c r="BI13" s="27"/>
      <c r="BJ13" s="27"/>
      <c r="BK13" s="34">
        <f>'May26'!BK13+BH13</f>
        <v>0</v>
      </c>
      <c r="BL13" s="34">
        <f>'May26'!BL13+BI13</f>
        <v>0</v>
      </c>
      <c r="BM13" s="42">
        <v>0</v>
      </c>
    </row>
    <row r="14" spans="1:65" s="3" customFormat="1" ht="17.100000000000001" customHeight="1">
      <c r="A14" s="12">
        <v>10</v>
      </c>
      <c r="B14" s="13" t="s">
        <v>76</v>
      </c>
      <c r="C14" s="13">
        <v>71000</v>
      </c>
      <c r="D14" s="13">
        <v>0</v>
      </c>
      <c r="E14" s="14">
        <v>6050</v>
      </c>
      <c r="F14" s="14"/>
      <c r="G14" s="14">
        <v>8009</v>
      </c>
      <c r="H14" s="15">
        <f t="shared" si="3"/>
        <v>132.38016528925621</v>
      </c>
      <c r="I14" s="14"/>
      <c r="J14" s="15"/>
      <c r="K14" s="34">
        <f>G14+'May26'!K14</f>
        <v>48775</v>
      </c>
      <c r="L14" s="15">
        <f t="shared" si="0"/>
        <v>68.697183098591552</v>
      </c>
      <c r="M14" s="34">
        <f>I14+'May26'!M14</f>
        <v>0</v>
      </c>
      <c r="N14" s="15"/>
      <c r="O14" s="14">
        <v>766</v>
      </c>
      <c r="P14" s="14"/>
      <c r="Q14" s="34">
        <f>O14+'May26'!Q14</f>
        <v>3594</v>
      </c>
      <c r="R14" s="34">
        <f>P14+'May26'!R14</f>
        <v>0</v>
      </c>
      <c r="S14" s="14">
        <v>3408</v>
      </c>
      <c r="T14" s="14"/>
      <c r="U14" s="14">
        <v>1105</v>
      </c>
      <c r="V14" s="14"/>
      <c r="W14" s="14">
        <v>707</v>
      </c>
      <c r="X14" s="14"/>
      <c r="Y14" s="15">
        <f t="shared" si="1"/>
        <v>63.981900452488688</v>
      </c>
      <c r="Z14" s="15"/>
      <c r="AA14" s="14">
        <v>4849</v>
      </c>
      <c r="AB14" s="14"/>
      <c r="AC14" s="14">
        <v>2738</v>
      </c>
      <c r="AD14" s="14"/>
      <c r="AE14" s="14">
        <v>2111</v>
      </c>
      <c r="AF14" s="14"/>
      <c r="AG14" s="14">
        <v>67</v>
      </c>
      <c r="AH14" s="14"/>
      <c r="AI14" s="14">
        <v>88</v>
      </c>
      <c r="AJ14" s="14"/>
      <c r="AK14" s="14">
        <v>64</v>
      </c>
      <c r="AL14" s="14"/>
      <c r="AM14" s="14">
        <v>48</v>
      </c>
      <c r="AN14" s="14"/>
      <c r="AO14" s="14">
        <v>1351</v>
      </c>
      <c r="AP14" s="14"/>
      <c r="AQ14" s="14">
        <v>1120</v>
      </c>
      <c r="AR14" s="14"/>
      <c r="AS14" s="34">
        <f t="shared" si="4"/>
        <v>2471</v>
      </c>
      <c r="AT14" s="34">
        <f t="shared" si="4"/>
        <v>0</v>
      </c>
      <c r="AU14" s="34">
        <f t="shared" si="5"/>
        <v>2471</v>
      </c>
      <c r="AV14" s="34">
        <f>AO14+'May26'!AV14</f>
        <v>12930</v>
      </c>
      <c r="AW14" s="34">
        <f>AP14+'May26'!AW14</f>
        <v>0</v>
      </c>
      <c r="AX14" s="34">
        <f>AQ14+'May26'!AX14</f>
        <v>10614</v>
      </c>
      <c r="AY14" s="34">
        <f>AR14+'May26'!AY14</f>
        <v>0</v>
      </c>
      <c r="AZ14" s="34">
        <f t="shared" si="6"/>
        <v>23544</v>
      </c>
      <c r="BA14" s="34">
        <f t="shared" si="6"/>
        <v>0</v>
      </c>
      <c r="BB14" s="34">
        <f t="shared" si="7"/>
        <v>23544</v>
      </c>
      <c r="BC14" s="14">
        <v>30</v>
      </c>
      <c r="BD14" s="14">
        <v>150</v>
      </c>
      <c r="BE14" s="34">
        <f>BC14+'May26'!BE14</f>
        <v>300</v>
      </c>
      <c r="BF14" s="34">
        <f>BD14+'May26'!BF14</f>
        <v>1500</v>
      </c>
      <c r="BG14" s="14"/>
      <c r="BH14" s="14"/>
      <c r="BI14" s="14"/>
      <c r="BJ14" s="14"/>
      <c r="BK14" s="39"/>
      <c r="BL14" s="39"/>
      <c r="BM14" s="39"/>
    </row>
    <row r="15" spans="1:65" s="3" customFormat="1" ht="17.100000000000001" customHeight="1">
      <c r="A15" s="12">
        <v>11</v>
      </c>
      <c r="B15" s="13" t="s">
        <v>77</v>
      </c>
      <c r="C15" s="13">
        <v>58000</v>
      </c>
      <c r="D15" s="13">
        <v>0</v>
      </c>
      <c r="E15" s="14">
        <v>4826</v>
      </c>
      <c r="F15" s="14"/>
      <c r="G15" s="14">
        <v>6007</v>
      </c>
      <c r="H15" s="15">
        <f t="shared" si="3"/>
        <v>124.47161210111894</v>
      </c>
      <c r="I15" s="14"/>
      <c r="J15" s="15"/>
      <c r="K15" s="34">
        <f>G15+'May26'!K15</f>
        <v>38682</v>
      </c>
      <c r="L15" s="15">
        <f t="shared" si="0"/>
        <v>66.693103448275863</v>
      </c>
      <c r="M15" s="34">
        <f>I15+'May26'!M15</f>
        <v>0</v>
      </c>
      <c r="N15" s="15"/>
      <c r="O15" s="14">
        <v>457</v>
      </c>
      <c r="P15" s="14"/>
      <c r="Q15" s="34">
        <f>O15+'May26'!Q15</f>
        <v>2233</v>
      </c>
      <c r="R15" s="34">
        <f>P15+'May26'!R15</f>
        <v>0</v>
      </c>
      <c r="S15" s="14">
        <v>3639</v>
      </c>
      <c r="T15" s="14"/>
      <c r="U15" s="14">
        <v>880</v>
      </c>
      <c r="V15" s="14"/>
      <c r="W15" s="14">
        <v>465</v>
      </c>
      <c r="X15" s="14"/>
      <c r="Y15" s="15">
        <f t="shared" si="1"/>
        <v>52.840909090909093</v>
      </c>
      <c r="Z15" s="15"/>
      <c r="AA15" s="14">
        <v>4149</v>
      </c>
      <c r="AB15" s="14"/>
      <c r="AC15" s="14">
        <v>2339</v>
      </c>
      <c r="AD15" s="14"/>
      <c r="AE15" s="14">
        <v>1810</v>
      </c>
      <c r="AF15" s="14"/>
      <c r="AG15" s="14">
        <v>90</v>
      </c>
      <c r="AH15" s="14"/>
      <c r="AI15" s="14">
        <v>237</v>
      </c>
      <c r="AJ15" s="14"/>
      <c r="AK15" s="14">
        <v>80</v>
      </c>
      <c r="AL15" s="14"/>
      <c r="AM15" s="14">
        <v>100</v>
      </c>
      <c r="AN15" s="14"/>
      <c r="AO15" s="14">
        <v>1005</v>
      </c>
      <c r="AP15" s="14"/>
      <c r="AQ15" s="14">
        <v>827</v>
      </c>
      <c r="AR15" s="14"/>
      <c r="AS15" s="34">
        <f t="shared" si="4"/>
        <v>1832</v>
      </c>
      <c r="AT15" s="34">
        <f t="shared" si="4"/>
        <v>0</v>
      </c>
      <c r="AU15" s="34">
        <f t="shared" si="5"/>
        <v>1832</v>
      </c>
      <c r="AV15" s="34">
        <f>AO15+'May26'!AV15</f>
        <v>10131</v>
      </c>
      <c r="AW15" s="34">
        <f>AP15+'May26'!AW15</f>
        <v>0</v>
      </c>
      <c r="AX15" s="34">
        <f>AQ15+'May26'!AX15</f>
        <v>8336</v>
      </c>
      <c r="AY15" s="34">
        <f>AR15+'May26'!AY15</f>
        <v>0</v>
      </c>
      <c r="AZ15" s="34">
        <f t="shared" si="6"/>
        <v>18467</v>
      </c>
      <c r="BA15" s="34">
        <f t="shared" si="6"/>
        <v>0</v>
      </c>
      <c r="BB15" s="34">
        <f t="shared" si="7"/>
        <v>18467</v>
      </c>
      <c r="BC15" s="14"/>
      <c r="BD15" s="14"/>
      <c r="BE15" s="34"/>
      <c r="BF15" s="34"/>
      <c r="BG15" s="14"/>
      <c r="BH15" s="14"/>
      <c r="BI15" s="14"/>
      <c r="BJ15" s="14"/>
      <c r="BK15" s="39"/>
      <c r="BL15" s="39"/>
      <c r="BM15" s="39"/>
    </row>
    <row r="16" spans="1:65" s="3" customFormat="1" ht="17.100000000000001" customHeight="1">
      <c r="A16" s="12">
        <v>12</v>
      </c>
      <c r="B16" s="13" t="s">
        <v>78</v>
      </c>
      <c r="C16" s="13">
        <v>48000</v>
      </c>
      <c r="D16" s="13">
        <v>0</v>
      </c>
      <c r="E16" s="14">
        <v>3625</v>
      </c>
      <c r="F16" s="14"/>
      <c r="G16" s="14">
        <v>4664</v>
      </c>
      <c r="H16" s="15">
        <f t="shared" si="3"/>
        <v>128.66206896551725</v>
      </c>
      <c r="I16" s="14"/>
      <c r="J16" s="15"/>
      <c r="K16" s="34">
        <f>G16+'May26'!K16</f>
        <v>29203</v>
      </c>
      <c r="L16" s="15">
        <f t="shared" si="0"/>
        <v>60.83958333333333</v>
      </c>
      <c r="M16" s="34">
        <f>I16+'May26'!M16</f>
        <v>0</v>
      </c>
      <c r="N16" s="15"/>
      <c r="O16" s="14">
        <v>294</v>
      </c>
      <c r="P16" s="14"/>
      <c r="Q16" s="34">
        <f>O16+'May26'!Q16</f>
        <v>1797</v>
      </c>
      <c r="R16" s="34">
        <f>P16+'May26'!R16</f>
        <v>0</v>
      </c>
      <c r="S16" s="14">
        <v>2323</v>
      </c>
      <c r="T16" s="14"/>
      <c r="U16" s="14">
        <v>601</v>
      </c>
      <c r="V16" s="14"/>
      <c r="W16" s="14">
        <v>340</v>
      </c>
      <c r="X16" s="14"/>
      <c r="Y16" s="15">
        <f t="shared" si="1"/>
        <v>56.572379367720465</v>
      </c>
      <c r="Z16" s="15"/>
      <c r="AA16" s="14">
        <v>2938</v>
      </c>
      <c r="AB16" s="14"/>
      <c r="AC16" s="14">
        <v>1655</v>
      </c>
      <c r="AD16" s="14"/>
      <c r="AE16" s="14">
        <v>1283</v>
      </c>
      <c r="AF16" s="14"/>
      <c r="AG16" s="14">
        <v>74</v>
      </c>
      <c r="AH16" s="14"/>
      <c r="AI16" s="14">
        <v>164</v>
      </c>
      <c r="AJ16" s="14"/>
      <c r="AK16" s="14">
        <v>89</v>
      </c>
      <c r="AL16" s="14"/>
      <c r="AM16" s="14">
        <v>49</v>
      </c>
      <c r="AN16" s="14"/>
      <c r="AO16" s="14">
        <v>665</v>
      </c>
      <c r="AP16" s="14"/>
      <c r="AQ16" s="14">
        <v>614</v>
      </c>
      <c r="AR16" s="14"/>
      <c r="AS16" s="34">
        <f t="shared" si="4"/>
        <v>1279</v>
      </c>
      <c r="AT16" s="34">
        <f t="shared" si="4"/>
        <v>0</v>
      </c>
      <c r="AU16" s="34">
        <f t="shared" si="5"/>
        <v>1279</v>
      </c>
      <c r="AV16" s="34">
        <f>AO16+'May26'!AV16</f>
        <v>7248</v>
      </c>
      <c r="AW16" s="34">
        <f>AP16+'May26'!AW16</f>
        <v>0</v>
      </c>
      <c r="AX16" s="34">
        <f>AQ16+'May26'!AX16</f>
        <v>6702</v>
      </c>
      <c r="AY16" s="34">
        <f>AR16+'May26'!AY16</f>
        <v>0</v>
      </c>
      <c r="AZ16" s="34">
        <f t="shared" si="6"/>
        <v>13950</v>
      </c>
      <c r="BA16" s="34">
        <f t="shared" si="6"/>
        <v>0</v>
      </c>
      <c r="BB16" s="34">
        <f t="shared" si="7"/>
        <v>13950</v>
      </c>
      <c r="BC16" s="14"/>
      <c r="BD16" s="14"/>
      <c r="BE16" s="34"/>
      <c r="BF16" s="34"/>
      <c r="BG16" s="14"/>
      <c r="BH16" s="14"/>
      <c r="BI16" s="14"/>
      <c r="BJ16" s="14"/>
      <c r="BK16" s="39"/>
      <c r="BL16" s="39"/>
      <c r="BM16" s="39"/>
    </row>
    <row r="17" spans="1:65" s="3" customFormat="1" ht="17.100000000000001" customHeight="1">
      <c r="A17" s="12">
        <v>13</v>
      </c>
      <c r="B17" s="13" t="s">
        <v>79</v>
      </c>
      <c r="C17" s="13">
        <v>50000</v>
      </c>
      <c r="D17" s="13">
        <v>0</v>
      </c>
      <c r="E17" s="14">
        <v>4645</v>
      </c>
      <c r="F17" s="14"/>
      <c r="G17" s="14">
        <v>4633</v>
      </c>
      <c r="H17" s="15">
        <f t="shared" si="3"/>
        <v>99.741657696447788</v>
      </c>
      <c r="I17" s="14"/>
      <c r="J17" s="15"/>
      <c r="K17" s="34">
        <f>G17+'May26'!K17</f>
        <v>33971</v>
      </c>
      <c r="L17" s="15">
        <f t="shared" si="0"/>
        <v>67.941999999999993</v>
      </c>
      <c r="M17" s="34">
        <f>I17+'May26'!M17</f>
        <v>0</v>
      </c>
      <c r="N17" s="15"/>
      <c r="O17" s="14">
        <v>159</v>
      </c>
      <c r="P17" s="14"/>
      <c r="Q17" s="34">
        <f>O17+'May26'!Q17</f>
        <v>1087</v>
      </c>
      <c r="R17" s="34">
        <f>P17+'May26'!R17</f>
        <v>0</v>
      </c>
      <c r="S17" s="14">
        <v>3272</v>
      </c>
      <c r="T17" s="14"/>
      <c r="U17" s="14">
        <v>820</v>
      </c>
      <c r="V17" s="14"/>
      <c r="W17" s="14">
        <v>440</v>
      </c>
      <c r="X17" s="14"/>
      <c r="Y17" s="15">
        <f t="shared" si="1"/>
        <v>53.658536585365852</v>
      </c>
      <c r="Z17" s="15"/>
      <c r="AA17" s="14">
        <v>3011</v>
      </c>
      <c r="AB17" s="14"/>
      <c r="AC17" s="14">
        <v>1627</v>
      </c>
      <c r="AD17" s="14"/>
      <c r="AE17" s="14">
        <v>1384</v>
      </c>
      <c r="AF17" s="14"/>
      <c r="AG17" s="14">
        <v>34</v>
      </c>
      <c r="AH17" s="14"/>
      <c r="AI17" s="14">
        <v>174</v>
      </c>
      <c r="AJ17" s="14"/>
      <c r="AK17" s="14">
        <v>31</v>
      </c>
      <c r="AL17" s="14"/>
      <c r="AM17" s="14">
        <v>179</v>
      </c>
      <c r="AN17" s="14"/>
      <c r="AO17" s="14">
        <v>608</v>
      </c>
      <c r="AP17" s="14"/>
      <c r="AQ17" s="14">
        <v>601</v>
      </c>
      <c r="AR17" s="14"/>
      <c r="AS17" s="34">
        <f t="shared" si="4"/>
        <v>1209</v>
      </c>
      <c r="AT17" s="34">
        <f t="shared" si="4"/>
        <v>0</v>
      </c>
      <c r="AU17" s="34">
        <f t="shared" si="5"/>
        <v>1209</v>
      </c>
      <c r="AV17" s="34">
        <f>AO17+'May26'!AV17</f>
        <v>7923</v>
      </c>
      <c r="AW17" s="34">
        <f>AP17+'May26'!AW17</f>
        <v>0</v>
      </c>
      <c r="AX17" s="34">
        <f>AQ17+'May26'!AX17</f>
        <v>7335</v>
      </c>
      <c r="AY17" s="34">
        <f>AR17+'May26'!AY17</f>
        <v>0</v>
      </c>
      <c r="AZ17" s="34">
        <f t="shared" si="6"/>
        <v>15258</v>
      </c>
      <c r="BA17" s="34">
        <f t="shared" si="6"/>
        <v>0</v>
      </c>
      <c r="BB17" s="34">
        <f t="shared" si="7"/>
        <v>15258</v>
      </c>
      <c r="BC17" s="14"/>
      <c r="BD17" s="14"/>
      <c r="BE17" s="34"/>
      <c r="BF17" s="34"/>
      <c r="BG17" s="14"/>
      <c r="BH17" s="14"/>
      <c r="BI17" s="14"/>
      <c r="BJ17" s="14"/>
      <c r="BK17" s="39"/>
      <c r="BL17" s="39"/>
      <c r="BM17" s="39"/>
    </row>
    <row r="18" spans="1:65" s="3" customFormat="1" ht="17.100000000000001" customHeight="1">
      <c r="A18" s="16">
        <v>14</v>
      </c>
      <c r="B18" s="17" t="s">
        <v>80</v>
      </c>
      <c r="C18" s="13">
        <v>56000</v>
      </c>
      <c r="D18" s="13">
        <v>0</v>
      </c>
      <c r="E18" s="14">
        <v>5160</v>
      </c>
      <c r="F18" s="14"/>
      <c r="G18" s="14">
        <v>5343</v>
      </c>
      <c r="H18" s="15">
        <f t="shared" si="3"/>
        <v>103.54651162790698</v>
      </c>
      <c r="I18" s="14"/>
      <c r="J18" s="15"/>
      <c r="K18" s="34">
        <f>G18+'May26'!K18</f>
        <v>41353</v>
      </c>
      <c r="L18" s="15">
        <f t="shared" si="0"/>
        <v>73.844642857142858</v>
      </c>
      <c r="M18" s="34">
        <f>I18+'May26'!M18</f>
        <v>0</v>
      </c>
      <c r="N18" s="15"/>
      <c r="O18" s="14">
        <v>233</v>
      </c>
      <c r="P18" s="14"/>
      <c r="Q18" s="34">
        <f>O18+'May26'!Q18</f>
        <v>1535</v>
      </c>
      <c r="R18" s="34">
        <f>P18+'May26'!R18</f>
        <v>0</v>
      </c>
      <c r="S18" s="14">
        <v>3558</v>
      </c>
      <c r="T18" s="14"/>
      <c r="U18" s="14">
        <v>1029</v>
      </c>
      <c r="V18" s="14"/>
      <c r="W18" s="14">
        <v>533</v>
      </c>
      <c r="X18" s="14"/>
      <c r="Y18" s="15">
        <f t="shared" si="1"/>
        <v>51.797862001943635</v>
      </c>
      <c r="Z18" s="15"/>
      <c r="AA18" s="14">
        <v>3817</v>
      </c>
      <c r="AB18" s="14"/>
      <c r="AC18" s="14">
        <v>2016</v>
      </c>
      <c r="AD18" s="14"/>
      <c r="AE18" s="14">
        <v>1801</v>
      </c>
      <c r="AF18" s="14"/>
      <c r="AG18" s="14">
        <v>27</v>
      </c>
      <c r="AH18" s="14"/>
      <c r="AI18" s="14">
        <v>338</v>
      </c>
      <c r="AJ18" s="14"/>
      <c r="AK18" s="14">
        <v>31</v>
      </c>
      <c r="AL18" s="14"/>
      <c r="AM18" s="14">
        <v>81</v>
      </c>
      <c r="AN18" s="14"/>
      <c r="AO18" s="14">
        <v>883</v>
      </c>
      <c r="AP18" s="14"/>
      <c r="AQ18" s="14">
        <v>656</v>
      </c>
      <c r="AR18" s="14"/>
      <c r="AS18" s="34">
        <f t="shared" si="4"/>
        <v>1539</v>
      </c>
      <c r="AT18" s="34">
        <f t="shared" si="4"/>
        <v>0</v>
      </c>
      <c r="AU18" s="34">
        <f t="shared" si="5"/>
        <v>1539</v>
      </c>
      <c r="AV18" s="34">
        <f>AO18+'May26'!AV18</f>
        <v>10121</v>
      </c>
      <c r="AW18" s="34">
        <f>AP18+'May26'!AW18</f>
        <v>0</v>
      </c>
      <c r="AX18" s="34">
        <f>AQ18+'May26'!AX18</f>
        <v>7929</v>
      </c>
      <c r="AY18" s="34">
        <f>AR18+'May26'!AY18</f>
        <v>0</v>
      </c>
      <c r="AZ18" s="34">
        <f t="shared" si="6"/>
        <v>18050</v>
      </c>
      <c r="BA18" s="34">
        <f t="shared" si="6"/>
        <v>0</v>
      </c>
      <c r="BB18" s="34">
        <f t="shared" si="7"/>
        <v>18050</v>
      </c>
      <c r="BC18" s="14"/>
      <c r="BD18" s="14"/>
      <c r="BE18" s="34"/>
      <c r="BF18" s="34"/>
      <c r="BG18" s="14"/>
      <c r="BH18" s="14"/>
      <c r="BI18" s="14"/>
      <c r="BJ18" s="14"/>
      <c r="BK18" s="39"/>
      <c r="BL18" s="39"/>
      <c r="BM18" s="39"/>
    </row>
    <row r="19" spans="1:65" s="4" customFormat="1" ht="17.100000000000001" customHeight="1">
      <c r="A19" s="18"/>
      <c r="B19" s="19" t="s">
        <v>74</v>
      </c>
      <c r="C19" s="19">
        <f>SUM(C14:C18)</f>
        <v>283000</v>
      </c>
      <c r="D19" s="19">
        <f t="shared" ref="D19:BM19" si="12">SUM(D14:D18)</f>
        <v>0</v>
      </c>
      <c r="E19" s="20">
        <f t="shared" si="12"/>
        <v>24306</v>
      </c>
      <c r="F19" s="20">
        <f t="shared" si="12"/>
        <v>0</v>
      </c>
      <c r="G19" s="20">
        <f t="shared" si="12"/>
        <v>28656</v>
      </c>
      <c r="H19" s="21">
        <f t="shared" si="3"/>
        <v>117.89681560108615</v>
      </c>
      <c r="I19" s="20">
        <f t="shared" si="12"/>
        <v>0</v>
      </c>
      <c r="J19" s="35">
        <f t="shared" si="12"/>
        <v>0</v>
      </c>
      <c r="K19" s="35">
        <f t="shared" si="12"/>
        <v>191984</v>
      </c>
      <c r="L19" s="21">
        <f t="shared" si="0"/>
        <v>67.838869257950535</v>
      </c>
      <c r="M19" s="35">
        <f t="shared" si="12"/>
        <v>0</v>
      </c>
      <c r="N19" s="35">
        <f t="shared" si="12"/>
        <v>0</v>
      </c>
      <c r="O19" s="20">
        <f t="shared" si="12"/>
        <v>1909</v>
      </c>
      <c r="P19" s="20">
        <f t="shared" si="12"/>
        <v>0</v>
      </c>
      <c r="Q19" s="35">
        <f t="shared" si="12"/>
        <v>10246</v>
      </c>
      <c r="R19" s="35">
        <f t="shared" si="12"/>
        <v>0</v>
      </c>
      <c r="S19" s="20">
        <f t="shared" si="12"/>
        <v>16200</v>
      </c>
      <c r="T19" s="20">
        <f t="shared" si="12"/>
        <v>0</v>
      </c>
      <c r="U19" s="20">
        <f t="shared" si="12"/>
        <v>4435</v>
      </c>
      <c r="V19" s="20">
        <f t="shared" si="12"/>
        <v>0</v>
      </c>
      <c r="W19" s="20">
        <f t="shared" si="12"/>
        <v>2485</v>
      </c>
      <c r="X19" s="20">
        <f t="shared" si="12"/>
        <v>0</v>
      </c>
      <c r="Y19" s="35">
        <f t="shared" si="12"/>
        <v>278.85158749842776</v>
      </c>
      <c r="Z19" s="35">
        <f t="shared" si="12"/>
        <v>0</v>
      </c>
      <c r="AA19" s="20">
        <f t="shared" si="12"/>
        <v>18764</v>
      </c>
      <c r="AB19" s="20">
        <f t="shared" si="12"/>
        <v>0</v>
      </c>
      <c r="AC19" s="20">
        <f t="shared" si="12"/>
        <v>10375</v>
      </c>
      <c r="AD19" s="20">
        <f t="shared" si="12"/>
        <v>0</v>
      </c>
      <c r="AE19" s="20">
        <f t="shared" si="12"/>
        <v>8389</v>
      </c>
      <c r="AF19" s="20">
        <f t="shared" si="12"/>
        <v>0</v>
      </c>
      <c r="AG19" s="20">
        <f t="shared" si="12"/>
        <v>292</v>
      </c>
      <c r="AH19" s="20">
        <f t="shared" si="12"/>
        <v>0</v>
      </c>
      <c r="AI19" s="20">
        <f t="shared" si="12"/>
        <v>1001</v>
      </c>
      <c r="AJ19" s="20">
        <f t="shared" si="12"/>
        <v>0</v>
      </c>
      <c r="AK19" s="20">
        <f t="shared" si="12"/>
        <v>295</v>
      </c>
      <c r="AL19" s="20">
        <f t="shared" si="12"/>
        <v>0</v>
      </c>
      <c r="AM19" s="20">
        <f t="shared" si="12"/>
        <v>457</v>
      </c>
      <c r="AN19" s="20">
        <f t="shared" si="12"/>
        <v>0</v>
      </c>
      <c r="AO19" s="20">
        <f t="shared" si="12"/>
        <v>4512</v>
      </c>
      <c r="AP19" s="20">
        <f t="shared" si="12"/>
        <v>0</v>
      </c>
      <c r="AQ19" s="20">
        <f t="shared" si="12"/>
        <v>3818</v>
      </c>
      <c r="AR19" s="20">
        <f t="shared" si="12"/>
        <v>0</v>
      </c>
      <c r="AS19" s="35">
        <f t="shared" si="12"/>
        <v>8330</v>
      </c>
      <c r="AT19" s="35">
        <f t="shared" si="12"/>
        <v>0</v>
      </c>
      <c r="AU19" s="35">
        <f t="shared" si="12"/>
        <v>8330</v>
      </c>
      <c r="AV19" s="35">
        <f t="shared" si="12"/>
        <v>48353</v>
      </c>
      <c r="AW19" s="35">
        <f t="shared" si="12"/>
        <v>0</v>
      </c>
      <c r="AX19" s="35">
        <f t="shared" si="12"/>
        <v>40916</v>
      </c>
      <c r="AY19" s="35">
        <f t="shared" si="12"/>
        <v>0</v>
      </c>
      <c r="AZ19" s="35">
        <f t="shared" si="12"/>
        <v>89269</v>
      </c>
      <c r="BA19" s="35">
        <f t="shared" si="12"/>
        <v>0</v>
      </c>
      <c r="BB19" s="35">
        <f t="shared" si="12"/>
        <v>89269</v>
      </c>
      <c r="BC19" s="20">
        <f t="shared" si="12"/>
        <v>30</v>
      </c>
      <c r="BD19" s="20">
        <f t="shared" si="12"/>
        <v>150</v>
      </c>
      <c r="BE19" s="35">
        <f t="shared" si="12"/>
        <v>300</v>
      </c>
      <c r="BF19" s="35">
        <f t="shared" si="12"/>
        <v>1500</v>
      </c>
      <c r="BG19" s="20">
        <f t="shared" si="12"/>
        <v>0</v>
      </c>
      <c r="BH19" s="20">
        <f t="shared" si="12"/>
        <v>0</v>
      </c>
      <c r="BI19" s="20">
        <f t="shared" si="12"/>
        <v>0</v>
      </c>
      <c r="BJ19" s="20">
        <f t="shared" si="12"/>
        <v>0</v>
      </c>
      <c r="BK19" s="35">
        <f t="shared" si="12"/>
        <v>0</v>
      </c>
      <c r="BL19" s="35">
        <f t="shared" si="12"/>
        <v>0</v>
      </c>
      <c r="BM19" s="35">
        <f t="shared" si="12"/>
        <v>0</v>
      </c>
    </row>
    <row r="20" spans="1:65" s="5" customFormat="1" ht="16.5" customHeight="1">
      <c r="A20" s="22">
        <v>15</v>
      </c>
      <c r="B20" s="29" t="s">
        <v>81</v>
      </c>
      <c r="C20" s="13">
        <v>120000</v>
      </c>
      <c r="D20" s="13">
        <v>0</v>
      </c>
      <c r="E20" s="14">
        <v>9805</v>
      </c>
      <c r="F20" s="14"/>
      <c r="G20" s="14">
        <v>18989</v>
      </c>
      <c r="H20" s="15">
        <f t="shared" si="3"/>
        <v>193.66649668536462</v>
      </c>
      <c r="I20" s="14"/>
      <c r="J20" s="15"/>
      <c r="K20" s="34">
        <f>G20+'May26'!K20</f>
        <v>101329</v>
      </c>
      <c r="L20" s="15">
        <f t="shared" si="0"/>
        <v>84.44083333333333</v>
      </c>
      <c r="M20" s="34">
        <f>I20+'May26'!M20</f>
        <v>0</v>
      </c>
      <c r="N20" s="15"/>
      <c r="O20" s="14">
        <v>63</v>
      </c>
      <c r="P20" s="14"/>
      <c r="Q20" s="34">
        <f>O20+'May26'!Q20</f>
        <v>310</v>
      </c>
      <c r="R20" s="34">
        <f>P20+'May26'!R20</f>
        <v>0</v>
      </c>
      <c r="S20" s="14">
        <v>5516</v>
      </c>
      <c r="T20" s="14"/>
      <c r="U20" s="14">
        <v>1462</v>
      </c>
      <c r="V20" s="14"/>
      <c r="W20" s="14">
        <v>751</v>
      </c>
      <c r="X20" s="14"/>
      <c r="Y20" s="15">
        <f t="shared" ref="Y20:Z35" si="13">W20*100/U20</f>
        <v>51.367989056087552</v>
      </c>
      <c r="Z20" s="15"/>
      <c r="AA20" s="14">
        <v>9990</v>
      </c>
      <c r="AB20" s="14"/>
      <c r="AC20" s="14">
        <v>5284</v>
      </c>
      <c r="AD20" s="14"/>
      <c r="AE20" s="14">
        <v>4695</v>
      </c>
      <c r="AF20" s="14"/>
      <c r="AG20" s="14">
        <v>90</v>
      </c>
      <c r="AH20" s="14"/>
      <c r="AI20" s="14">
        <v>847</v>
      </c>
      <c r="AJ20" s="14"/>
      <c r="AK20" s="14">
        <v>83</v>
      </c>
      <c r="AL20" s="14"/>
      <c r="AM20" s="14">
        <v>411</v>
      </c>
      <c r="AN20" s="14"/>
      <c r="AO20" s="14">
        <v>2318</v>
      </c>
      <c r="AP20" s="14"/>
      <c r="AQ20" s="14">
        <v>1922</v>
      </c>
      <c r="AR20" s="14"/>
      <c r="AS20" s="34">
        <f t="shared" si="4"/>
        <v>4240</v>
      </c>
      <c r="AT20" s="34">
        <f t="shared" si="4"/>
        <v>0</v>
      </c>
      <c r="AU20" s="34">
        <f t="shared" si="5"/>
        <v>4240</v>
      </c>
      <c r="AV20" s="34">
        <f>AO20+'May26'!AV20</f>
        <v>25013</v>
      </c>
      <c r="AW20" s="34">
        <f>AP20+'May26'!AW20</f>
        <v>0</v>
      </c>
      <c r="AX20" s="34">
        <f>AQ20+'May26'!AX20</f>
        <v>19809</v>
      </c>
      <c r="AY20" s="34">
        <f>AR20+'May26'!AY20</f>
        <v>0</v>
      </c>
      <c r="AZ20" s="34">
        <f t="shared" si="6"/>
        <v>44822</v>
      </c>
      <c r="BA20" s="34">
        <f t="shared" si="6"/>
        <v>0</v>
      </c>
      <c r="BB20" s="34">
        <f t="shared" si="7"/>
        <v>44822</v>
      </c>
      <c r="BC20" s="14"/>
      <c r="BD20" s="14"/>
      <c r="BE20" s="34"/>
      <c r="BF20" s="34"/>
      <c r="BG20" s="14"/>
      <c r="BH20" s="14"/>
      <c r="BI20" s="14"/>
      <c r="BJ20" s="14"/>
      <c r="BK20" s="40"/>
      <c r="BL20" s="40"/>
      <c r="BM20" s="40"/>
    </row>
    <row r="21" spans="1:65" s="5" customFormat="1" ht="17.100000000000001" customHeight="1">
      <c r="A21" s="12">
        <v>16</v>
      </c>
      <c r="B21" s="13" t="s">
        <v>82</v>
      </c>
      <c r="C21" s="13">
        <v>76000</v>
      </c>
      <c r="D21" s="13">
        <v>0</v>
      </c>
      <c r="E21" s="14">
        <v>6210</v>
      </c>
      <c r="F21" s="14"/>
      <c r="G21" s="14">
        <v>12579</v>
      </c>
      <c r="H21" s="15">
        <f t="shared" si="3"/>
        <v>202.56038647342996</v>
      </c>
      <c r="I21" s="14"/>
      <c r="J21" s="15"/>
      <c r="K21" s="34">
        <f>G21+'May26'!K21</f>
        <v>61301</v>
      </c>
      <c r="L21" s="15">
        <f t="shared" si="0"/>
        <v>80.659210526315789</v>
      </c>
      <c r="M21" s="34">
        <f>I21+'May26'!M21</f>
        <v>0</v>
      </c>
      <c r="N21" s="15"/>
      <c r="O21" s="14">
        <v>19</v>
      </c>
      <c r="P21" s="14"/>
      <c r="Q21" s="34">
        <f>O21+'May26'!Q21</f>
        <v>224</v>
      </c>
      <c r="R21" s="34">
        <f>P21+'May26'!R21</f>
        <v>0</v>
      </c>
      <c r="S21" s="14">
        <v>2632</v>
      </c>
      <c r="T21" s="14"/>
      <c r="U21" s="14">
        <v>606</v>
      </c>
      <c r="V21" s="14"/>
      <c r="W21" s="14">
        <v>319</v>
      </c>
      <c r="X21" s="14"/>
      <c r="Y21" s="15">
        <f t="shared" si="13"/>
        <v>52.64026402640264</v>
      </c>
      <c r="Z21" s="15"/>
      <c r="AA21" s="14">
        <v>4822</v>
      </c>
      <c r="AB21" s="14"/>
      <c r="AC21" s="14">
        <v>2516</v>
      </c>
      <c r="AD21" s="14"/>
      <c r="AE21" s="14">
        <v>1923</v>
      </c>
      <c r="AF21" s="14"/>
      <c r="AG21" s="14">
        <v>80</v>
      </c>
      <c r="AH21" s="14"/>
      <c r="AI21" s="14">
        <v>414</v>
      </c>
      <c r="AJ21" s="14"/>
      <c r="AK21" s="14">
        <v>68</v>
      </c>
      <c r="AL21" s="14"/>
      <c r="AM21" s="14">
        <v>291</v>
      </c>
      <c r="AN21" s="14"/>
      <c r="AO21" s="14">
        <v>1196</v>
      </c>
      <c r="AP21" s="14"/>
      <c r="AQ21" s="14">
        <v>954</v>
      </c>
      <c r="AR21" s="14"/>
      <c r="AS21" s="34">
        <f t="shared" si="4"/>
        <v>2150</v>
      </c>
      <c r="AT21" s="34">
        <f t="shared" si="4"/>
        <v>0</v>
      </c>
      <c r="AU21" s="34">
        <f t="shared" si="5"/>
        <v>2150</v>
      </c>
      <c r="AV21" s="34">
        <f>AO21+'May26'!AV21</f>
        <v>17833</v>
      </c>
      <c r="AW21" s="34">
        <f>AP21+'May26'!AW21</f>
        <v>0</v>
      </c>
      <c r="AX21" s="34">
        <f>AQ21+'May26'!AX21</f>
        <v>13835</v>
      </c>
      <c r="AY21" s="34">
        <f>AR21+'May26'!AY21</f>
        <v>0</v>
      </c>
      <c r="AZ21" s="34">
        <f t="shared" si="6"/>
        <v>31668</v>
      </c>
      <c r="BA21" s="34">
        <f t="shared" si="6"/>
        <v>0</v>
      </c>
      <c r="BB21" s="34">
        <f t="shared" si="7"/>
        <v>31668</v>
      </c>
      <c r="BC21" s="14"/>
      <c r="BD21" s="14"/>
      <c r="BE21" s="34"/>
      <c r="BF21" s="34"/>
      <c r="BG21" s="14"/>
      <c r="BH21" s="14"/>
      <c r="BI21" s="14"/>
      <c r="BJ21" s="14"/>
      <c r="BK21" s="40"/>
      <c r="BL21" s="40"/>
      <c r="BM21" s="40"/>
    </row>
    <row r="22" spans="1:65" s="5" customFormat="1" ht="17.100000000000001" customHeight="1">
      <c r="A22" s="16">
        <v>17</v>
      </c>
      <c r="B22" s="17" t="s">
        <v>83</v>
      </c>
      <c r="C22" s="13">
        <v>98000</v>
      </c>
      <c r="D22" s="13">
        <v>0</v>
      </c>
      <c r="E22" s="14">
        <v>7965</v>
      </c>
      <c r="F22" s="14"/>
      <c r="G22" s="14">
        <v>12278</v>
      </c>
      <c r="H22" s="15">
        <f t="shared" si="3"/>
        <v>154.14940364092905</v>
      </c>
      <c r="I22" s="14"/>
      <c r="J22" s="15"/>
      <c r="K22" s="34">
        <f>G22+'May26'!K22</f>
        <v>71769</v>
      </c>
      <c r="L22" s="15">
        <f t="shared" si="0"/>
        <v>73.233673469387753</v>
      </c>
      <c r="M22" s="34">
        <f>I22+'May26'!M22</f>
        <v>0</v>
      </c>
      <c r="N22" s="15"/>
      <c r="O22" s="14">
        <v>30</v>
      </c>
      <c r="P22" s="14"/>
      <c r="Q22" s="34">
        <f>O22+'May26'!Q22</f>
        <v>300</v>
      </c>
      <c r="R22" s="34">
        <f>P22+'May26'!R22</f>
        <v>0</v>
      </c>
      <c r="S22" s="14">
        <v>2705</v>
      </c>
      <c r="T22" s="14"/>
      <c r="U22" s="14">
        <v>731</v>
      </c>
      <c r="V22" s="14"/>
      <c r="W22" s="14">
        <v>366</v>
      </c>
      <c r="X22" s="14"/>
      <c r="Y22" s="15">
        <f t="shared" si="13"/>
        <v>50.068399452804378</v>
      </c>
      <c r="Z22" s="15"/>
      <c r="AA22" s="14">
        <v>6682</v>
      </c>
      <c r="AB22" s="14"/>
      <c r="AC22" s="14">
        <v>3032</v>
      </c>
      <c r="AD22" s="14"/>
      <c r="AE22" s="14">
        <v>2296</v>
      </c>
      <c r="AF22" s="14"/>
      <c r="AG22" s="14">
        <v>109</v>
      </c>
      <c r="AH22" s="14"/>
      <c r="AI22" s="14">
        <v>379</v>
      </c>
      <c r="AJ22" s="14"/>
      <c r="AK22" s="14">
        <v>69</v>
      </c>
      <c r="AL22" s="14"/>
      <c r="AM22" s="14">
        <v>213</v>
      </c>
      <c r="AN22" s="14"/>
      <c r="AO22" s="14">
        <v>1692</v>
      </c>
      <c r="AP22" s="14"/>
      <c r="AQ22" s="14">
        <v>1437</v>
      </c>
      <c r="AR22" s="14"/>
      <c r="AS22" s="34">
        <f t="shared" si="4"/>
        <v>3129</v>
      </c>
      <c r="AT22" s="34">
        <f t="shared" si="4"/>
        <v>0</v>
      </c>
      <c r="AU22" s="34">
        <f t="shared" si="5"/>
        <v>3129</v>
      </c>
      <c r="AV22" s="34">
        <f>AO22+'May26'!AV22</f>
        <v>19125</v>
      </c>
      <c r="AW22" s="34">
        <f>AP22+'May26'!AW22</f>
        <v>0</v>
      </c>
      <c r="AX22" s="34">
        <f>AQ22+'May26'!AX22</f>
        <v>16230</v>
      </c>
      <c r="AY22" s="34">
        <f>AR22+'May26'!AY22</f>
        <v>0</v>
      </c>
      <c r="AZ22" s="34">
        <f t="shared" si="6"/>
        <v>35355</v>
      </c>
      <c r="BA22" s="34">
        <f t="shared" si="6"/>
        <v>0</v>
      </c>
      <c r="BB22" s="34">
        <f t="shared" si="7"/>
        <v>35355</v>
      </c>
      <c r="BC22" s="14"/>
      <c r="BD22" s="14"/>
      <c r="BE22" s="34"/>
      <c r="BF22" s="34"/>
      <c r="BG22" s="14"/>
      <c r="BH22" s="14"/>
      <c r="BI22" s="14"/>
      <c r="BJ22" s="14"/>
      <c r="BK22" s="40"/>
      <c r="BL22" s="40"/>
      <c r="BM22" s="40"/>
    </row>
    <row r="23" spans="1:65" s="6" customFormat="1" ht="17.100000000000001" customHeight="1">
      <c r="A23" s="18"/>
      <c r="B23" s="19" t="s">
        <v>74</v>
      </c>
      <c r="C23" s="19">
        <f>SUM(C20:C22)</f>
        <v>294000</v>
      </c>
      <c r="D23" s="19">
        <f t="shared" ref="D23:BM23" si="14">SUM(D20:D22)</f>
        <v>0</v>
      </c>
      <c r="E23" s="20">
        <f t="shared" si="14"/>
        <v>23980</v>
      </c>
      <c r="F23" s="20">
        <f t="shared" si="14"/>
        <v>0</v>
      </c>
      <c r="G23" s="20">
        <f t="shared" si="14"/>
        <v>43846</v>
      </c>
      <c r="H23" s="30">
        <f t="shared" si="3"/>
        <v>182.8440366972477</v>
      </c>
      <c r="I23" s="20">
        <f t="shared" si="14"/>
        <v>0</v>
      </c>
      <c r="J23" s="35">
        <f t="shared" si="14"/>
        <v>0</v>
      </c>
      <c r="K23" s="35">
        <f t="shared" si="14"/>
        <v>234399</v>
      </c>
      <c r="L23" s="21">
        <f t="shared" si="0"/>
        <v>79.727551020408157</v>
      </c>
      <c r="M23" s="35">
        <f t="shared" si="14"/>
        <v>0</v>
      </c>
      <c r="N23" s="35">
        <f t="shared" si="14"/>
        <v>0</v>
      </c>
      <c r="O23" s="20">
        <f t="shared" si="14"/>
        <v>112</v>
      </c>
      <c r="P23" s="20">
        <f t="shared" si="14"/>
        <v>0</v>
      </c>
      <c r="Q23" s="35">
        <f t="shared" si="14"/>
        <v>834</v>
      </c>
      <c r="R23" s="35">
        <f t="shared" si="14"/>
        <v>0</v>
      </c>
      <c r="S23" s="20">
        <f t="shared" si="14"/>
        <v>10853</v>
      </c>
      <c r="T23" s="20">
        <f t="shared" si="14"/>
        <v>0</v>
      </c>
      <c r="U23" s="20">
        <f t="shared" si="14"/>
        <v>2799</v>
      </c>
      <c r="V23" s="20">
        <f t="shared" si="14"/>
        <v>0</v>
      </c>
      <c r="W23" s="20">
        <f t="shared" si="14"/>
        <v>1436</v>
      </c>
      <c r="X23" s="20">
        <f t="shared" si="14"/>
        <v>0</v>
      </c>
      <c r="Y23" s="21">
        <f t="shared" si="13"/>
        <v>51.304037156127187</v>
      </c>
      <c r="Z23" s="35">
        <f t="shared" si="14"/>
        <v>0</v>
      </c>
      <c r="AA23" s="20">
        <f t="shared" si="14"/>
        <v>21494</v>
      </c>
      <c r="AB23" s="20">
        <f t="shared" si="14"/>
        <v>0</v>
      </c>
      <c r="AC23" s="20">
        <f t="shared" si="14"/>
        <v>10832</v>
      </c>
      <c r="AD23" s="20">
        <f t="shared" si="14"/>
        <v>0</v>
      </c>
      <c r="AE23" s="20">
        <f t="shared" si="14"/>
        <v>8914</v>
      </c>
      <c r="AF23" s="20">
        <f t="shared" si="14"/>
        <v>0</v>
      </c>
      <c r="AG23" s="20">
        <f t="shared" si="14"/>
        <v>279</v>
      </c>
      <c r="AH23" s="20">
        <f t="shared" si="14"/>
        <v>0</v>
      </c>
      <c r="AI23" s="20">
        <f t="shared" si="14"/>
        <v>1640</v>
      </c>
      <c r="AJ23" s="20">
        <f t="shared" si="14"/>
        <v>0</v>
      </c>
      <c r="AK23" s="20">
        <f t="shared" si="14"/>
        <v>220</v>
      </c>
      <c r="AL23" s="20">
        <f t="shared" si="14"/>
        <v>0</v>
      </c>
      <c r="AM23" s="20">
        <f t="shared" si="14"/>
        <v>915</v>
      </c>
      <c r="AN23" s="20">
        <f t="shared" si="14"/>
        <v>0</v>
      </c>
      <c r="AO23" s="20">
        <f t="shared" si="14"/>
        <v>5206</v>
      </c>
      <c r="AP23" s="20">
        <f t="shared" si="14"/>
        <v>0</v>
      </c>
      <c r="AQ23" s="20">
        <f t="shared" si="14"/>
        <v>4313</v>
      </c>
      <c r="AR23" s="20">
        <f t="shared" si="14"/>
        <v>0</v>
      </c>
      <c r="AS23" s="35">
        <f t="shared" si="14"/>
        <v>9519</v>
      </c>
      <c r="AT23" s="35">
        <f t="shared" si="14"/>
        <v>0</v>
      </c>
      <c r="AU23" s="35">
        <f t="shared" si="14"/>
        <v>9519</v>
      </c>
      <c r="AV23" s="35">
        <f t="shared" si="14"/>
        <v>61971</v>
      </c>
      <c r="AW23" s="35">
        <f t="shared" si="14"/>
        <v>0</v>
      </c>
      <c r="AX23" s="35">
        <f t="shared" si="14"/>
        <v>49874</v>
      </c>
      <c r="AY23" s="35">
        <f t="shared" si="14"/>
        <v>0</v>
      </c>
      <c r="AZ23" s="35">
        <f t="shared" si="14"/>
        <v>111845</v>
      </c>
      <c r="BA23" s="35">
        <f t="shared" si="14"/>
        <v>0</v>
      </c>
      <c r="BB23" s="35">
        <f t="shared" si="14"/>
        <v>111845</v>
      </c>
      <c r="BC23" s="20">
        <f t="shared" si="14"/>
        <v>0</v>
      </c>
      <c r="BD23" s="20">
        <f t="shared" si="14"/>
        <v>0</v>
      </c>
      <c r="BE23" s="35">
        <f t="shared" si="14"/>
        <v>0</v>
      </c>
      <c r="BF23" s="35">
        <f t="shared" si="14"/>
        <v>0</v>
      </c>
      <c r="BG23" s="20">
        <f t="shared" si="14"/>
        <v>0</v>
      </c>
      <c r="BH23" s="20">
        <f t="shared" si="14"/>
        <v>0</v>
      </c>
      <c r="BI23" s="20">
        <f t="shared" si="14"/>
        <v>0</v>
      </c>
      <c r="BJ23" s="20">
        <f t="shared" si="14"/>
        <v>0</v>
      </c>
      <c r="BK23" s="35">
        <f t="shared" si="14"/>
        <v>0</v>
      </c>
      <c r="BL23" s="35">
        <f t="shared" si="14"/>
        <v>0</v>
      </c>
      <c r="BM23" s="35">
        <f t="shared" si="14"/>
        <v>0</v>
      </c>
    </row>
    <row r="24" spans="1:65" s="5" customFormat="1" ht="17.100000000000001" customHeight="1">
      <c r="A24" s="22">
        <v>18</v>
      </c>
      <c r="B24" s="29" t="s">
        <v>84</v>
      </c>
      <c r="C24" s="13">
        <v>75000</v>
      </c>
      <c r="D24" s="13">
        <v>0</v>
      </c>
      <c r="E24" s="14">
        <v>5287</v>
      </c>
      <c r="F24" s="14"/>
      <c r="G24" s="14">
        <v>8742</v>
      </c>
      <c r="H24" s="15">
        <f t="shared" si="3"/>
        <v>165.34896916966144</v>
      </c>
      <c r="I24" s="14"/>
      <c r="J24" s="15"/>
      <c r="K24" s="34">
        <f>G24+'May26'!K24</f>
        <v>60298</v>
      </c>
      <c r="L24" s="15">
        <f t="shared" si="0"/>
        <v>80.397333333333336</v>
      </c>
      <c r="M24" s="34">
        <f>I24+'May26'!M24</f>
        <v>0</v>
      </c>
      <c r="N24" s="15"/>
      <c r="O24" s="14">
        <v>33</v>
      </c>
      <c r="P24" s="14"/>
      <c r="Q24" s="34">
        <f>O24+'May26'!Q24</f>
        <v>62</v>
      </c>
      <c r="R24" s="34">
        <f>P24+'May26'!R24</f>
        <v>0</v>
      </c>
      <c r="S24" s="14">
        <v>5266</v>
      </c>
      <c r="T24" s="14"/>
      <c r="U24" s="14">
        <v>1784</v>
      </c>
      <c r="V24" s="14"/>
      <c r="W24" s="14">
        <v>921</v>
      </c>
      <c r="X24" s="14"/>
      <c r="Y24" s="15">
        <f t="shared" si="13"/>
        <v>51.625560538116595</v>
      </c>
      <c r="Z24" s="15"/>
      <c r="AA24" s="14">
        <v>5491</v>
      </c>
      <c r="AB24" s="14"/>
      <c r="AC24" s="14">
        <v>3046</v>
      </c>
      <c r="AD24" s="14"/>
      <c r="AE24" s="14">
        <v>2445</v>
      </c>
      <c r="AF24" s="14"/>
      <c r="AG24" s="14">
        <v>103</v>
      </c>
      <c r="AH24" s="14"/>
      <c r="AI24" s="14">
        <v>182</v>
      </c>
      <c r="AJ24" s="14"/>
      <c r="AK24" s="14">
        <v>87</v>
      </c>
      <c r="AL24" s="14"/>
      <c r="AM24" s="14">
        <v>108</v>
      </c>
      <c r="AN24" s="14"/>
      <c r="AO24" s="14">
        <v>1422</v>
      </c>
      <c r="AP24" s="14"/>
      <c r="AQ24" s="14">
        <v>1144</v>
      </c>
      <c r="AR24" s="14"/>
      <c r="AS24" s="34">
        <f t="shared" si="4"/>
        <v>2566</v>
      </c>
      <c r="AT24" s="34">
        <f t="shared" si="4"/>
        <v>0</v>
      </c>
      <c r="AU24" s="34">
        <f t="shared" si="5"/>
        <v>2566</v>
      </c>
      <c r="AV24" s="34">
        <f>AO24+'May26'!AV24</f>
        <v>14794</v>
      </c>
      <c r="AW24" s="34">
        <f>AP24+'May26'!AW24</f>
        <v>0</v>
      </c>
      <c r="AX24" s="34">
        <f>AQ24+'May26'!AX24</f>
        <v>11674</v>
      </c>
      <c r="AY24" s="34">
        <f>AR24+'May26'!AY24</f>
        <v>0</v>
      </c>
      <c r="AZ24" s="34">
        <f t="shared" si="6"/>
        <v>26468</v>
      </c>
      <c r="BA24" s="34">
        <f t="shared" si="6"/>
        <v>0</v>
      </c>
      <c r="BB24" s="34">
        <f t="shared" si="7"/>
        <v>26468</v>
      </c>
      <c r="BC24" s="14"/>
      <c r="BD24" s="14"/>
      <c r="BE24" s="34"/>
      <c r="BF24" s="34"/>
      <c r="BG24" s="14"/>
      <c r="BH24" s="14"/>
      <c r="BI24" s="14"/>
      <c r="BJ24" s="14"/>
      <c r="BK24" s="40"/>
      <c r="BL24" s="40"/>
      <c r="BM24" s="40"/>
    </row>
    <row r="25" spans="1:65" s="5" customFormat="1" ht="17.100000000000001" customHeight="1">
      <c r="A25" s="16">
        <v>19</v>
      </c>
      <c r="B25" s="17" t="s">
        <v>85</v>
      </c>
      <c r="C25" s="13">
        <v>70000</v>
      </c>
      <c r="D25" s="13">
        <v>0</v>
      </c>
      <c r="E25" s="14">
        <v>5010</v>
      </c>
      <c r="F25" s="14"/>
      <c r="G25" s="14">
        <v>6606</v>
      </c>
      <c r="H25" s="15">
        <f t="shared" si="3"/>
        <v>131.8562874251497</v>
      </c>
      <c r="I25" s="14"/>
      <c r="J25" s="15"/>
      <c r="K25" s="34">
        <f>G25+'May26'!K25</f>
        <v>50987</v>
      </c>
      <c r="L25" s="15">
        <f t="shared" si="0"/>
        <v>72.838571428571427</v>
      </c>
      <c r="M25" s="34">
        <f>I25+'May26'!M25</f>
        <v>0</v>
      </c>
      <c r="N25" s="15"/>
      <c r="O25" s="14">
        <v>50</v>
      </c>
      <c r="P25" s="14"/>
      <c r="Q25" s="34">
        <f>O25+'May26'!Q25</f>
        <v>422</v>
      </c>
      <c r="R25" s="34">
        <f>P25+'May26'!R25</f>
        <v>0</v>
      </c>
      <c r="S25" s="14">
        <v>4855</v>
      </c>
      <c r="T25" s="14"/>
      <c r="U25" s="14">
        <v>1261</v>
      </c>
      <c r="V25" s="14"/>
      <c r="W25" s="14">
        <v>673</v>
      </c>
      <c r="X25" s="14"/>
      <c r="Y25" s="15">
        <f t="shared" si="13"/>
        <v>53.370340999206981</v>
      </c>
      <c r="Z25" s="15"/>
      <c r="AA25" s="14">
        <v>4965</v>
      </c>
      <c r="AB25" s="14"/>
      <c r="AC25" s="14">
        <v>2657</v>
      </c>
      <c r="AD25" s="14"/>
      <c r="AE25" s="14">
        <v>2308</v>
      </c>
      <c r="AF25" s="14"/>
      <c r="AG25" s="14">
        <v>72</v>
      </c>
      <c r="AH25" s="14"/>
      <c r="AI25" s="14">
        <v>207</v>
      </c>
      <c r="AJ25" s="14"/>
      <c r="AK25" s="14">
        <v>57</v>
      </c>
      <c r="AL25" s="14"/>
      <c r="AM25" s="14">
        <v>64</v>
      </c>
      <c r="AN25" s="14"/>
      <c r="AO25" s="14">
        <v>1256</v>
      </c>
      <c r="AP25" s="14"/>
      <c r="AQ25" s="14">
        <v>1001</v>
      </c>
      <c r="AR25" s="14"/>
      <c r="AS25" s="34">
        <f t="shared" si="4"/>
        <v>2257</v>
      </c>
      <c r="AT25" s="34">
        <f t="shared" si="4"/>
        <v>0</v>
      </c>
      <c r="AU25" s="34">
        <f t="shared" si="5"/>
        <v>2257</v>
      </c>
      <c r="AV25" s="34">
        <f>AO25+'May26'!AV25</f>
        <v>13570</v>
      </c>
      <c r="AW25" s="34">
        <f>AP25+'May26'!AW25</f>
        <v>0</v>
      </c>
      <c r="AX25" s="34">
        <f>AQ25+'May26'!AX25</f>
        <v>10583</v>
      </c>
      <c r="AY25" s="34">
        <f>AR25+'May26'!AY25</f>
        <v>0</v>
      </c>
      <c r="AZ25" s="34">
        <f t="shared" si="6"/>
        <v>24153</v>
      </c>
      <c r="BA25" s="34">
        <f t="shared" si="6"/>
        <v>0</v>
      </c>
      <c r="BB25" s="34">
        <f t="shared" si="7"/>
        <v>24153</v>
      </c>
      <c r="BC25" s="14"/>
      <c r="BD25" s="14"/>
      <c r="BE25" s="34"/>
      <c r="BF25" s="34"/>
      <c r="BG25" s="14"/>
      <c r="BH25" s="14"/>
      <c r="BI25" s="14"/>
      <c r="BJ25" s="14"/>
      <c r="BK25" s="40"/>
      <c r="BL25" s="40"/>
      <c r="BM25" s="40"/>
    </row>
    <row r="26" spans="1:65" s="6" customFormat="1" ht="17.100000000000001" customHeight="1">
      <c r="A26" s="18"/>
      <c r="B26" s="19" t="s">
        <v>74</v>
      </c>
      <c r="C26" s="19">
        <f>SUM(C24:C25)</f>
        <v>145000</v>
      </c>
      <c r="D26" s="19">
        <f t="shared" ref="D26:BM26" si="15">SUM(D24:D25)</f>
        <v>0</v>
      </c>
      <c r="E26" s="20">
        <f t="shared" si="15"/>
        <v>10297</v>
      </c>
      <c r="F26" s="20">
        <f t="shared" si="15"/>
        <v>0</v>
      </c>
      <c r="G26" s="20">
        <f t="shared" si="15"/>
        <v>15348</v>
      </c>
      <c r="H26" s="21">
        <f t="shared" si="3"/>
        <v>149.05312226862193</v>
      </c>
      <c r="I26" s="20">
        <f t="shared" si="15"/>
        <v>0</v>
      </c>
      <c r="J26" s="35">
        <f t="shared" si="15"/>
        <v>0</v>
      </c>
      <c r="K26" s="35">
        <f t="shared" si="15"/>
        <v>111285</v>
      </c>
      <c r="L26" s="21">
        <f t="shared" si="0"/>
        <v>76.748275862068965</v>
      </c>
      <c r="M26" s="35">
        <f t="shared" si="15"/>
        <v>0</v>
      </c>
      <c r="N26" s="35">
        <f t="shared" si="15"/>
        <v>0</v>
      </c>
      <c r="O26" s="20">
        <f t="shared" si="15"/>
        <v>83</v>
      </c>
      <c r="P26" s="20">
        <f t="shared" si="15"/>
        <v>0</v>
      </c>
      <c r="Q26" s="35">
        <f t="shared" si="15"/>
        <v>484</v>
      </c>
      <c r="R26" s="35">
        <f t="shared" si="15"/>
        <v>0</v>
      </c>
      <c r="S26" s="20">
        <f t="shared" si="15"/>
        <v>10121</v>
      </c>
      <c r="T26" s="20">
        <f t="shared" si="15"/>
        <v>0</v>
      </c>
      <c r="U26" s="20">
        <f t="shared" si="15"/>
        <v>3045</v>
      </c>
      <c r="V26" s="20">
        <f t="shared" si="15"/>
        <v>0</v>
      </c>
      <c r="W26" s="20">
        <f t="shared" si="15"/>
        <v>1594</v>
      </c>
      <c r="X26" s="20">
        <f t="shared" si="15"/>
        <v>0</v>
      </c>
      <c r="Y26" s="21">
        <f t="shared" si="13"/>
        <v>52.348111658456489</v>
      </c>
      <c r="Z26" s="35">
        <f t="shared" si="15"/>
        <v>0</v>
      </c>
      <c r="AA26" s="20">
        <f t="shared" si="15"/>
        <v>10456</v>
      </c>
      <c r="AB26" s="20">
        <f t="shared" si="15"/>
        <v>0</v>
      </c>
      <c r="AC26" s="20">
        <f t="shared" si="15"/>
        <v>5703</v>
      </c>
      <c r="AD26" s="20">
        <f t="shared" si="15"/>
        <v>0</v>
      </c>
      <c r="AE26" s="20">
        <f t="shared" si="15"/>
        <v>4753</v>
      </c>
      <c r="AF26" s="20">
        <f t="shared" si="15"/>
        <v>0</v>
      </c>
      <c r="AG26" s="20">
        <f t="shared" si="15"/>
        <v>175</v>
      </c>
      <c r="AH26" s="20">
        <f t="shared" si="15"/>
        <v>0</v>
      </c>
      <c r="AI26" s="20">
        <f t="shared" si="15"/>
        <v>389</v>
      </c>
      <c r="AJ26" s="20">
        <f t="shared" si="15"/>
        <v>0</v>
      </c>
      <c r="AK26" s="20">
        <f t="shared" si="15"/>
        <v>144</v>
      </c>
      <c r="AL26" s="20">
        <f t="shared" si="15"/>
        <v>0</v>
      </c>
      <c r="AM26" s="20">
        <f t="shared" si="15"/>
        <v>172</v>
      </c>
      <c r="AN26" s="20">
        <f t="shared" si="15"/>
        <v>0</v>
      </c>
      <c r="AO26" s="20">
        <f t="shared" si="15"/>
        <v>2678</v>
      </c>
      <c r="AP26" s="20">
        <f t="shared" si="15"/>
        <v>0</v>
      </c>
      <c r="AQ26" s="20">
        <f t="shared" si="15"/>
        <v>2145</v>
      </c>
      <c r="AR26" s="20">
        <f t="shared" si="15"/>
        <v>0</v>
      </c>
      <c r="AS26" s="35">
        <f t="shared" si="15"/>
        <v>4823</v>
      </c>
      <c r="AT26" s="35">
        <f t="shared" si="15"/>
        <v>0</v>
      </c>
      <c r="AU26" s="35">
        <f t="shared" si="15"/>
        <v>4823</v>
      </c>
      <c r="AV26" s="35">
        <f t="shared" si="15"/>
        <v>28364</v>
      </c>
      <c r="AW26" s="35">
        <f t="shared" si="15"/>
        <v>0</v>
      </c>
      <c r="AX26" s="35">
        <f t="shared" si="15"/>
        <v>22257</v>
      </c>
      <c r="AY26" s="35">
        <f t="shared" si="15"/>
        <v>0</v>
      </c>
      <c r="AZ26" s="35">
        <f t="shared" si="15"/>
        <v>50621</v>
      </c>
      <c r="BA26" s="35">
        <f t="shared" si="15"/>
        <v>0</v>
      </c>
      <c r="BB26" s="35">
        <f t="shared" si="15"/>
        <v>50621</v>
      </c>
      <c r="BC26" s="20">
        <f t="shared" si="15"/>
        <v>0</v>
      </c>
      <c r="BD26" s="20">
        <f t="shared" si="15"/>
        <v>0</v>
      </c>
      <c r="BE26" s="35">
        <f t="shared" si="15"/>
        <v>0</v>
      </c>
      <c r="BF26" s="35">
        <f t="shared" si="15"/>
        <v>0</v>
      </c>
      <c r="BG26" s="20">
        <f t="shared" si="15"/>
        <v>0</v>
      </c>
      <c r="BH26" s="20">
        <f t="shared" si="15"/>
        <v>0</v>
      </c>
      <c r="BI26" s="20">
        <f t="shared" si="15"/>
        <v>0</v>
      </c>
      <c r="BJ26" s="20">
        <f t="shared" si="15"/>
        <v>0</v>
      </c>
      <c r="BK26" s="35">
        <f t="shared" si="15"/>
        <v>0</v>
      </c>
      <c r="BL26" s="35">
        <f t="shared" si="15"/>
        <v>0</v>
      </c>
      <c r="BM26" s="35">
        <f t="shared" si="15"/>
        <v>0</v>
      </c>
    </row>
    <row r="27" spans="1:65" s="5" customFormat="1" ht="17.100000000000001" customHeight="1">
      <c r="A27" s="22">
        <v>20</v>
      </c>
      <c r="B27" s="29" t="s">
        <v>86</v>
      </c>
      <c r="C27" s="13">
        <v>107500</v>
      </c>
      <c r="D27" s="13">
        <v>0</v>
      </c>
      <c r="E27" s="14">
        <v>10540</v>
      </c>
      <c r="F27" s="14"/>
      <c r="G27" s="14">
        <v>15977</v>
      </c>
      <c r="H27" s="15">
        <f t="shared" si="3"/>
        <v>151.58444022770399</v>
      </c>
      <c r="I27" s="14">
        <v>0</v>
      </c>
      <c r="J27" s="15"/>
      <c r="K27" s="34">
        <f>G27+'May26'!K27</f>
        <v>95718</v>
      </c>
      <c r="L27" s="15">
        <f t="shared" si="0"/>
        <v>89.04</v>
      </c>
      <c r="M27" s="34">
        <f>I27+'May26'!M27</f>
        <v>0</v>
      </c>
      <c r="N27" s="15"/>
      <c r="O27" s="14">
        <v>383</v>
      </c>
      <c r="P27" s="14"/>
      <c r="Q27" s="34">
        <f>O27+'May26'!Q27</f>
        <v>2294</v>
      </c>
      <c r="R27" s="34">
        <f>P27+'May26'!R27</f>
        <v>0</v>
      </c>
      <c r="S27" s="14">
        <v>7060</v>
      </c>
      <c r="T27" s="14"/>
      <c r="U27" s="14">
        <v>2014</v>
      </c>
      <c r="V27" s="14"/>
      <c r="W27" s="14">
        <v>1071</v>
      </c>
      <c r="X27" s="14"/>
      <c r="Y27" s="15">
        <f t="shared" si="13"/>
        <v>53.177755710029793</v>
      </c>
      <c r="Z27" s="15"/>
      <c r="AA27" s="14">
        <v>6637</v>
      </c>
      <c r="AB27" s="14"/>
      <c r="AC27" s="14">
        <v>3481</v>
      </c>
      <c r="AD27" s="14"/>
      <c r="AE27" s="14">
        <v>3036</v>
      </c>
      <c r="AF27" s="14"/>
      <c r="AG27" s="14">
        <v>99</v>
      </c>
      <c r="AH27" s="14"/>
      <c r="AI27" s="14">
        <v>313</v>
      </c>
      <c r="AJ27" s="14"/>
      <c r="AK27" s="14">
        <v>73</v>
      </c>
      <c r="AL27" s="14"/>
      <c r="AM27" s="14">
        <v>315</v>
      </c>
      <c r="AN27" s="14"/>
      <c r="AO27" s="14">
        <v>1701</v>
      </c>
      <c r="AP27" s="14"/>
      <c r="AQ27" s="14">
        <v>1434</v>
      </c>
      <c r="AR27" s="14"/>
      <c r="AS27" s="34">
        <f t="shared" si="4"/>
        <v>3135</v>
      </c>
      <c r="AT27" s="34">
        <f t="shared" si="4"/>
        <v>0</v>
      </c>
      <c r="AU27" s="34">
        <f t="shared" si="5"/>
        <v>3135</v>
      </c>
      <c r="AV27" s="34">
        <f>AO27+'May26'!AV27</f>
        <v>22119</v>
      </c>
      <c r="AW27" s="34">
        <f>AP27+'May26'!AW27</f>
        <v>0</v>
      </c>
      <c r="AX27" s="34">
        <f>AQ27+'May26'!AX27</f>
        <v>18196</v>
      </c>
      <c r="AY27" s="34">
        <f>AR27+'May26'!AY27</f>
        <v>0</v>
      </c>
      <c r="AZ27" s="34">
        <f t="shared" si="6"/>
        <v>40315</v>
      </c>
      <c r="BA27" s="34">
        <f t="shared" si="6"/>
        <v>0</v>
      </c>
      <c r="BB27" s="34">
        <f t="shared" si="7"/>
        <v>40315</v>
      </c>
      <c r="BC27" s="14"/>
      <c r="BD27" s="14"/>
      <c r="BE27" s="34"/>
      <c r="BF27" s="34"/>
      <c r="BG27" s="14"/>
      <c r="BH27" s="14"/>
      <c r="BI27" s="14"/>
      <c r="BJ27" s="14"/>
      <c r="BK27" s="40"/>
      <c r="BL27" s="40"/>
      <c r="BM27" s="40"/>
    </row>
    <row r="28" spans="1:65" s="5" customFormat="1" ht="17.100000000000001" customHeight="1">
      <c r="A28" s="16">
        <v>21</v>
      </c>
      <c r="B28" s="17" t="s">
        <v>87</v>
      </c>
      <c r="C28" s="13">
        <v>25000</v>
      </c>
      <c r="D28" s="13">
        <v>0</v>
      </c>
      <c r="E28" s="14">
        <v>2705</v>
      </c>
      <c r="F28" s="14"/>
      <c r="G28" s="14">
        <v>4415</v>
      </c>
      <c r="H28" s="15">
        <f t="shared" si="3"/>
        <v>163.2162661737523</v>
      </c>
      <c r="I28" s="14">
        <v>0</v>
      </c>
      <c r="J28" s="15"/>
      <c r="K28" s="34">
        <f>G28+'May26'!K28</f>
        <v>24493</v>
      </c>
      <c r="L28" s="15">
        <f t="shared" si="0"/>
        <v>97.971999999999994</v>
      </c>
      <c r="M28" s="34">
        <f>I28+'May26'!M28</f>
        <v>0</v>
      </c>
      <c r="N28" s="15"/>
      <c r="O28" s="14">
        <v>353</v>
      </c>
      <c r="P28" s="14"/>
      <c r="Q28" s="34">
        <f>O28+'May26'!Q28</f>
        <v>1557</v>
      </c>
      <c r="R28" s="34">
        <f>P28+'May26'!R28</f>
        <v>0</v>
      </c>
      <c r="S28" s="14">
        <v>2327</v>
      </c>
      <c r="T28" s="14"/>
      <c r="U28" s="14">
        <v>1109</v>
      </c>
      <c r="V28" s="14"/>
      <c r="W28" s="14">
        <v>462</v>
      </c>
      <c r="X28" s="14"/>
      <c r="Y28" s="15">
        <f t="shared" si="13"/>
        <v>41.659152389540125</v>
      </c>
      <c r="Z28" s="15"/>
      <c r="AA28" s="14">
        <v>2354</v>
      </c>
      <c r="AB28" s="14"/>
      <c r="AC28" s="14">
        <v>1050</v>
      </c>
      <c r="AD28" s="14"/>
      <c r="AE28" s="14">
        <v>858</v>
      </c>
      <c r="AF28" s="14"/>
      <c r="AG28" s="14">
        <v>45</v>
      </c>
      <c r="AH28" s="14"/>
      <c r="AI28" s="14">
        <v>97</v>
      </c>
      <c r="AJ28" s="14"/>
      <c r="AK28" s="14">
        <v>19</v>
      </c>
      <c r="AL28" s="14"/>
      <c r="AM28" s="14">
        <v>21</v>
      </c>
      <c r="AN28" s="14"/>
      <c r="AO28" s="14">
        <v>712</v>
      </c>
      <c r="AP28" s="14"/>
      <c r="AQ28" s="14">
        <v>548</v>
      </c>
      <c r="AR28" s="14"/>
      <c r="AS28" s="34">
        <f t="shared" si="4"/>
        <v>1260</v>
      </c>
      <c r="AT28" s="34">
        <f t="shared" si="4"/>
        <v>0</v>
      </c>
      <c r="AU28" s="34">
        <f t="shared" si="5"/>
        <v>1260</v>
      </c>
      <c r="AV28" s="34">
        <f>AO28+'May26'!AV28</f>
        <v>5750</v>
      </c>
      <c r="AW28" s="34">
        <f>AP28+'May26'!AW28</f>
        <v>0</v>
      </c>
      <c r="AX28" s="34">
        <f>AQ28+'May26'!AX28</f>
        <v>4462</v>
      </c>
      <c r="AY28" s="34">
        <f>AR28+'May26'!AY28</f>
        <v>0</v>
      </c>
      <c r="AZ28" s="34">
        <f t="shared" si="6"/>
        <v>10212</v>
      </c>
      <c r="BA28" s="34">
        <f t="shared" si="6"/>
        <v>0</v>
      </c>
      <c r="BB28" s="34">
        <f t="shared" si="7"/>
        <v>10212</v>
      </c>
      <c r="BC28" s="14"/>
      <c r="BD28" s="14"/>
      <c r="BE28" s="34"/>
      <c r="BF28" s="34"/>
      <c r="BG28" s="14"/>
      <c r="BH28" s="14"/>
      <c r="BI28" s="14"/>
      <c r="BJ28" s="14"/>
      <c r="BK28" s="40"/>
      <c r="BL28" s="40"/>
      <c r="BM28" s="40"/>
    </row>
    <row r="29" spans="1:65" s="6" customFormat="1" ht="17.100000000000001" customHeight="1">
      <c r="A29" s="18"/>
      <c r="B29" s="19" t="s">
        <v>74</v>
      </c>
      <c r="C29" s="19">
        <f>SUM(C27:C28)</f>
        <v>132500</v>
      </c>
      <c r="D29" s="19">
        <f t="shared" ref="D29:BM29" si="16">SUM(D27:D28)</f>
        <v>0</v>
      </c>
      <c r="E29" s="20">
        <f t="shared" si="16"/>
        <v>13245</v>
      </c>
      <c r="F29" s="20">
        <f t="shared" si="16"/>
        <v>0</v>
      </c>
      <c r="G29" s="20">
        <f t="shared" si="16"/>
        <v>20392</v>
      </c>
      <c r="H29" s="30">
        <f t="shared" si="3"/>
        <v>153.95998489996225</v>
      </c>
      <c r="I29" s="20"/>
      <c r="J29" s="35"/>
      <c r="K29" s="35">
        <f t="shared" si="16"/>
        <v>120211</v>
      </c>
      <c r="L29" s="21">
        <f t="shared" si="0"/>
        <v>90.725283018867927</v>
      </c>
      <c r="M29" s="35">
        <f t="shared" si="16"/>
        <v>0</v>
      </c>
      <c r="N29" s="35">
        <f t="shared" si="16"/>
        <v>0</v>
      </c>
      <c r="O29" s="20">
        <f t="shared" si="16"/>
        <v>736</v>
      </c>
      <c r="P29" s="20">
        <f t="shared" si="16"/>
        <v>0</v>
      </c>
      <c r="Q29" s="35">
        <f t="shared" si="16"/>
        <v>3851</v>
      </c>
      <c r="R29" s="35">
        <f t="shared" si="16"/>
        <v>0</v>
      </c>
      <c r="S29" s="20">
        <f t="shared" si="16"/>
        <v>9387</v>
      </c>
      <c r="T29" s="20">
        <f t="shared" si="16"/>
        <v>0</v>
      </c>
      <c r="U29" s="20">
        <f t="shared" si="16"/>
        <v>3123</v>
      </c>
      <c r="V29" s="20">
        <f t="shared" si="16"/>
        <v>0</v>
      </c>
      <c r="W29" s="20">
        <f t="shared" si="16"/>
        <v>1533</v>
      </c>
      <c r="X29" s="20">
        <f t="shared" si="16"/>
        <v>0</v>
      </c>
      <c r="Y29" s="21">
        <f t="shared" si="13"/>
        <v>49.087415946205574</v>
      </c>
      <c r="Z29" s="35">
        <f t="shared" si="16"/>
        <v>0</v>
      </c>
      <c r="AA29" s="20">
        <f t="shared" si="16"/>
        <v>8991</v>
      </c>
      <c r="AB29" s="20">
        <f t="shared" si="16"/>
        <v>0</v>
      </c>
      <c r="AC29" s="20">
        <f t="shared" si="16"/>
        <v>4531</v>
      </c>
      <c r="AD29" s="20">
        <f t="shared" si="16"/>
        <v>0</v>
      </c>
      <c r="AE29" s="20">
        <f t="shared" si="16"/>
        <v>3894</v>
      </c>
      <c r="AF29" s="20">
        <f t="shared" si="16"/>
        <v>0</v>
      </c>
      <c r="AG29" s="20">
        <f t="shared" si="16"/>
        <v>144</v>
      </c>
      <c r="AH29" s="20">
        <f t="shared" si="16"/>
        <v>0</v>
      </c>
      <c r="AI29" s="20">
        <f t="shared" si="16"/>
        <v>410</v>
      </c>
      <c r="AJ29" s="20">
        <f t="shared" si="16"/>
        <v>0</v>
      </c>
      <c r="AK29" s="20">
        <f t="shared" si="16"/>
        <v>92</v>
      </c>
      <c r="AL29" s="20">
        <f t="shared" si="16"/>
        <v>0</v>
      </c>
      <c r="AM29" s="20">
        <f t="shared" si="16"/>
        <v>336</v>
      </c>
      <c r="AN29" s="20">
        <f t="shared" si="16"/>
        <v>0</v>
      </c>
      <c r="AO29" s="20">
        <f t="shared" si="16"/>
        <v>2413</v>
      </c>
      <c r="AP29" s="20">
        <f t="shared" si="16"/>
        <v>0</v>
      </c>
      <c r="AQ29" s="20">
        <f t="shared" si="16"/>
        <v>1982</v>
      </c>
      <c r="AR29" s="20">
        <f t="shared" si="16"/>
        <v>0</v>
      </c>
      <c r="AS29" s="35">
        <f t="shared" si="16"/>
        <v>4395</v>
      </c>
      <c r="AT29" s="35">
        <f t="shared" si="16"/>
        <v>0</v>
      </c>
      <c r="AU29" s="35">
        <f t="shared" si="16"/>
        <v>4395</v>
      </c>
      <c r="AV29" s="35">
        <f t="shared" si="16"/>
        <v>27869</v>
      </c>
      <c r="AW29" s="35">
        <f t="shared" si="16"/>
        <v>0</v>
      </c>
      <c r="AX29" s="35">
        <f t="shared" si="16"/>
        <v>22658</v>
      </c>
      <c r="AY29" s="35">
        <f t="shared" si="16"/>
        <v>0</v>
      </c>
      <c r="AZ29" s="35">
        <f t="shared" si="16"/>
        <v>50527</v>
      </c>
      <c r="BA29" s="35">
        <f t="shared" si="16"/>
        <v>0</v>
      </c>
      <c r="BB29" s="35">
        <f t="shared" si="16"/>
        <v>50527</v>
      </c>
      <c r="BC29" s="20">
        <f t="shared" si="16"/>
        <v>0</v>
      </c>
      <c r="BD29" s="20">
        <f t="shared" si="16"/>
        <v>0</v>
      </c>
      <c r="BE29" s="35">
        <f t="shared" si="16"/>
        <v>0</v>
      </c>
      <c r="BF29" s="35">
        <f t="shared" si="16"/>
        <v>0</v>
      </c>
      <c r="BG29" s="20">
        <f t="shared" si="16"/>
        <v>0</v>
      </c>
      <c r="BH29" s="20">
        <f t="shared" si="16"/>
        <v>0</v>
      </c>
      <c r="BI29" s="20">
        <f t="shared" si="16"/>
        <v>0</v>
      </c>
      <c r="BJ29" s="20">
        <f t="shared" si="16"/>
        <v>0</v>
      </c>
      <c r="BK29" s="35">
        <f t="shared" si="16"/>
        <v>0</v>
      </c>
      <c r="BL29" s="35">
        <f t="shared" si="16"/>
        <v>0</v>
      </c>
      <c r="BM29" s="35">
        <f t="shared" si="16"/>
        <v>0</v>
      </c>
    </row>
    <row r="30" spans="1:65" s="5" customFormat="1" ht="17.100000000000001" customHeight="1">
      <c r="A30" s="22">
        <v>22</v>
      </c>
      <c r="B30" s="29" t="s">
        <v>88</v>
      </c>
      <c r="C30" s="13">
        <v>90000</v>
      </c>
      <c r="D30" s="13">
        <v>35000</v>
      </c>
      <c r="E30" s="14">
        <v>5160</v>
      </c>
      <c r="F30" s="14">
        <v>4230</v>
      </c>
      <c r="G30" s="14">
        <v>8232</v>
      </c>
      <c r="H30" s="15">
        <f t="shared" si="3"/>
        <v>159.53488372093022</v>
      </c>
      <c r="I30" s="14">
        <v>1765</v>
      </c>
      <c r="J30" s="15">
        <f t="shared" si="9"/>
        <v>41.725768321513002</v>
      </c>
      <c r="K30" s="34">
        <f>G30+'May26'!K30</f>
        <v>77609</v>
      </c>
      <c r="L30" s="15">
        <f t="shared" si="0"/>
        <v>86.232222222222219</v>
      </c>
      <c r="M30" s="34">
        <f>I30+'May26'!M30</f>
        <v>16772</v>
      </c>
      <c r="N30" s="15">
        <v>20.21</v>
      </c>
      <c r="O30" s="14">
        <v>308</v>
      </c>
      <c r="P30" s="14">
        <v>964</v>
      </c>
      <c r="Q30" s="34">
        <f>O30+'May26'!Q30</f>
        <v>3176</v>
      </c>
      <c r="R30" s="34">
        <f>P30+'May26'!R30</f>
        <v>1616</v>
      </c>
      <c r="S30" s="14">
        <v>7361</v>
      </c>
      <c r="T30" s="14">
        <v>2733</v>
      </c>
      <c r="U30" s="14">
        <v>2193</v>
      </c>
      <c r="V30" s="14">
        <v>666</v>
      </c>
      <c r="W30" s="14">
        <v>1279</v>
      </c>
      <c r="X30" s="14">
        <v>334</v>
      </c>
      <c r="Y30" s="15">
        <f t="shared" si="13"/>
        <v>58.321933424532602</v>
      </c>
      <c r="Z30" s="15">
        <f t="shared" si="13"/>
        <v>50.150150150150154</v>
      </c>
      <c r="AA30" s="14">
        <v>7913</v>
      </c>
      <c r="AB30" s="14">
        <v>1960</v>
      </c>
      <c r="AC30" s="14">
        <v>3853</v>
      </c>
      <c r="AD30" s="14">
        <v>954</v>
      </c>
      <c r="AE30" s="14">
        <v>2892</v>
      </c>
      <c r="AF30" s="14">
        <v>751</v>
      </c>
      <c r="AG30" s="14">
        <v>202</v>
      </c>
      <c r="AH30" s="14">
        <v>59</v>
      </c>
      <c r="AI30" s="14">
        <v>485</v>
      </c>
      <c r="AJ30" s="14">
        <v>118</v>
      </c>
      <c r="AK30" s="14">
        <v>135</v>
      </c>
      <c r="AL30" s="14">
        <v>35</v>
      </c>
      <c r="AM30" s="14">
        <v>286</v>
      </c>
      <c r="AN30" s="14">
        <v>105</v>
      </c>
      <c r="AO30" s="14">
        <v>2060</v>
      </c>
      <c r="AP30" s="14">
        <v>473</v>
      </c>
      <c r="AQ30" s="14">
        <v>2060</v>
      </c>
      <c r="AR30" s="14">
        <v>375</v>
      </c>
      <c r="AS30" s="34">
        <f t="shared" si="4"/>
        <v>4120</v>
      </c>
      <c r="AT30" s="34">
        <f t="shared" si="4"/>
        <v>848</v>
      </c>
      <c r="AU30" s="34">
        <f t="shared" si="5"/>
        <v>4968</v>
      </c>
      <c r="AV30" s="34">
        <f>AO30+'May26'!AV30</f>
        <v>20268</v>
      </c>
      <c r="AW30" s="34">
        <f>AP30+'May26'!AW30</f>
        <v>5396</v>
      </c>
      <c r="AX30" s="34">
        <f>AQ30+'May26'!AX30</f>
        <v>16967</v>
      </c>
      <c r="AY30" s="34">
        <f>AR30+'May26'!AY30</f>
        <v>4754</v>
      </c>
      <c r="AZ30" s="34">
        <f t="shared" si="6"/>
        <v>37235</v>
      </c>
      <c r="BA30" s="34">
        <f t="shared" si="6"/>
        <v>10150</v>
      </c>
      <c r="BB30" s="34">
        <f t="shared" si="7"/>
        <v>47385</v>
      </c>
      <c r="BC30" s="14">
        <v>55</v>
      </c>
      <c r="BD30" s="14">
        <v>275</v>
      </c>
      <c r="BE30" s="34">
        <f>BC30+'May26'!BE30</f>
        <v>555</v>
      </c>
      <c r="BF30" s="34">
        <f>BD30+'May26'!BF30</f>
        <v>2775</v>
      </c>
      <c r="BG30" s="14">
        <v>4</v>
      </c>
      <c r="BH30" s="14">
        <v>2066</v>
      </c>
      <c r="BI30" s="14"/>
      <c r="BJ30" s="14">
        <f>BH30+BI30</f>
        <v>2066</v>
      </c>
      <c r="BK30" s="34">
        <f>'May26'!BK30+BH30</f>
        <v>26619</v>
      </c>
      <c r="BL30" s="34">
        <f>'May26'!BL30+BI30</f>
        <v>0</v>
      </c>
      <c r="BM30" s="34">
        <f>SUM(BK30:BL30)</f>
        <v>26619</v>
      </c>
    </row>
    <row r="31" spans="1:65" s="5" customFormat="1" ht="17.100000000000001" customHeight="1">
      <c r="A31" s="12">
        <v>23</v>
      </c>
      <c r="B31" s="13" t="s">
        <v>89</v>
      </c>
      <c r="C31" s="13">
        <v>65500</v>
      </c>
      <c r="D31" s="13">
        <v>0</v>
      </c>
      <c r="E31" s="14">
        <v>7060</v>
      </c>
      <c r="F31" s="14"/>
      <c r="G31" s="14">
        <v>7905</v>
      </c>
      <c r="H31" s="15">
        <f t="shared" si="3"/>
        <v>111.96883852691218</v>
      </c>
      <c r="I31" s="14"/>
      <c r="J31" s="15"/>
      <c r="K31" s="34">
        <f>G31+'May26'!K31</f>
        <v>52039</v>
      </c>
      <c r="L31" s="15">
        <f t="shared" si="0"/>
        <v>79.448854961832055</v>
      </c>
      <c r="M31" s="34">
        <f>I31+'May26'!M31</f>
        <v>0</v>
      </c>
      <c r="N31" s="15"/>
      <c r="O31" s="14">
        <v>59</v>
      </c>
      <c r="P31" s="14"/>
      <c r="Q31" s="34">
        <f>O31+'May26'!Q31</f>
        <v>983</v>
      </c>
      <c r="R31" s="34">
        <f>P31+'May26'!R31</f>
        <v>0</v>
      </c>
      <c r="S31" s="14">
        <v>3519</v>
      </c>
      <c r="T31" s="14"/>
      <c r="U31" s="14">
        <v>998</v>
      </c>
      <c r="V31" s="14"/>
      <c r="W31" s="14">
        <v>579</v>
      </c>
      <c r="X31" s="14"/>
      <c r="Y31" s="15">
        <f t="shared" si="13"/>
        <v>58.016032064128254</v>
      </c>
      <c r="Z31" s="15"/>
      <c r="AA31" s="14">
        <v>5290</v>
      </c>
      <c r="AB31" s="14"/>
      <c r="AC31" s="14">
        <v>2614</v>
      </c>
      <c r="AD31" s="14"/>
      <c r="AE31" s="14">
        <v>2280</v>
      </c>
      <c r="AF31" s="14"/>
      <c r="AG31" s="14">
        <v>48</v>
      </c>
      <c r="AH31" s="14"/>
      <c r="AI31" s="14">
        <v>577</v>
      </c>
      <c r="AJ31" s="14"/>
      <c r="AK31" s="14">
        <v>63</v>
      </c>
      <c r="AL31" s="14"/>
      <c r="AM31" s="14">
        <v>120</v>
      </c>
      <c r="AN31" s="14"/>
      <c r="AO31" s="14">
        <v>1147</v>
      </c>
      <c r="AP31" s="14"/>
      <c r="AQ31" s="14">
        <v>943</v>
      </c>
      <c r="AR31" s="14"/>
      <c r="AS31" s="34">
        <f t="shared" si="4"/>
        <v>2090</v>
      </c>
      <c r="AT31" s="34">
        <f t="shared" si="4"/>
        <v>0</v>
      </c>
      <c r="AU31" s="34">
        <f t="shared" si="5"/>
        <v>2090</v>
      </c>
      <c r="AV31" s="34">
        <f>AO31+'May26'!AV31</f>
        <v>12206</v>
      </c>
      <c r="AW31" s="34">
        <f>AP31+'May26'!AW31</f>
        <v>0</v>
      </c>
      <c r="AX31" s="34">
        <f>AQ31+'May26'!AX31</f>
        <v>10431</v>
      </c>
      <c r="AY31" s="34">
        <f>AR31+'May26'!AY31</f>
        <v>0</v>
      </c>
      <c r="AZ31" s="34">
        <f t="shared" si="6"/>
        <v>22637</v>
      </c>
      <c r="BA31" s="34">
        <f t="shared" si="6"/>
        <v>0</v>
      </c>
      <c r="BB31" s="34">
        <f t="shared" si="7"/>
        <v>22637</v>
      </c>
      <c r="BC31" s="14"/>
      <c r="BD31" s="14"/>
      <c r="BE31" s="34"/>
      <c r="BF31" s="34"/>
      <c r="BG31" s="14"/>
      <c r="BH31" s="14"/>
      <c r="BI31" s="14"/>
      <c r="BJ31" s="14"/>
      <c r="BK31" s="40"/>
      <c r="BL31" s="40"/>
      <c r="BM31" s="40"/>
    </row>
    <row r="32" spans="1:65" s="5" customFormat="1" ht="17.100000000000001" customHeight="1">
      <c r="A32" s="16">
        <v>24</v>
      </c>
      <c r="B32" s="17" t="s">
        <v>90</v>
      </c>
      <c r="C32" s="13">
        <v>55500</v>
      </c>
      <c r="D32" s="13">
        <v>0</v>
      </c>
      <c r="E32" s="14">
        <v>7500</v>
      </c>
      <c r="F32" s="14"/>
      <c r="G32" s="14">
        <v>4503</v>
      </c>
      <c r="H32" s="15">
        <f t="shared" si="3"/>
        <v>60.04</v>
      </c>
      <c r="I32" s="14"/>
      <c r="J32" s="15"/>
      <c r="K32" s="34">
        <f>G32+'May26'!K32</f>
        <v>42523</v>
      </c>
      <c r="L32" s="15">
        <f t="shared" si="0"/>
        <v>76.61801801801802</v>
      </c>
      <c r="M32" s="34">
        <f>I32+'May26'!M32</f>
        <v>0</v>
      </c>
      <c r="N32" s="15"/>
      <c r="O32" s="14">
        <v>27</v>
      </c>
      <c r="P32" s="14"/>
      <c r="Q32" s="34">
        <f>O32+'May26'!Q32</f>
        <v>160</v>
      </c>
      <c r="R32" s="34">
        <f>P32+'May26'!R32</f>
        <v>0</v>
      </c>
      <c r="S32" s="14">
        <v>3731</v>
      </c>
      <c r="T32" s="14"/>
      <c r="U32" s="14">
        <v>1327</v>
      </c>
      <c r="V32" s="14"/>
      <c r="W32" s="14">
        <v>839</v>
      </c>
      <c r="X32" s="14"/>
      <c r="Y32" s="15">
        <f t="shared" si="13"/>
        <v>63.225320271288624</v>
      </c>
      <c r="Z32" s="15"/>
      <c r="AA32" s="14">
        <v>3818</v>
      </c>
      <c r="AB32" s="14"/>
      <c r="AC32" s="14">
        <v>2130</v>
      </c>
      <c r="AD32" s="14"/>
      <c r="AE32" s="14">
        <v>1349</v>
      </c>
      <c r="AF32" s="14"/>
      <c r="AG32" s="14">
        <v>85</v>
      </c>
      <c r="AH32" s="14"/>
      <c r="AI32" s="14">
        <v>243</v>
      </c>
      <c r="AJ32" s="14"/>
      <c r="AK32" s="14">
        <v>73</v>
      </c>
      <c r="AL32" s="14"/>
      <c r="AM32" s="14">
        <v>263</v>
      </c>
      <c r="AN32" s="14"/>
      <c r="AO32" s="14">
        <v>943</v>
      </c>
      <c r="AP32" s="14"/>
      <c r="AQ32" s="14">
        <v>739</v>
      </c>
      <c r="AR32" s="14"/>
      <c r="AS32" s="34">
        <f t="shared" si="4"/>
        <v>1682</v>
      </c>
      <c r="AT32" s="34">
        <f t="shared" si="4"/>
        <v>0</v>
      </c>
      <c r="AU32" s="34">
        <f t="shared" si="5"/>
        <v>1682</v>
      </c>
      <c r="AV32" s="34">
        <f>AO32+'May26'!AV32</f>
        <v>11001</v>
      </c>
      <c r="AW32" s="34">
        <f>AP32+'May26'!AW32</f>
        <v>0</v>
      </c>
      <c r="AX32" s="34">
        <f>AQ32+'May26'!AX32</f>
        <v>9107</v>
      </c>
      <c r="AY32" s="34">
        <f>AR32+'May26'!AY32</f>
        <v>0</v>
      </c>
      <c r="AZ32" s="34">
        <f t="shared" si="6"/>
        <v>20108</v>
      </c>
      <c r="BA32" s="34">
        <f t="shared" si="6"/>
        <v>0</v>
      </c>
      <c r="BB32" s="34">
        <f t="shared" si="7"/>
        <v>20108</v>
      </c>
      <c r="BC32" s="14"/>
      <c r="BD32" s="14"/>
      <c r="BE32" s="34"/>
      <c r="BF32" s="34"/>
      <c r="BG32" s="14"/>
      <c r="BH32" s="14"/>
      <c r="BI32" s="14"/>
      <c r="BJ32" s="14"/>
      <c r="BK32" s="40"/>
      <c r="BL32" s="40"/>
      <c r="BM32" s="40"/>
    </row>
    <row r="33" spans="1:65" s="6" customFormat="1" ht="17.100000000000001" customHeight="1">
      <c r="A33" s="18"/>
      <c r="B33" s="31" t="s">
        <v>74</v>
      </c>
      <c r="C33" s="19">
        <f>SUM(C30:C32)</f>
        <v>211000</v>
      </c>
      <c r="D33" s="19">
        <f t="shared" ref="D33:BM33" si="17">SUM(D30:D32)</f>
        <v>35000</v>
      </c>
      <c r="E33" s="20">
        <f t="shared" si="17"/>
        <v>19720</v>
      </c>
      <c r="F33" s="20">
        <f t="shared" si="17"/>
        <v>4230</v>
      </c>
      <c r="G33" s="20">
        <f t="shared" si="17"/>
        <v>20640</v>
      </c>
      <c r="H33" s="21">
        <f t="shared" si="3"/>
        <v>104.66531440162272</v>
      </c>
      <c r="I33" s="20">
        <f t="shared" si="17"/>
        <v>1765</v>
      </c>
      <c r="J33" s="21">
        <f t="shared" si="9"/>
        <v>41.725768321513002</v>
      </c>
      <c r="K33" s="35">
        <f t="shared" si="17"/>
        <v>172171</v>
      </c>
      <c r="L33" s="21">
        <f t="shared" si="0"/>
        <v>81.59763033175355</v>
      </c>
      <c r="M33" s="35">
        <f t="shared" si="17"/>
        <v>16772</v>
      </c>
      <c r="N33" s="21">
        <f t="shared" si="10"/>
        <v>47.92</v>
      </c>
      <c r="O33" s="20">
        <f t="shared" si="17"/>
        <v>394</v>
      </c>
      <c r="P33" s="20">
        <f t="shared" si="17"/>
        <v>964</v>
      </c>
      <c r="Q33" s="35">
        <f t="shared" si="17"/>
        <v>4319</v>
      </c>
      <c r="R33" s="35">
        <f t="shared" si="17"/>
        <v>1616</v>
      </c>
      <c r="S33" s="20">
        <f t="shared" si="17"/>
        <v>14611</v>
      </c>
      <c r="T33" s="20">
        <f t="shared" si="17"/>
        <v>2733</v>
      </c>
      <c r="U33" s="20">
        <f t="shared" si="17"/>
        <v>4518</v>
      </c>
      <c r="V33" s="20">
        <f t="shared" si="17"/>
        <v>666</v>
      </c>
      <c r="W33" s="20">
        <f t="shared" si="17"/>
        <v>2697</v>
      </c>
      <c r="X33" s="20">
        <f t="shared" si="17"/>
        <v>334</v>
      </c>
      <c r="Y33" s="21">
        <f t="shared" si="13"/>
        <v>59.694555112881808</v>
      </c>
      <c r="Z33" s="21">
        <f t="shared" si="13"/>
        <v>50.150150150150154</v>
      </c>
      <c r="AA33" s="20">
        <f t="shared" si="17"/>
        <v>17021</v>
      </c>
      <c r="AB33" s="20">
        <f t="shared" si="17"/>
        <v>1960</v>
      </c>
      <c r="AC33" s="20">
        <f t="shared" si="17"/>
        <v>8597</v>
      </c>
      <c r="AD33" s="20">
        <f t="shared" si="17"/>
        <v>954</v>
      </c>
      <c r="AE33" s="20">
        <f t="shared" si="17"/>
        <v>6521</v>
      </c>
      <c r="AF33" s="20">
        <f t="shared" si="17"/>
        <v>751</v>
      </c>
      <c r="AG33" s="20">
        <f t="shared" si="17"/>
        <v>335</v>
      </c>
      <c r="AH33" s="20">
        <f t="shared" si="17"/>
        <v>59</v>
      </c>
      <c r="AI33" s="20">
        <f t="shared" si="17"/>
        <v>1305</v>
      </c>
      <c r="AJ33" s="20">
        <f t="shared" si="17"/>
        <v>118</v>
      </c>
      <c r="AK33" s="20">
        <f t="shared" si="17"/>
        <v>271</v>
      </c>
      <c r="AL33" s="20">
        <f t="shared" si="17"/>
        <v>35</v>
      </c>
      <c r="AM33" s="20">
        <f t="shared" si="17"/>
        <v>669</v>
      </c>
      <c r="AN33" s="20">
        <f t="shared" si="17"/>
        <v>105</v>
      </c>
      <c r="AO33" s="20">
        <f t="shared" si="17"/>
        <v>4150</v>
      </c>
      <c r="AP33" s="20">
        <f t="shared" si="17"/>
        <v>473</v>
      </c>
      <c r="AQ33" s="20">
        <f t="shared" si="17"/>
        <v>3742</v>
      </c>
      <c r="AR33" s="20">
        <f t="shared" si="17"/>
        <v>375</v>
      </c>
      <c r="AS33" s="35">
        <f t="shared" si="17"/>
        <v>7892</v>
      </c>
      <c r="AT33" s="35">
        <f t="shared" si="17"/>
        <v>848</v>
      </c>
      <c r="AU33" s="35">
        <f t="shared" si="17"/>
        <v>8740</v>
      </c>
      <c r="AV33" s="35">
        <f t="shared" si="17"/>
        <v>43475</v>
      </c>
      <c r="AW33" s="35">
        <f t="shared" si="17"/>
        <v>5396</v>
      </c>
      <c r="AX33" s="35">
        <f t="shared" si="17"/>
        <v>36505</v>
      </c>
      <c r="AY33" s="35">
        <f t="shared" si="17"/>
        <v>4754</v>
      </c>
      <c r="AZ33" s="35">
        <f t="shared" si="17"/>
        <v>79980</v>
      </c>
      <c r="BA33" s="35">
        <f t="shared" si="17"/>
        <v>10150</v>
      </c>
      <c r="BB33" s="35">
        <f t="shared" si="17"/>
        <v>90130</v>
      </c>
      <c r="BC33" s="20">
        <f t="shared" si="17"/>
        <v>55</v>
      </c>
      <c r="BD33" s="20">
        <f t="shared" si="17"/>
        <v>275</v>
      </c>
      <c r="BE33" s="35">
        <f t="shared" si="17"/>
        <v>555</v>
      </c>
      <c r="BF33" s="35">
        <f t="shared" si="17"/>
        <v>2775</v>
      </c>
      <c r="BG33" s="20">
        <f t="shared" si="17"/>
        <v>4</v>
      </c>
      <c r="BH33" s="20">
        <f t="shared" si="17"/>
        <v>2066</v>
      </c>
      <c r="BI33" s="20">
        <f t="shared" si="17"/>
        <v>0</v>
      </c>
      <c r="BJ33" s="20">
        <f t="shared" si="17"/>
        <v>2066</v>
      </c>
      <c r="BK33" s="35">
        <f t="shared" si="17"/>
        <v>26619</v>
      </c>
      <c r="BL33" s="35">
        <f t="shared" si="17"/>
        <v>0</v>
      </c>
      <c r="BM33" s="35">
        <f t="shared" si="17"/>
        <v>26619</v>
      </c>
    </row>
    <row r="34" spans="1:65" s="5" customFormat="1" ht="17.100000000000001" customHeight="1">
      <c r="A34" s="22">
        <v>25</v>
      </c>
      <c r="B34" s="29" t="s">
        <v>91</v>
      </c>
      <c r="C34" s="13">
        <v>38000</v>
      </c>
      <c r="D34" s="13">
        <v>4000</v>
      </c>
      <c r="E34" s="14">
        <v>3155</v>
      </c>
      <c r="F34" s="14">
        <v>315</v>
      </c>
      <c r="G34" s="14">
        <v>4513</v>
      </c>
      <c r="H34" s="15">
        <f t="shared" si="3"/>
        <v>143.04278922345483</v>
      </c>
      <c r="I34" s="14"/>
      <c r="J34" s="15"/>
      <c r="K34" s="34">
        <f>G34+'May26'!K34</f>
        <v>31041</v>
      </c>
      <c r="L34" s="15">
        <f t="shared" si="0"/>
        <v>81.686842105263153</v>
      </c>
      <c r="M34" s="34">
        <f>I34+'May26'!M34</f>
        <v>20</v>
      </c>
      <c r="N34" s="15">
        <v>13.55</v>
      </c>
      <c r="O34" s="14">
        <v>119</v>
      </c>
      <c r="P34" s="14"/>
      <c r="Q34" s="34">
        <f>O34+'May26'!Q34</f>
        <v>841</v>
      </c>
      <c r="R34" s="34">
        <f>P34+'May26'!R34</f>
        <v>0</v>
      </c>
      <c r="S34" s="14">
        <v>2537</v>
      </c>
      <c r="T34" s="14"/>
      <c r="U34" s="14">
        <v>759</v>
      </c>
      <c r="V34" s="14"/>
      <c r="W34" s="14">
        <v>430</v>
      </c>
      <c r="X34" s="14"/>
      <c r="Y34" s="15">
        <f t="shared" si="13"/>
        <v>56.653491436100133</v>
      </c>
      <c r="Z34" s="15"/>
      <c r="AA34" s="14">
        <v>3186</v>
      </c>
      <c r="AB34" s="14">
        <v>202</v>
      </c>
      <c r="AC34" s="14">
        <v>1549</v>
      </c>
      <c r="AD34" s="14">
        <v>115</v>
      </c>
      <c r="AE34" s="14">
        <v>1637</v>
      </c>
      <c r="AF34" s="14">
        <v>87</v>
      </c>
      <c r="AG34" s="14">
        <v>53</v>
      </c>
      <c r="AH34" s="14">
        <v>0</v>
      </c>
      <c r="AI34" s="14">
        <v>184</v>
      </c>
      <c r="AJ34" s="14">
        <v>12</v>
      </c>
      <c r="AK34" s="14">
        <v>45</v>
      </c>
      <c r="AL34" s="14">
        <v>1</v>
      </c>
      <c r="AM34" s="14">
        <v>201</v>
      </c>
      <c r="AN34" s="14">
        <v>14</v>
      </c>
      <c r="AO34" s="14">
        <v>590</v>
      </c>
      <c r="AP34" s="14">
        <v>52</v>
      </c>
      <c r="AQ34" s="14">
        <v>476</v>
      </c>
      <c r="AR34" s="14">
        <v>36</v>
      </c>
      <c r="AS34" s="34">
        <f t="shared" si="4"/>
        <v>1066</v>
      </c>
      <c r="AT34" s="34">
        <f t="shared" si="4"/>
        <v>88</v>
      </c>
      <c r="AU34" s="34">
        <f t="shared" si="5"/>
        <v>1154</v>
      </c>
      <c r="AV34" s="34">
        <f>AO34+'May26'!AV34</f>
        <v>6708</v>
      </c>
      <c r="AW34" s="34">
        <f>AP34+'May26'!AW34</f>
        <v>520</v>
      </c>
      <c r="AX34" s="34">
        <f>AQ34+'May26'!AX34</f>
        <v>5367</v>
      </c>
      <c r="AY34" s="34">
        <f>AR34+'May26'!AY34</f>
        <v>370</v>
      </c>
      <c r="AZ34" s="34">
        <f t="shared" si="6"/>
        <v>12075</v>
      </c>
      <c r="BA34" s="34">
        <f t="shared" si="6"/>
        <v>890</v>
      </c>
      <c r="BB34" s="34">
        <f t="shared" si="7"/>
        <v>12965</v>
      </c>
      <c r="BC34" s="14"/>
      <c r="BD34" s="14"/>
      <c r="BE34" s="34"/>
      <c r="BF34" s="34"/>
      <c r="BG34" s="14"/>
      <c r="BH34" s="14"/>
      <c r="BI34" s="14"/>
      <c r="BJ34" s="14"/>
      <c r="BK34" s="34">
        <f>'May26'!BK34+BH34</f>
        <v>0</v>
      </c>
      <c r="BL34" s="34">
        <f>'May26'!BL34+BI34</f>
        <v>0</v>
      </c>
      <c r="BM34" s="34">
        <f>SUM(BK34:BL34)</f>
        <v>0</v>
      </c>
    </row>
    <row r="35" spans="1:65" s="5" customFormat="1" ht="17.100000000000001" customHeight="1">
      <c r="A35" s="12">
        <v>26</v>
      </c>
      <c r="B35" s="13" t="s">
        <v>92</v>
      </c>
      <c r="C35" s="13">
        <v>12000</v>
      </c>
      <c r="D35" s="13">
        <v>10000</v>
      </c>
      <c r="E35" s="14">
        <v>970</v>
      </c>
      <c r="F35" s="14">
        <v>681</v>
      </c>
      <c r="G35" s="14">
        <v>2057</v>
      </c>
      <c r="H35" s="15">
        <f t="shared" si="3"/>
        <v>212.06185567010309</v>
      </c>
      <c r="I35" s="14"/>
      <c r="J35" s="15"/>
      <c r="K35" s="34">
        <f>G35+'May26'!K35</f>
        <v>14246</v>
      </c>
      <c r="L35" s="15">
        <f t="shared" si="0"/>
        <v>118.71666666666667</v>
      </c>
      <c r="M35" s="34">
        <f>I35+'May26'!M35</f>
        <v>3</v>
      </c>
      <c r="N35" s="15">
        <v>11.71</v>
      </c>
      <c r="O35" s="14">
        <v>102</v>
      </c>
      <c r="P35" s="14"/>
      <c r="Q35" s="34">
        <f>O35+'May26'!Q35</f>
        <v>622</v>
      </c>
      <c r="R35" s="34">
        <f>P35+'May26'!R35</f>
        <v>0</v>
      </c>
      <c r="S35" s="14">
        <v>1131</v>
      </c>
      <c r="T35" s="14"/>
      <c r="U35" s="14">
        <v>338</v>
      </c>
      <c r="V35" s="14"/>
      <c r="W35" s="14">
        <v>184</v>
      </c>
      <c r="X35" s="14"/>
      <c r="Y35" s="15">
        <f t="shared" si="13"/>
        <v>54.437869822485204</v>
      </c>
      <c r="Z35" s="15"/>
      <c r="AA35" s="14">
        <v>976</v>
      </c>
      <c r="AB35" s="14">
        <v>786</v>
      </c>
      <c r="AC35" s="14">
        <v>580</v>
      </c>
      <c r="AD35" s="14">
        <v>426</v>
      </c>
      <c r="AE35" s="14">
        <v>396</v>
      </c>
      <c r="AF35" s="14">
        <v>360</v>
      </c>
      <c r="AG35" s="14">
        <v>20</v>
      </c>
      <c r="AH35" s="14">
        <v>27</v>
      </c>
      <c r="AI35" s="14">
        <v>87</v>
      </c>
      <c r="AJ35" s="14">
        <v>49</v>
      </c>
      <c r="AK35" s="14">
        <v>31</v>
      </c>
      <c r="AL35" s="14">
        <v>15</v>
      </c>
      <c r="AM35" s="14">
        <v>57</v>
      </c>
      <c r="AN35" s="14">
        <v>16</v>
      </c>
      <c r="AO35" s="14">
        <v>198</v>
      </c>
      <c r="AP35" s="14">
        <v>161</v>
      </c>
      <c r="AQ35" s="14">
        <v>187</v>
      </c>
      <c r="AR35" s="14">
        <v>158</v>
      </c>
      <c r="AS35" s="34">
        <f t="shared" si="4"/>
        <v>385</v>
      </c>
      <c r="AT35" s="34">
        <f t="shared" si="4"/>
        <v>319</v>
      </c>
      <c r="AU35" s="34">
        <f t="shared" si="5"/>
        <v>704</v>
      </c>
      <c r="AV35" s="34">
        <f>AO35+'May26'!AV35</f>
        <v>2058</v>
      </c>
      <c r="AW35" s="34">
        <f>AP35+'May26'!AW35</f>
        <v>1799</v>
      </c>
      <c r="AX35" s="34">
        <f>AQ35+'May26'!AX35</f>
        <v>2000</v>
      </c>
      <c r="AY35" s="34">
        <f>AR35+'May26'!AY35</f>
        <v>1855</v>
      </c>
      <c r="AZ35" s="34">
        <f t="shared" si="6"/>
        <v>4058</v>
      </c>
      <c r="BA35" s="34">
        <f t="shared" si="6"/>
        <v>3654</v>
      </c>
      <c r="BB35" s="34">
        <f t="shared" si="7"/>
        <v>7712</v>
      </c>
      <c r="BC35" s="14"/>
      <c r="BD35" s="14"/>
      <c r="BE35" s="34"/>
      <c r="BF35" s="34"/>
      <c r="BG35" s="14"/>
      <c r="BH35" s="14"/>
      <c r="BI35" s="14"/>
      <c r="BJ35" s="14"/>
      <c r="BK35" s="40"/>
      <c r="BL35" s="40"/>
      <c r="BM35" s="40"/>
    </row>
    <row r="36" spans="1:65" s="5" customFormat="1" ht="17.100000000000001" customHeight="1">
      <c r="A36" s="16">
        <v>27</v>
      </c>
      <c r="B36" s="17" t="s">
        <v>93</v>
      </c>
      <c r="C36" s="13">
        <v>29000</v>
      </c>
      <c r="D36" s="13">
        <v>0</v>
      </c>
      <c r="E36" s="14">
        <v>2450</v>
      </c>
      <c r="F36" s="14">
        <v>0</v>
      </c>
      <c r="G36" s="14">
        <v>3950</v>
      </c>
      <c r="H36" s="15">
        <f t="shared" si="3"/>
        <v>161.22448979591837</v>
      </c>
      <c r="I36" s="14"/>
      <c r="J36" s="15"/>
      <c r="K36" s="34">
        <f>G36+'May26'!K36</f>
        <v>24522</v>
      </c>
      <c r="L36" s="15">
        <f t="shared" si="0"/>
        <v>84.558620689655172</v>
      </c>
      <c r="M36" s="34">
        <f>I36+'May26'!M36</f>
        <v>0</v>
      </c>
      <c r="N36" s="15"/>
      <c r="O36" s="14">
        <v>225</v>
      </c>
      <c r="P36" s="14"/>
      <c r="Q36" s="34">
        <f>O36+'May26'!Q36</f>
        <v>1109</v>
      </c>
      <c r="R36" s="34">
        <f>P36+'May26'!R36</f>
        <v>0</v>
      </c>
      <c r="S36" s="14">
        <v>1957</v>
      </c>
      <c r="T36" s="14"/>
      <c r="U36" s="14">
        <v>547</v>
      </c>
      <c r="V36" s="14"/>
      <c r="W36" s="14">
        <v>288</v>
      </c>
      <c r="X36" s="14"/>
      <c r="Y36" s="15">
        <f t="shared" ref="Y36:Z51" si="18">W36*100/U36</f>
        <v>52.650822669104208</v>
      </c>
      <c r="Z36" s="15"/>
      <c r="AA36" s="14">
        <v>2192</v>
      </c>
      <c r="AB36" s="14"/>
      <c r="AC36" s="14">
        <v>1164</v>
      </c>
      <c r="AD36" s="14"/>
      <c r="AE36" s="14">
        <v>1028</v>
      </c>
      <c r="AF36" s="14"/>
      <c r="AG36" s="14">
        <v>32</v>
      </c>
      <c r="AH36" s="14"/>
      <c r="AI36" s="14">
        <v>131</v>
      </c>
      <c r="AJ36" s="14"/>
      <c r="AK36" s="14">
        <v>30</v>
      </c>
      <c r="AL36" s="14"/>
      <c r="AM36" s="14">
        <v>27</v>
      </c>
      <c r="AN36" s="14"/>
      <c r="AO36" s="14">
        <v>531</v>
      </c>
      <c r="AP36" s="14"/>
      <c r="AQ36" s="14">
        <v>413</v>
      </c>
      <c r="AR36" s="14"/>
      <c r="AS36" s="34">
        <f t="shared" si="4"/>
        <v>944</v>
      </c>
      <c r="AT36" s="34">
        <f t="shared" si="4"/>
        <v>0</v>
      </c>
      <c r="AU36" s="34">
        <f t="shared" si="5"/>
        <v>944</v>
      </c>
      <c r="AV36" s="34">
        <f>AO36+'May26'!AV36</f>
        <v>5806</v>
      </c>
      <c r="AW36" s="34">
        <f>AP36+'May26'!AW36</f>
        <v>0</v>
      </c>
      <c r="AX36" s="34">
        <f>AQ36+'May26'!AX36</f>
        <v>4502</v>
      </c>
      <c r="AY36" s="34">
        <f>AR36+'May26'!AY36</f>
        <v>0</v>
      </c>
      <c r="AZ36" s="34">
        <f t="shared" si="6"/>
        <v>10308</v>
      </c>
      <c r="BA36" s="34">
        <f t="shared" si="6"/>
        <v>0</v>
      </c>
      <c r="BB36" s="34">
        <f t="shared" si="7"/>
        <v>10308</v>
      </c>
      <c r="BC36" s="14"/>
      <c r="BD36" s="14"/>
      <c r="BE36" s="34"/>
      <c r="BF36" s="34"/>
      <c r="BG36" s="14"/>
      <c r="BH36" s="14"/>
      <c r="BI36" s="14"/>
      <c r="BJ36" s="14"/>
      <c r="BK36" s="40"/>
      <c r="BL36" s="40"/>
      <c r="BM36" s="40"/>
    </row>
    <row r="37" spans="1:65" s="6" customFormat="1" ht="17.100000000000001" customHeight="1">
      <c r="A37" s="18"/>
      <c r="B37" s="19" t="s">
        <v>74</v>
      </c>
      <c r="C37" s="19">
        <f>SUM(C34:C36)</f>
        <v>79000</v>
      </c>
      <c r="D37" s="19">
        <f t="shared" ref="D37:BM37" si="19">SUM(D34:D36)</f>
        <v>14000</v>
      </c>
      <c r="E37" s="20">
        <f t="shared" si="19"/>
        <v>6575</v>
      </c>
      <c r="F37" s="20">
        <f t="shared" si="19"/>
        <v>996</v>
      </c>
      <c r="G37" s="20">
        <f t="shared" si="19"/>
        <v>10520</v>
      </c>
      <c r="H37" s="21">
        <f t="shared" si="3"/>
        <v>160</v>
      </c>
      <c r="I37" s="20">
        <f t="shared" si="19"/>
        <v>0</v>
      </c>
      <c r="J37" s="21">
        <f t="shared" si="9"/>
        <v>0</v>
      </c>
      <c r="K37" s="35">
        <f t="shared" si="19"/>
        <v>69809</v>
      </c>
      <c r="L37" s="21">
        <f t="shared" si="0"/>
        <v>88.365822784810121</v>
      </c>
      <c r="M37" s="35">
        <f t="shared" si="19"/>
        <v>23</v>
      </c>
      <c r="N37" s="21">
        <f t="shared" si="10"/>
        <v>0.16428571428571428</v>
      </c>
      <c r="O37" s="20">
        <f t="shared" si="19"/>
        <v>446</v>
      </c>
      <c r="P37" s="20">
        <f t="shared" si="19"/>
        <v>0</v>
      </c>
      <c r="Q37" s="35">
        <f t="shared" si="19"/>
        <v>2572</v>
      </c>
      <c r="R37" s="35">
        <f t="shared" si="19"/>
        <v>0</v>
      </c>
      <c r="S37" s="20">
        <f t="shared" si="19"/>
        <v>5625</v>
      </c>
      <c r="T37" s="20">
        <f t="shared" si="19"/>
        <v>0</v>
      </c>
      <c r="U37" s="20">
        <f t="shared" si="19"/>
        <v>1644</v>
      </c>
      <c r="V37" s="20">
        <f t="shared" si="19"/>
        <v>0</v>
      </c>
      <c r="W37" s="20">
        <f t="shared" si="19"/>
        <v>902</v>
      </c>
      <c r="X37" s="20">
        <f t="shared" si="19"/>
        <v>0</v>
      </c>
      <c r="Y37" s="21">
        <f t="shared" si="18"/>
        <v>54.866180048661803</v>
      </c>
      <c r="Z37" s="21"/>
      <c r="AA37" s="20">
        <f t="shared" si="19"/>
        <v>6354</v>
      </c>
      <c r="AB37" s="20">
        <f t="shared" si="19"/>
        <v>988</v>
      </c>
      <c r="AC37" s="20">
        <f t="shared" si="19"/>
        <v>3293</v>
      </c>
      <c r="AD37" s="20">
        <f t="shared" si="19"/>
        <v>541</v>
      </c>
      <c r="AE37" s="20">
        <f t="shared" si="19"/>
        <v>3061</v>
      </c>
      <c r="AF37" s="20">
        <f t="shared" si="19"/>
        <v>447</v>
      </c>
      <c r="AG37" s="20">
        <f t="shared" si="19"/>
        <v>105</v>
      </c>
      <c r="AH37" s="20">
        <f t="shared" si="19"/>
        <v>27</v>
      </c>
      <c r="AI37" s="20">
        <f t="shared" si="19"/>
        <v>402</v>
      </c>
      <c r="AJ37" s="20">
        <f t="shared" si="19"/>
        <v>61</v>
      </c>
      <c r="AK37" s="20">
        <f t="shared" si="19"/>
        <v>106</v>
      </c>
      <c r="AL37" s="20">
        <f t="shared" si="19"/>
        <v>16</v>
      </c>
      <c r="AM37" s="20">
        <f t="shared" si="19"/>
        <v>285</v>
      </c>
      <c r="AN37" s="20">
        <f t="shared" si="19"/>
        <v>30</v>
      </c>
      <c r="AO37" s="20">
        <f t="shared" si="19"/>
        <v>1319</v>
      </c>
      <c r="AP37" s="20">
        <f t="shared" si="19"/>
        <v>213</v>
      </c>
      <c r="AQ37" s="20">
        <f t="shared" si="19"/>
        <v>1076</v>
      </c>
      <c r="AR37" s="20">
        <f t="shared" si="19"/>
        <v>194</v>
      </c>
      <c r="AS37" s="35">
        <f t="shared" si="19"/>
        <v>2395</v>
      </c>
      <c r="AT37" s="35">
        <f t="shared" si="19"/>
        <v>407</v>
      </c>
      <c r="AU37" s="35">
        <f t="shared" si="19"/>
        <v>2802</v>
      </c>
      <c r="AV37" s="35">
        <f t="shared" si="19"/>
        <v>14572</v>
      </c>
      <c r="AW37" s="35">
        <f t="shared" si="19"/>
        <v>2319</v>
      </c>
      <c r="AX37" s="35">
        <f t="shared" si="19"/>
        <v>11869</v>
      </c>
      <c r="AY37" s="35">
        <f t="shared" si="19"/>
        <v>2225</v>
      </c>
      <c r="AZ37" s="35">
        <f t="shared" si="19"/>
        <v>26441</v>
      </c>
      <c r="BA37" s="35">
        <f t="shared" si="19"/>
        <v>4544</v>
      </c>
      <c r="BB37" s="35">
        <f t="shared" si="19"/>
        <v>30985</v>
      </c>
      <c r="BC37" s="20">
        <f t="shared" si="19"/>
        <v>0</v>
      </c>
      <c r="BD37" s="20">
        <f t="shared" si="19"/>
        <v>0</v>
      </c>
      <c r="BE37" s="35">
        <f t="shared" si="19"/>
        <v>0</v>
      </c>
      <c r="BF37" s="35">
        <f t="shared" si="19"/>
        <v>0</v>
      </c>
      <c r="BG37" s="20">
        <f t="shared" si="19"/>
        <v>0</v>
      </c>
      <c r="BH37" s="20">
        <f t="shared" si="19"/>
        <v>0</v>
      </c>
      <c r="BI37" s="20">
        <f t="shared" si="19"/>
        <v>0</v>
      </c>
      <c r="BJ37" s="20">
        <f t="shared" si="19"/>
        <v>0</v>
      </c>
      <c r="BK37" s="35">
        <f t="shared" si="19"/>
        <v>0</v>
      </c>
      <c r="BL37" s="35">
        <f t="shared" si="19"/>
        <v>0</v>
      </c>
      <c r="BM37" s="35">
        <f t="shared" si="19"/>
        <v>0</v>
      </c>
    </row>
    <row r="38" spans="1:65" s="6" customFormat="1" ht="17.100000000000001" customHeight="1">
      <c r="A38" s="24">
        <v>28</v>
      </c>
      <c r="B38" s="25" t="s">
        <v>94</v>
      </c>
      <c r="C38" s="26">
        <v>14000</v>
      </c>
      <c r="D38" s="26">
        <v>0</v>
      </c>
      <c r="E38" s="27">
        <v>1167</v>
      </c>
      <c r="F38" s="27"/>
      <c r="G38" s="27">
        <v>828</v>
      </c>
      <c r="H38" s="15">
        <f t="shared" si="3"/>
        <v>70.951156812339335</v>
      </c>
      <c r="I38" s="27"/>
      <c r="J38" s="15"/>
      <c r="K38" s="34">
        <f>G38+'May26'!K38</f>
        <v>8707</v>
      </c>
      <c r="L38" s="15">
        <f t="shared" si="0"/>
        <v>62.192857142857143</v>
      </c>
      <c r="M38" s="34">
        <f>I38+'May26'!M38</f>
        <v>0</v>
      </c>
      <c r="N38" s="28"/>
      <c r="O38" s="27">
        <v>40</v>
      </c>
      <c r="P38" s="27"/>
      <c r="Q38" s="34">
        <f>O38+'May26'!Q38</f>
        <v>308</v>
      </c>
      <c r="R38" s="34">
        <f>P38+'May26'!R38</f>
        <v>0</v>
      </c>
      <c r="S38" s="27">
        <v>672</v>
      </c>
      <c r="T38" s="27"/>
      <c r="U38" s="27">
        <v>419</v>
      </c>
      <c r="V38" s="27"/>
      <c r="W38" s="27">
        <v>185</v>
      </c>
      <c r="X38" s="27"/>
      <c r="Y38" s="15">
        <f t="shared" si="18"/>
        <v>44.152744630071602</v>
      </c>
      <c r="Z38" s="15"/>
      <c r="AA38" s="27">
        <v>895</v>
      </c>
      <c r="AB38" s="27"/>
      <c r="AC38" s="27">
        <v>409</v>
      </c>
      <c r="AD38" s="27"/>
      <c r="AE38" s="27">
        <v>333</v>
      </c>
      <c r="AF38" s="27"/>
      <c r="AG38" s="27">
        <v>113</v>
      </c>
      <c r="AH38" s="27"/>
      <c r="AI38" s="27">
        <v>218</v>
      </c>
      <c r="AJ38" s="27"/>
      <c r="AK38" s="27">
        <v>94</v>
      </c>
      <c r="AL38" s="27"/>
      <c r="AM38" s="27">
        <v>101</v>
      </c>
      <c r="AN38" s="27"/>
      <c r="AO38" s="27">
        <v>250</v>
      </c>
      <c r="AP38" s="27"/>
      <c r="AQ38" s="27">
        <v>208</v>
      </c>
      <c r="AR38" s="27"/>
      <c r="AS38" s="34">
        <f t="shared" si="4"/>
        <v>458</v>
      </c>
      <c r="AT38" s="34">
        <f t="shared" si="4"/>
        <v>0</v>
      </c>
      <c r="AU38" s="34">
        <f t="shared" si="5"/>
        <v>458</v>
      </c>
      <c r="AV38" s="34">
        <f>AO38+'May26'!AV38</f>
        <v>2783</v>
      </c>
      <c r="AW38" s="34">
        <f>AP38+'May26'!AW38</f>
        <v>0</v>
      </c>
      <c r="AX38" s="34">
        <f>AQ38+'May26'!AX38</f>
        <v>2273</v>
      </c>
      <c r="AY38" s="34">
        <f>AR38+'May26'!AY38</f>
        <v>0</v>
      </c>
      <c r="AZ38" s="34">
        <f t="shared" si="6"/>
        <v>5056</v>
      </c>
      <c r="BA38" s="34">
        <f t="shared" si="6"/>
        <v>0</v>
      </c>
      <c r="BB38" s="34">
        <f t="shared" si="7"/>
        <v>5056</v>
      </c>
      <c r="BC38" s="27"/>
      <c r="BD38" s="27"/>
      <c r="BE38" s="38"/>
      <c r="BF38" s="38"/>
      <c r="BG38" s="27"/>
      <c r="BH38" s="27"/>
      <c r="BI38" s="27"/>
      <c r="BJ38" s="27"/>
      <c r="BK38" s="41"/>
      <c r="BL38" s="41"/>
      <c r="BM38" s="41"/>
    </row>
    <row r="39" spans="1:65" s="6" customFormat="1" ht="17.100000000000001" customHeight="1">
      <c r="A39" s="32">
        <v>29</v>
      </c>
      <c r="B39" s="26" t="s">
        <v>95</v>
      </c>
      <c r="C39" s="26">
        <v>6500</v>
      </c>
      <c r="D39" s="26">
        <v>0</v>
      </c>
      <c r="E39" s="27">
        <v>517</v>
      </c>
      <c r="F39" s="27"/>
      <c r="G39" s="27">
        <v>590</v>
      </c>
      <c r="H39" s="15">
        <f t="shared" si="3"/>
        <v>114.11992263056092</v>
      </c>
      <c r="I39" s="27"/>
      <c r="J39" s="15"/>
      <c r="K39" s="34">
        <f>G39+'May26'!K39</f>
        <v>5009</v>
      </c>
      <c r="L39" s="15">
        <f t="shared" si="0"/>
        <v>77.061538461538461</v>
      </c>
      <c r="M39" s="34">
        <f>I39+'May26'!M39</f>
        <v>0</v>
      </c>
      <c r="N39" s="28"/>
      <c r="O39" s="27">
        <v>1</v>
      </c>
      <c r="P39" s="27"/>
      <c r="Q39" s="34">
        <f>O39+'May26'!Q39</f>
        <v>9</v>
      </c>
      <c r="R39" s="34">
        <f>P39+'May26'!R39</f>
        <v>0</v>
      </c>
      <c r="S39" s="27">
        <v>488</v>
      </c>
      <c r="T39" s="27"/>
      <c r="U39" s="27">
        <v>211</v>
      </c>
      <c r="V39" s="27"/>
      <c r="W39" s="27">
        <v>136</v>
      </c>
      <c r="X39" s="27"/>
      <c r="Y39" s="15">
        <f t="shared" si="18"/>
        <v>64.454976303317537</v>
      </c>
      <c r="Z39" s="15"/>
      <c r="AA39" s="27">
        <v>459</v>
      </c>
      <c r="AB39" s="27"/>
      <c r="AC39" s="27">
        <v>220</v>
      </c>
      <c r="AD39" s="27"/>
      <c r="AE39" s="27">
        <v>142</v>
      </c>
      <c r="AF39" s="27"/>
      <c r="AG39" s="27">
        <v>7</v>
      </c>
      <c r="AH39" s="27"/>
      <c r="AI39" s="27">
        <v>13</v>
      </c>
      <c r="AJ39" s="27"/>
      <c r="AK39" s="27">
        <v>3</v>
      </c>
      <c r="AL39" s="27"/>
      <c r="AM39" s="27">
        <v>92</v>
      </c>
      <c r="AN39" s="27"/>
      <c r="AO39" s="27">
        <v>122</v>
      </c>
      <c r="AP39" s="27"/>
      <c r="AQ39" s="27">
        <v>111</v>
      </c>
      <c r="AR39" s="27"/>
      <c r="AS39" s="34">
        <f t="shared" si="4"/>
        <v>233</v>
      </c>
      <c r="AT39" s="34">
        <f t="shared" si="4"/>
        <v>0</v>
      </c>
      <c r="AU39" s="34">
        <f t="shared" si="5"/>
        <v>233</v>
      </c>
      <c r="AV39" s="34">
        <f>AO39+'May26'!AV39</f>
        <v>1200</v>
      </c>
      <c r="AW39" s="34">
        <f>AP39+'May26'!AW39</f>
        <v>0</v>
      </c>
      <c r="AX39" s="34">
        <f>AQ39+'May26'!AX39</f>
        <v>1000</v>
      </c>
      <c r="AY39" s="34">
        <f>AR39+'May26'!AY39</f>
        <v>0</v>
      </c>
      <c r="AZ39" s="34">
        <f t="shared" si="6"/>
        <v>2200</v>
      </c>
      <c r="BA39" s="34">
        <f t="shared" si="6"/>
        <v>0</v>
      </c>
      <c r="BB39" s="34">
        <f t="shared" si="7"/>
        <v>2200</v>
      </c>
      <c r="BC39" s="27"/>
      <c r="BD39" s="27"/>
      <c r="BE39" s="34">
        <f>BC39+'May26'!BE39</f>
        <v>0</v>
      </c>
      <c r="BF39" s="34">
        <f>BD39+'May26'!BF39</f>
        <v>0</v>
      </c>
      <c r="BG39" s="27"/>
      <c r="BH39" s="27"/>
      <c r="BI39" s="27"/>
      <c r="BJ39" s="27"/>
      <c r="BK39" s="34">
        <f>'May26'!BK39+BH39</f>
        <v>0</v>
      </c>
      <c r="BL39" s="34">
        <f>'May26'!BL39+BI39</f>
        <v>0</v>
      </c>
      <c r="BM39" s="42">
        <v>0</v>
      </c>
    </row>
    <row r="40" spans="1:65" s="6" customFormat="1" ht="17.100000000000001" customHeight="1">
      <c r="A40" s="32">
        <v>30</v>
      </c>
      <c r="B40" s="26" t="s">
        <v>96</v>
      </c>
      <c r="C40" s="26">
        <v>10000</v>
      </c>
      <c r="D40" s="26">
        <v>0</v>
      </c>
      <c r="E40" s="27">
        <v>839</v>
      </c>
      <c r="F40" s="27"/>
      <c r="G40" s="27">
        <v>1202</v>
      </c>
      <c r="H40" s="15">
        <f t="shared" si="3"/>
        <v>143.26579261025029</v>
      </c>
      <c r="I40" s="27"/>
      <c r="J40" s="15"/>
      <c r="K40" s="34">
        <f>G40+'May26'!K40</f>
        <v>9801</v>
      </c>
      <c r="L40" s="15">
        <f t="shared" si="0"/>
        <v>98.01</v>
      </c>
      <c r="M40" s="34">
        <f>I40+'May26'!M40</f>
        <v>0</v>
      </c>
      <c r="N40" s="28"/>
      <c r="O40" s="27"/>
      <c r="P40" s="27"/>
      <c r="Q40" s="34">
        <f>O40+'May26'!Q40</f>
        <v>44</v>
      </c>
      <c r="R40" s="34">
        <f>P40+'May26'!R40</f>
        <v>0</v>
      </c>
      <c r="S40" s="27">
        <v>981</v>
      </c>
      <c r="T40" s="27"/>
      <c r="U40" s="27">
        <v>359</v>
      </c>
      <c r="V40" s="27"/>
      <c r="W40" s="27">
        <v>214</v>
      </c>
      <c r="X40" s="27"/>
      <c r="Y40" s="15">
        <f t="shared" si="18"/>
        <v>59.610027855153206</v>
      </c>
      <c r="Z40" s="15"/>
      <c r="AA40" s="27">
        <v>836</v>
      </c>
      <c r="AB40" s="27"/>
      <c r="AC40" s="27">
        <v>408</v>
      </c>
      <c r="AD40" s="27"/>
      <c r="AE40" s="27">
        <v>366</v>
      </c>
      <c r="AF40" s="27"/>
      <c r="AG40" s="27">
        <v>132</v>
      </c>
      <c r="AH40" s="27"/>
      <c r="AI40" s="27">
        <v>176</v>
      </c>
      <c r="AJ40" s="27"/>
      <c r="AK40" s="27">
        <v>100</v>
      </c>
      <c r="AL40" s="27"/>
      <c r="AM40" s="27">
        <v>276</v>
      </c>
      <c r="AN40" s="27"/>
      <c r="AO40" s="27">
        <v>2552</v>
      </c>
      <c r="AP40" s="27"/>
      <c r="AQ40" s="27">
        <v>1570</v>
      </c>
      <c r="AR40" s="27"/>
      <c r="AS40" s="34">
        <f t="shared" si="4"/>
        <v>4122</v>
      </c>
      <c r="AT40" s="34">
        <f t="shared" si="4"/>
        <v>0</v>
      </c>
      <c r="AU40" s="34">
        <f t="shared" si="5"/>
        <v>4122</v>
      </c>
      <c r="AV40" s="34">
        <f>AO40+'May26'!AV40</f>
        <v>4702</v>
      </c>
      <c r="AW40" s="34">
        <f>AP40+'May26'!AW40</f>
        <v>0</v>
      </c>
      <c r="AX40" s="34">
        <f>AQ40+'May26'!AX40</f>
        <v>2969</v>
      </c>
      <c r="AY40" s="34">
        <f>AR40+'May26'!AY40</f>
        <v>0</v>
      </c>
      <c r="AZ40" s="34">
        <f t="shared" si="6"/>
        <v>7671</v>
      </c>
      <c r="BA40" s="34">
        <f t="shared" si="6"/>
        <v>0</v>
      </c>
      <c r="BB40" s="34">
        <f t="shared" si="7"/>
        <v>7671</v>
      </c>
      <c r="BC40" s="27"/>
      <c r="BD40" s="27"/>
      <c r="BE40" s="34">
        <f>BC40+'May26'!BE40</f>
        <v>0</v>
      </c>
      <c r="BF40" s="34">
        <f>BD40+'May26'!BF40</f>
        <v>0</v>
      </c>
      <c r="BG40" s="27"/>
      <c r="BH40" s="27"/>
      <c r="BI40" s="27"/>
      <c r="BJ40" s="27"/>
      <c r="BK40" s="34">
        <f>'May26'!BK40+BH40</f>
        <v>0</v>
      </c>
      <c r="BL40" s="34">
        <f>'May26'!BL40+BI40</f>
        <v>0</v>
      </c>
      <c r="BM40" s="42">
        <v>0</v>
      </c>
    </row>
    <row r="41" spans="1:65" s="5" customFormat="1" ht="17.100000000000001" customHeight="1">
      <c r="A41" s="12">
        <v>31</v>
      </c>
      <c r="B41" s="13" t="s">
        <v>97</v>
      </c>
      <c r="C41" s="13">
        <v>24000</v>
      </c>
      <c r="D41" s="13">
        <v>0</v>
      </c>
      <c r="E41" s="14">
        <v>1595</v>
      </c>
      <c r="F41" s="14"/>
      <c r="G41" s="14">
        <v>2821</v>
      </c>
      <c r="H41" s="15">
        <f t="shared" si="3"/>
        <v>176.86520376175548</v>
      </c>
      <c r="I41" s="14"/>
      <c r="J41" s="15"/>
      <c r="K41" s="34">
        <f>G41+'May26'!K41</f>
        <v>24370</v>
      </c>
      <c r="L41" s="15">
        <f t="shared" si="0"/>
        <v>101.54166666666667</v>
      </c>
      <c r="M41" s="34">
        <f>I41+'May26'!M41</f>
        <v>0</v>
      </c>
      <c r="N41" s="15"/>
      <c r="O41" s="14">
        <v>149</v>
      </c>
      <c r="P41" s="14"/>
      <c r="Q41" s="34">
        <f>O41+'May26'!Q41</f>
        <v>1615</v>
      </c>
      <c r="R41" s="34">
        <f>P41+'May26'!R41</f>
        <v>0</v>
      </c>
      <c r="S41" s="14">
        <v>1695</v>
      </c>
      <c r="T41" s="14"/>
      <c r="U41" s="14">
        <v>666</v>
      </c>
      <c r="V41" s="14"/>
      <c r="W41" s="14">
        <v>370</v>
      </c>
      <c r="X41" s="14"/>
      <c r="Y41" s="15">
        <f t="shared" si="18"/>
        <v>55.555555555555557</v>
      </c>
      <c r="Z41" s="15"/>
      <c r="AA41" s="14">
        <v>2756</v>
      </c>
      <c r="AB41" s="14"/>
      <c r="AC41" s="14">
        <v>1729</v>
      </c>
      <c r="AD41" s="14"/>
      <c r="AE41" s="14">
        <v>998</v>
      </c>
      <c r="AF41" s="14"/>
      <c r="AG41" s="14">
        <v>85</v>
      </c>
      <c r="AH41" s="14"/>
      <c r="AI41" s="14">
        <v>126</v>
      </c>
      <c r="AJ41" s="14"/>
      <c r="AK41" s="14">
        <v>225</v>
      </c>
      <c r="AL41" s="14"/>
      <c r="AM41" s="14">
        <v>399</v>
      </c>
      <c r="AN41" s="14"/>
      <c r="AO41" s="14">
        <v>507</v>
      </c>
      <c r="AP41" s="14"/>
      <c r="AQ41" s="14">
        <v>391</v>
      </c>
      <c r="AR41" s="14"/>
      <c r="AS41" s="34">
        <f t="shared" si="4"/>
        <v>898</v>
      </c>
      <c r="AT41" s="34">
        <f t="shared" si="4"/>
        <v>0</v>
      </c>
      <c r="AU41" s="34">
        <f t="shared" si="5"/>
        <v>898</v>
      </c>
      <c r="AV41" s="34">
        <f>AO41+'May26'!AV41</f>
        <v>5397</v>
      </c>
      <c r="AW41" s="34">
        <f>AP41+'May26'!AW41</f>
        <v>0</v>
      </c>
      <c r="AX41" s="34">
        <f>AQ41+'May26'!AX41</f>
        <v>4497</v>
      </c>
      <c r="AY41" s="34">
        <f>AR41+'May26'!AY41</f>
        <v>0</v>
      </c>
      <c r="AZ41" s="34">
        <f t="shared" si="6"/>
        <v>9894</v>
      </c>
      <c r="BA41" s="34">
        <f t="shared" si="6"/>
        <v>0</v>
      </c>
      <c r="BB41" s="34">
        <f t="shared" si="7"/>
        <v>9894</v>
      </c>
      <c r="BC41" s="14">
        <v>50</v>
      </c>
      <c r="BD41" s="14">
        <v>250</v>
      </c>
      <c r="BE41" s="34">
        <f>BC41+'May26'!BE41</f>
        <v>865</v>
      </c>
      <c r="BF41" s="34">
        <f>BD41+'May26'!BF41</f>
        <v>4205</v>
      </c>
      <c r="BG41" s="14"/>
      <c r="BH41" s="14"/>
      <c r="BI41" s="14"/>
      <c r="BJ41" s="14"/>
      <c r="BK41" s="40"/>
      <c r="BL41" s="40"/>
      <c r="BM41" s="40"/>
    </row>
    <row r="42" spans="1:65" s="5" customFormat="1" ht="17.100000000000001" customHeight="1">
      <c r="A42" s="12">
        <v>32</v>
      </c>
      <c r="B42" s="13" t="s">
        <v>98</v>
      </c>
      <c r="C42" s="13">
        <v>22000</v>
      </c>
      <c r="D42" s="13">
        <v>0</v>
      </c>
      <c r="E42" s="14">
        <v>1703</v>
      </c>
      <c r="F42" s="14"/>
      <c r="G42" s="14">
        <v>2637</v>
      </c>
      <c r="H42" s="15">
        <f t="shared" si="3"/>
        <v>154.84439224897241</v>
      </c>
      <c r="I42" s="14"/>
      <c r="J42" s="15"/>
      <c r="K42" s="34">
        <f>G42+'May26'!K42</f>
        <v>17737</v>
      </c>
      <c r="L42" s="15">
        <f t="shared" si="0"/>
        <v>80.622727272727275</v>
      </c>
      <c r="M42" s="34">
        <f>I42+'May26'!M42</f>
        <v>0</v>
      </c>
      <c r="N42" s="15"/>
      <c r="O42" s="14">
        <v>215</v>
      </c>
      <c r="P42" s="14"/>
      <c r="Q42" s="34">
        <f>O42+'May26'!Q42</f>
        <v>1726</v>
      </c>
      <c r="R42" s="34">
        <f>P42+'May26'!R42</f>
        <v>0</v>
      </c>
      <c r="S42" s="14">
        <v>909</v>
      </c>
      <c r="T42" s="14"/>
      <c r="U42" s="14">
        <v>803</v>
      </c>
      <c r="V42" s="14"/>
      <c r="W42" s="14">
        <v>507</v>
      </c>
      <c r="X42" s="14"/>
      <c r="Y42" s="15">
        <f t="shared" si="18"/>
        <v>63.138231631382318</v>
      </c>
      <c r="Z42" s="15"/>
      <c r="AA42" s="14">
        <v>1673</v>
      </c>
      <c r="AB42" s="14"/>
      <c r="AC42" s="14">
        <v>1131</v>
      </c>
      <c r="AD42" s="14"/>
      <c r="AE42" s="14">
        <v>661</v>
      </c>
      <c r="AF42" s="14"/>
      <c r="AG42" s="14">
        <v>17</v>
      </c>
      <c r="AH42" s="14"/>
      <c r="AI42" s="14">
        <v>25</v>
      </c>
      <c r="AJ42" s="14"/>
      <c r="AK42" s="14">
        <v>53</v>
      </c>
      <c r="AL42" s="14"/>
      <c r="AM42" s="14">
        <v>108</v>
      </c>
      <c r="AN42" s="14"/>
      <c r="AO42" s="14">
        <v>368</v>
      </c>
      <c r="AP42" s="14"/>
      <c r="AQ42" s="14">
        <v>300</v>
      </c>
      <c r="AR42" s="14"/>
      <c r="AS42" s="34">
        <f t="shared" si="4"/>
        <v>668</v>
      </c>
      <c r="AT42" s="34">
        <f t="shared" si="4"/>
        <v>0</v>
      </c>
      <c r="AU42" s="34">
        <f t="shared" si="5"/>
        <v>668</v>
      </c>
      <c r="AV42" s="34">
        <f>AO42+'May26'!AV42</f>
        <v>4760</v>
      </c>
      <c r="AW42" s="34">
        <f>AP42+'May26'!AW42</f>
        <v>0</v>
      </c>
      <c r="AX42" s="34">
        <f>AQ42+'May26'!AX42</f>
        <v>3736</v>
      </c>
      <c r="AY42" s="34">
        <f>AR42+'May26'!AY42</f>
        <v>0</v>
      </c>
      <c r="AZ42" s="34">
        <f t="shared" si="6"/>
        <v>8496</v>
      </c>
      <c r="BA42" s="34">
        <f t="shared" si="6"/>
        <v>0</v>
      </c>
      <c r="BB42" s="34">
        <f t="shared" si="7"/>
        <v>8496</v>
      </c>
      <c r="BC42" s="14"/>
      <c r="BD42" s="14"/>
      <c r="BE42" s="34">
        <f>BC42+'May26'!BE42</f>
        <v>0</v>
      </c>
      <c r="BF42" s="34">
        <f>BD42+'May26'!BF42</f>
        <v>0</v>
      </c>
      <c r="BG42" s="14"/>
      <c r="BH42" s="14"/>
      <c r="BI42" s="14"/>
      <c r="BJ42" s="14"/>
      <c r="BK42" s="40"/>
      <c r="BL42" s="40"/>
      <c r="BM42" s="40"/>
    </row>
    <row r="43" spans="1:65" s="5" customFormat="1" ht="17.100000000000001" customHeight="1">
      <c r="A43" s="12">
        <v>33</v>
      </c>
      <c r="B43" s="13" t="s">
        <v>99</v>
      </c>
      <c r="C43" s="13">
        <v>25000</v>
      </c>
      <c r="D43" s="13">
        <v>0</v>
      </c>
      <c r="E43" s="14">
        <v>1745</v>
      </c>
      <c r="F43" s="14"/>
      <c r="G43" s="14">
        <v>3784</v>
      </c>
      <c r="H43" s="15">
        <f t="shared" si="3"/>
        <v>216.84813753581662</v>
      </c>
      <c r="I43" s="14"/>
      <c r="J43" s="15"/>
      <c r="K43" s="34">
        <f>G43+'May26'!K43</f>
        <v>20625</v>
      </c>
      <c r="L43" s="15">
        <f t="shared" si="0"/>
        <v>82.5</v>
      </c>
      <c r="M43" s="34">
        <f>I43+'May26'!M43</f>
        <v>0</v>
      </c>
      <c r="N43" s="15"/>
      <c r="O43" s="14">
        <v>184</v>
      </c>
      <c r="P43" s="14"/>
      <c r="Q43" s="34">
        <f>O43+'May26'!Q43</f>
        <v>1274</v>
      </c>
      <c r="R43" s="34">
        <f>P43+'May26'!R43</f>
        <v>0</v>
      </c>
      <c r="S43" s="14">
        <v>1609</v>
      </c>
      <c r="T43" s="14"/>
      <c r="U43" s="14">
        <v>278</v>
      </c>
      <c r="V43" s="14"/>
      <c r="W43" s="14">
        <v>160</v>
      </c>
      <c r="X43" s="14"/>
      <c r="Y43" s="15">
        <f t="shared" si="18"/>
        <v>57.553956834532372</v>
      </c>
      <c r="Z43" s="15"/>
      <c r="AA43" s="14">
        <v>1940</v>
      </c>
      <c r="AB43" s="14"/>
      <c r="AC43" s="14">
        <v>1064</v>
      </c>
      <c r="AD43" s="14"/>
      <c r="AE43" s="14">
        <v>896</v>
      </c>
      <c r="AF43" s="14"/>
      <c r="AG43" s="14">
        <v>37</v>
      </c>
      <c r="AH43" s="14"/>
      <c r="AI43" s="14">
        <v>57</v>
      </c>
      <c r="AJ43" s="14"/>
      <c r="AK43" s="14">
        <v>91</v>
      </c>
      <c r="AL43" s="14"/>
      <c r="AM43" s="14">
        <v>181</v>
      </c>
      <c r="AN43" s="14"/>
      <c r="AO43" s="14">
        <v>434</v>
      </c>
      <c r="AP43" s="14"/>
      <c r="AQ43" s="14">
        <v>347</v>
      </c>
      <c r="AR43" s="14"/>
      <c r="AS43" s="34">
        <f t="shared" si="4"/>
        <v>781</v>
      </c>
      <c r="AT43" s="34">
        <f t="shared" si="4"/>
        <v>0</v>
      </c>
      <c r="AU43" s="34">
        <f t="shared" si="5"/>
        <v>781</v>
      </c>
      <c r="AV43" s="34">
        <f>AO43+'May26'!AV43</f>
        <v>4425</v>
      </c>
      <c r="AW43" s="34">
        <f>AP43+'May26'!AW43</f>
        <v>0</v>
      </c>
      <c r="AX43" s="34">
        <f>AQ43+'May26'!AX43</f>
        <v>3603</v>
      </c>
      <c r="AY43" s="34">
        <f>AR43+'May26'!AY43</f>
        <v>0</v>
      </c>
      <c r="AZ43" s="34">
        <f t="shared" si="6"/>
        <v>8028</v>
      </c>
      <c r="BA43" s="34">
        <f t="shared" si="6"/>
        <v>0</v>
      </c>
      <c r="BB43" s="34">
        <f t="shared" si="7"/>
        <v>8028</v>
      </c>
      <c r="BC43" s="14"/>
      <c r="BD43" s="14"/>
      <c r="BE43" s="34">
        <f>BC43+'May26'!BE43</f>
        <v>0</v>
      </c>
      <c r="BF43" s="34">
        <f>BD43+'May26'!BF43</f>
        <v>0</v>
      </c>
      <c r="BG43" s="14"/>
      <c r="BH43" s="14"/>
      <c r="BI43" s="14"/>
      <c r="BJ43" s="14"/>
      <c r="BK43" s="40"/>
      <c r="BL43" s="40"/>
      <c r="BM43" s="40"/>
    </row>
    <row r="44" spans="1:65" s="5" customFormat="1" ht="17.100000000000001" customHeight="1">
      <c r="A44" s="16">
        <v>34</v>
      </c>
      <c r="B44" s="17" t="s">
        <v>100</v>
      </c>
      <c r="C44" s="13">
        <v>14000</v>
      </c>
      <c r="D44" s="13">
        <v>0</v>
      </c>
      <c r="E44" s="14">
        <v>1092</v>
      </c>
      <c r="F44" s="14"/>
      <c r="G44" s="14">
        <v>1837</v>
      </c>
      <c r="H44" s="15">
        <f t="shared" si="3"/>
        <v>168.22344322344321</v>
      </c>
      <c r="I44" s="14"/>
      <c r="J44" s="15"/>
      <c r="K44" s="34">
        <f>G44+'May26'!K44</f>
        <v>12939</v>
      </c>
      <c r="L44" s="15">
        <f t="shared" si="0"/>
        <v>92.421428571428578</v>
      </c>
      <c r="M44" s="34">
        <f>I44+'May26'!M44</f>
        <v>0</v>
      </c>
      <c r="N44" s="15"/>
      <c r="O44" s="14">
        <v>231</v>
      </c>
      <c r="P44" s="14"/>
      <c r="Q44" s="34">
        <f>O44+'May26'!Q44</f>
        <v>1415</v>
      </c>
      <c r="R44" s="34">
        <f>P44+'May26'!R44</f>
        <v>0</v>
      </c>
      <c r="S44" s="14">
        <v>1110</v>
      </c>
      <c r="T44" s="14"/>
      <c r="U44" s="14">
        <v>527</v>
      </c>
      <c r="V44" s="14"/>
      <c r="W44" s="14">
        <v>298</v>
      </c>
      <c r="X44" s="14"/>
      <c r="Y44" s="15">
        <f t="shared" si="18"/>
        <v>56.546489563567363</v>
      </c>
      <c r="Z44" s="15"/>
      <c r="AA44" s="14">
        <v>1420</v>
      </c>
      <c r="AB44" s="14"/>
      <c r="AC44" s="14">
        <v>619</v>
      </c>
      <c r="AD44" s="14"/>
      <c r="AE44" s="14">
        <v>463</v>
      </c>
      <c r="AF44" s="14"/>
      <c r="AG44" s="14">
        <v>26</v>
      </c>
      <c r="AH44" s="14"/>
      <c r="AI44" s="14">
        <v>35</v>
      </c>
      <c r="AJ44" s="14"/>
      <c r="AK44" s="14">
        <v>53</v>
      </c>
      <c r="AL44" s="14"/>
      <c r="AM44" s="14">
        <v>118</v>
      </c>
      <c r="AN44" s="14"/>
      <c r="AO44" s="14">
        <v>271</v>
      </c>
      <c r="AP44" s="14"/>
      <c r="AQ44" s="14">
        <v>243</v>
      </c>
      <c r="AR44" s="14"/>
      <c r="AS44" s="34">
        <f t="shared" si="4"/>
        <v>514</v>
      </c>
      <c r="AT44" s="34">
        <f t="shared" si="4"/>
        <v>0</v>
      </c>
      <c r="AU44" s="34">
        <f t="shared" si="5"/>
        <v>514</v>
      </c>
      <c r="AV44" s="34">
        <f>AO44+'May26'!AV44</f>
        <v>2789</v>
      </c>
      <c r="AW44" s="34">
        <f>AP44+'May26'!AW44</f>
        <v>0</v>
      </c>
      <c r="AX44" s="34">
        <f>AQ44+'May26'!AX44</f>
        <v>2601</v>
      </c>
      <c r="AY44" s="34">
        <f>AR44+'May26'!AY44</f>
        <v>0</v>
      </c>
      <c r="AZ44" s="34">
        <f t="shared" si="6"/>
        <v>5390</v>
      </c>
      <c r="BA44" s="34">
        <f t="shared" si="6"/>
        <v>0</v>
      </c>
      <c r="BB44" s="34">
        <f t="shared" si="7"/>
        <v>5390</v>
      </c>
      <c r="BC44" s="14"/>
      <c r="BD44" s="14"/>
      <c r="BE44" s="34">
        <f>BC44+'May26'!BE44</f>
        <v>0</v>
      </c>
      <c r="BF44" s="34">
        <f>BD44+'May26'!BF44</f>
        <v>0</v>
      </c>
      <c r="BG44" s="14"/>
      <c r="BH44" s="14"/>
      <c r="BI44" s="14"/>
      <c r="BJ44" s="14"/>
      <c r="BK44" s="40"/>
      <c r="BL44" s="40"/>
      <c r="BM44" s="40"/>
    </row>
    <row r="45" spans="1:65" s="6" customFormat="1" ht="17.100000000000001" customHeight="1">
      <c r="A45" s="18"/>
      <c r="B45" s="19" t="s">
        <v>74</v>
      </c>
      <c r="C45" s="19">
        <f>SUM(C41:C44)</f>
        <v>85000</v>
      </c>
      <c r="D45" s="19">
        <f t="shared" ref="D45:BM45" si="20">SUM(D41:D44)</f>
        <v>0</v>
      </c>
      <c r="E45" s="20">
        <f t="shared" si="20"/>
        <v>6135</v>
      </c>
      <c r="F45" s="20">
        <f t="shared" si="20"/>
        <v>0</v>
      </c>
      <c r="G45" s="20">
        <f t="shared" si="20"/>
        <v>11079</v>
      </c>
      <c r="H45" s="21">
        <f t="shared" si="3"/>
        <v>180.58679706601467</v>
      </c>
      <c r="I45" s="20">
        <f t="shared" si="20"/>
        <v>0</v>
      </c>
      <c r="J45" s="35">
        <f t="shared" si="20"/>
        <v>0</v>
      </c>
      <c r="K45" s="35">
        <f t="shared" si="20"/>
        <v>75671</v>
      </c>
      <c r="L45" s="21">
        <f t="shared" si="0"/>
        <v>89.024705882352947</v>
      </c>
      <c r="M45" s="35">
        <f t="shared" si="20"/>
        <v>0</v>
      </c>
      <c r="N45" s="35">
        <f t="shared" si="20"/>
        <v>0</v>
      </c>
      <c r="O45" s="20">
        <f t="shared" si="20"/>
        <v>779</v>
      </c>
      <c r="P45" s="20">
        <f t="shared" si="20"/>
        <v>0</v>
      </c>
      <c r="Q45" s="35">
        <f t="shared" si="20"/>
        <v>6030</v>
      </c>
      <c r="R45" s="35">
        <f t="shared" si="20"/>
        <v>0</v>
      </c>
      <c r="S45" s="20">
        <f t="shared" si="20"/>
        <v>5323</v>
      </c>
      <c r="T45" s="20">
        <f t="shared" si="20"/>
        <v>0</v>
      </c>
      <c r="U45" s="20">
        <f t="shared" si="20"/>
        <v>2274</v>
      </c>
      <c r="V45" s="20">
        <f t="shared" si="20"/>
        <v>0</v>
      </c>
      <c r="W45" s="20">
        <f t="shared" si="20"/>
        <v>1335</v>
      </c>
      <c r="X45" s="20">
        <f t="shared" si="20"/>
        <v>0</v>
      </c>
      <c r="Y45" s="21">
        <f t="shared" si="18"/>
        <v>58.707124010554089</v>
      </c>
      <c r="Z45" s="35">
        <f t="shared" si="20"/>
        <v>0</v>
      </c>
      <c r="AA45" s="20">
        <f t="shared" si="20"/>
        <v>7789</v>
      </c>
      <c r="AB45" s="20">
        <f t="shared" si="20"/>
        <v>0</v>
      </c>
      <c r="AC45" s="20">
        <f t="shared" si="20"/>
        <v>4543</v>
      </c>
      <c r="AD45" s="20">
        <f t="shared" si="20"/>
        <v>0</v>
      </c>
      <c r="AE45" s="20">
        <f t="shared" si="20"/>
        <v>3018</v>
      </c>
      <c r="AF45" s="20">
        <f t="shared" si="20"/>
        <v>0</v>
      </c>
      <c r="AG45" s="20">
        <f t="shared" si="20"/>
        <v>165</v>
      </c>
      <c r="AH45" s="20">
        <f t="shared" si="20"/>
        <v>0</v>
      </c>
      <c r="AI45" s="20">
        <f t="shared" si="20"/>
        <v>243</v>
      </c>
      <c r="AJ45" s="20">
        <f t="shared" si="20"/>
        <v>0</v>
      </c>
      <c r="AK45" s="20">
        <f t="shared" si="20"/>
        <v>422</v>
      </c>
      <c r="AL45" s="20">
        <f t="shared" si="20"/>
        <v>0</v>
      </c>
      <c r="AM45" s="20">
        <f t="shared" si="20"/>
        <v>806</v>
      </c>
      <c r="AN45" s="20">
        <f t="shared" si="20"/>
        <v>0</v>
      </c>
      <c r="AO45" s="20">
        <f t="shared" si="20"/>
        <v>1580</v>
      </c>
      <c r="AP45" s="20">
        <f t="shared" si="20"/>
        <v>0</v>
      </c>
      <c r="AQ45" s="20">
        <f t="shared" si="20"/>
        <v>1281</v>
      </c>
      <c r="AR45" s="20">
        <f t="shared" si="20"/>
        <v>0</v>
      </c>
      <c r="AS45" s="35">
        <f t="shared" si="20"/>
        <v>2861</v>
      </c>
      <c r="AT45" s="35">
        <f t="shared" si="20"/>
        <v>0</v>
      </c>
      <c r="AU45" s="35">
        <f t="shared" si="20"/>
        <v>2861</v>
      </c>
      <c r="AV45" s="35">
        <f t="shared" si="20"/>
        <v>17371</v>
      </c>
      <c r="AW45" s="35">
        <f t="shared" si="20"/>
        <v>0</v>
      </c>
      <c r="AX45" s="35">
        <f t="shared" si="20"/>
        <v>14437</v>
      </c>
      <c r="AY45" s="35">
        <f t="shared" si="20"/>
        <v>0</v>
      </c>
      <c r="AZ45" s="35">
        <f t="shared" si="20"/>
        <v>31808</v>
      </c>
      <c r="BA45" s="35">
        <f t="shared" si="20"/>
        <v>0</v>
      </c>
      <c r="BB45" s="35">
        <f t="shared" si="20"/>
        <v>31808</v>
      </c>
      <c r="BC45" s="20">
        <f t="shared" si="20"/>
        <v>50</v>
      </c>
      <c r="BD45" s="20">
        <f t="shared" si="20"/>
        <v>250</v>
      </c>
      <c r="BE45" s="35">
        <f t="shared" si="20"/>
        <v>865</v>
      </c>
      <c r="BF45" s="35">
        <f t="shared" si="20"/>
        <v>4205</v>
      </c>
      <c r="BG45" s="20">
        <f t="shared" si="20"/>
        <v>0</v>
      </c>
      <c r="BH45" s="20">
        <f t="shared" si="20"/>
        <v>0</v>
      </c>
      <c r="BI45" s="20">
        <f t="shared" si="20"/>
        <v>0</v>
      </c>
      <c r="BJ45" s="20">
        <f t="shared" si="20"/>
        <v>0</v>
      </c>
      <c r="BK45" s="35">
        <f t="shared" si="20"/>
        <v>0</v>
      </c>
      <c r="BL45" s="35">
        <f t="shared" si="20"/>
        <v>0</v>
      </c>
      <c r="BM45" s="35">
        <f t="shared" si="20"/>
        <v>0</v>
      </c>
    </row>
    <row r="46" spans="1:65" s="5" customFormat="1" ht="17.100000000000001" customHeight="1">
      <c r="A46" s="22">
        <v>35</v>
      </c>
      <c r="B46" s="29" t="s">
        <v>101</v>
      </c>
      <c r="C46" s="13">
        <v>62000</v>
      </c>
      <c r="D46" s="13">
        <v>18000</v>
      </c>
      <c r="E46" s="14">
        <v>5167</v>
      </c>
      <c r="F46" s="14">
        <v>1500</v>
      </c>
      <c r="G46" s="14">
        <v>10338</v>
      </c>
      <c r="H46" s="15">
        <f t="shared" si="3"/>
        <v>200.07741436036386</v>
      </c>
      <c r="I46" s="14">
        <v>2008</v>
      </c>
      <c r="J46" s="15">
        <f t="shared" si="9"/>
        <v>133.86666666666667</v>
      </c>
      <c r="K46" s="34">
        <f>G46+'May26'!K46</f>
        <v>58106</v>
      </c>
      <c r="L46" s="15">
        <f t="shared" si="0"/>
        <v>93.719354838709677</v>
      </c>
      <c r="M46" s="34">
        <f>I46+'May26'!M46</f>
        <v>20174</v>
      </c>
      <c r="N46" s="15">
        <f t="shared" ref="N46" si="21">M46*100/D46</f>
        <v>112.07777777777778</v>
      </c>
      <c r="O46" s="14">
        <v>668</v>
      </c>
      <c r="P46" s="14">
        <v>58</v>
      </c>
      <c r="Q46" s="34">
        <f>O46+'May26'!Q46</f>
        <v>2199</v>
      </c>
      <c r="R46" s="34">
        <f>P46+'May26'!R46</f>
        <v>680</v>
      </c>
      <c r="S46" s="14">
        <v>4494</v>
      </c>
      <c r="T46" s="14">
        <v>1907</v>
      </c>
      <c r="U46" s="14">
        <v>891</v>
      </c>
      <c r="V46" s="14">
        <v>572</v>
      </c>
      <c r="W46" s="14">
        <v>453</v>
      </c>
      <c r="X46" s="14">
        <v>382</v>
      </c>
      <c r="Y46" s="15">
        <f t="shared" si="18"/>
        <v>50.841750841750844</v>
      </c>
      <c r="Z46" s="15">
        <f t="shared" si="18"/>
        <v>66.783216783216787</v>
      </c>
      <c r="AA46" s="14">
        <v>5563</v>
      </c>
      <c r="AB46" s="14">
        <v>1828</v>
      </c>
      <c r="AC46" s="14">
        <v>2887</v>
      </c>
      <c r="AD46" s="14">
        <v>895</v>
      </c>
      <c r="AE46" s="14">
        <v>2509</v>
      </c>
      <c r="AF46" s="14">
        <v>844</v>
      </c>
      <c r="AG46" s="14">
        <v>58</v>
      </c>
      <c r="AH46" s="14">
        <v>33</v>
      </c>
      <c r="AI46" s="14">
        <v>422</v>
      </c>
      <c r="AJ46" s="14">
        <v>89</v>
      </c>
      <c r="AK46" s="14">
        <v>53</v>
      </c>
      <c r="AL46" s="14">
        <v>28</v>
      </c>
      <c r="AM46" s="14">
        <v>146</v>
      </c>
      <c r="AN46" s="14">
        <v>59</v>
      </c>
      <c r="AO46" s="14">
        <v>1160</v>
      </c>
      <c r="AP46" s="14">
        <v>404</v>
      </c>
      <c r="AQ46" s="14">
        <v>1088</v>
      </c>
      <c r="AR46" s="14">
        <v>340</v>
      </c>
      <c r="AS46" s="34">
        <f t="shared" si="4"/>
        <v>2248</v>
      </c>
      <c r="AT46" s="34">
        <f t="shared" si="4"/>
        <v>744</v>
      </c>
      <c r="AU46" s="34">
        <f t="shared" si="5"/>
        <v>2992</v>
      </c>
      <c r="AV46" s="34">
        <f>AO46+'May26'!AV46</f>
        <v>12442</v>
      </c>
      <c r="AW46" s="34">
        <f>AP46+'May26'!AW46</f>
        <v>3622</v>
      </c>
      <c r="AX46" s="34">
        <f>AQ46+'May26'!AX46</f>
        <v>11527</v>
      </c>
      <c r="AY46" s="34">
        <f>AR46+'May26'!AY46</f>
        <v>2929</v>
      </c>
      <c r="AZ46" s="34">
        <f t="shared" si="6"/>
        <v>23969</v>
      </c>
      <c r="BA46" s="34">
        <f t="shared" si="6"/>
        <v>6551</v>
      </c>
      <c r="BB46" s="34">
        <f t="shared" si="7"/>
        <v>30520</v>
      </c>
      <c r="BC46" s="14"/>
      <c r="BD46" s="14"/>
      <c r="BE46" s="34"/>
      <c r="BF46" s="34"/>
      <c r="BG46" s="14">
        <v>4</v>
      </c>
      <c r="BH46" s="14">
        <v>3888</v>
      </c>
      <c r="BI46" s="14"/>
      <c r="BJ46" s="14">
        <f>BH46+BI46</f>
        <v>3888</v>
      </c>
      <c r="BK46" s="34">
        <f>'May26'!BK46+BH46</f>
        <v>44750</v>
      </c>
      <c r="BL46" s="34">
        <f>'May26'!BL46+BI46</f>
        <v>0</v>
      </c>
      <c r="BM46" s="34">
        <f t="shared" ref="BM46:BM47" si="22">SUM(BK46:BL46)</f>
        <v>44750</v>
      </c>
    </row>
    <row r="47" spans="1:65" s="5" customFormat="1" ht="17.100000000000001" customHeight="1">
      <c r="A47" s="12">
        <v>36</v>
      </c>
      <c r="B47" s="13" t="s">
        <v>102</v>
      </c>
      <c r="C47" s="13"/>
      <c r="D47" s="13"/>
      <c r="E47" s="14"/>
      <c r="F47" s="14"/>
      <c r="G47" s="14"/>
      <c r="H47" s="15"/>
      <c r="I47" s="14"/>
      <c r="J47" s="15"/>
      <c r="K47" s="34">
        <f>G47+'May26'!K47</f>
        <v>0</v>
      </c>
      <c r="L47" s="15"/>
      <c r="M47" s="34">
        <f>I47+'May26'!M47</f>
        <v>0</v>
      </c>
      <c r="N47" s="15"/>
      <c r="O47" s="14"/>
      <c r="P47" s="14"/>
      <c r="Q47" s="34">
        <f>O47+'May26'!Q47</f>
        <v>0</v>
      </c>
      <c r="R47" s="34">
        <f>P47+'May26'!R47</f>
        <v>0</v>
      </c>
      <c r="S47" s="14"/>
      <c r="T47" s="14"/>
      <c r="U47" s="14"/>
      <c r="V47" s="14"/>
      <c r="W47" s="14"/>
      <c r="X47" s="14"/>
      <c r="Y47" s="15"/>
      <c r="Z47" s="15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34">
        <f t="shared" si="4"/>
        <v>0</v>
      </c>
      <c r="AT47" s="34">
        <f t="shared" si="4"/>
        <v>0</v>
      </c>
      <c r="AU47" s="34">
        <f t="shared" si="5"/>
        <v>0</v>
      </c>
      <c r="AV47" s="34">
        <f>AO47+'May26'!AV47</f>
        <v>0</v>
      </c>
      <c r="AW47" s="34">
        <f>AP47+'May26'!AW47</f>
        <v>0</v>
      </c>
      <c r="AX47" s="34">
        <f>AQ47+'May26'!AX47</f>
        <v>0</v>
      </c>
      <c r="AY47" s="34">
        <f>AR47+'May26'!AY47</f>
        <v>0</v>
      </c>
      <c r="AZ47" s="34">
        <f t="shared" si="6"/>
        <v>0</v>
      </c>
      <c r="BA47" s="34">
        <f t="shared" si="6"/>
        <v>0</v>
      </c>
      <c r="BB47" s="34">
        <f t="shared" si="7"/>
        <v>0</v>
      </c>
      <c r="BC47" s="14"/>
      <c r="BD47" s="14"/>
      <c r="BE47" s="34">
        <f>BC47+'May26'!BE47</f>
        <v>0</v>
      </c>
      <c r="BF47" s="34">
        <f>BD47+'May26'!BF47</f>
        <v>0</v>
      </c>
      <c r="BG47" s="14">
        <v>37</v>
      </c>
      <c r="BH47" s="14"/>
      <c r="BI47" s="14">
        <v>98175</v>
      </c>
      <c r="BJ47" s="14">
        <f>BH47+BI47</f>
        <v>98175</v>
      </c>
      <c r="BK47" s="34">
        <f>'May26'!BK47+BH47</f>
        <v>0</v>
      </c>
      <c r="BL47" s="34">
        <f>'May26'!BL47+BI47</f>
        <v>622205</v>
      </c>
      <c r="BM47" s="34">
        <f t="shared" si="22"/>
        <v>622205</v>
      </c>
    </row>
    <row r="48" spans="1:65" s="5" customFormat="1" ht="17.100000000000001" customHeight="1">
      <c r="A48" s="12">
        <v>37</v>
      </c>
      <c r="B48" s="13" t="s">
        <v>103</v>
      </c>
      <c r="C48" s="13">
        <v>59000</v>
      </c>
      <c r="D48" s="13">
        <v>2000</v>
      </c>
      <c r="E48" s="14">
        <v>4916</v>
      </c>
      <c r="F48" s="14">
        <v>168</v>
      </c>
      <c r="G48" s="14">
        <v>7520</v>
      </c>
      <c r="H48" s="15">
        <f t="shared" si="3"/>
        <v>152.96989422294547</v>
      </c>
      <c r="I48" s="14">
        <v>1204</v>
      </c>
      <c r="J48" s="15">
        <f t="shared" si="9"/>
        <v>716.66666666666663</v>
      </c>
      <c r="K48" s="34">
        <f>G48+'May26'!K48</f>
        <v>49124</v>
      </c>
      <c r="L48" s="15">
        <f t="shared" si="0"/>
        <v>83.261016949152548</v>
      </c>
      <c r="M48" s="34">
        <f>I48+'May26'!M48</f>
        <v>13810</v>
      </c>
      <c r="N48" s="15">
        <f t="shared" ref="N48:N50" si="23">M48*100/D48</f>
        <v>690.5</v>
      </c>
      <c r="O48" s="14">
        <v>81</v>
      </c>
      <c r="P48" s="14">
        <v>20</v>
      </c>
      <c r="Q48" s="34">
        <f>O48+'May26'!Q48</f>
        <v>821</v>
      </c>
      <c r="R48" s="34">
        <f>P48+'May26'!R48</f>
        <v>373</v>
      </c>
      <c r="S48" s="14">
        <v>4280</v>
      </c>
      <c r="T48" s="14">
        <v>1360</v>
      </c>
      <c r="U48" s="14">
        <v>1276</v>
      </c>
      <c r="V48" s="14">
        <v>362</v>
      </c>
      <c r="W48" s="14">
        <v>664</v>
      </c>
      <c r="X48" s="14">
        <v>184</v>
      </c>
      <c r="Y48" s="15">
        <f t="shared" si="18"/>
        <v>52.037617554858933</v>
      </c>
      <c r="Z48" s="15">
        <f t="shared" si="18"/>
        <v>50.828729281767956</v>
      </c>
      <c r="AA48" s="14">
        <v>4652</v>
      </c>
      <c r="AB48" s="14">
        <v>1228</v>
      </c>
      <c r="AC48" s="14">
        <v>2041</v>
      </c>
      <c r="AD48" s="14">
        <v>510</v>
      </c>
      <c r="AE48" s="14">
        <v>1956</v>
      </c>
      <c r="AF48" s="14">
        <v>293</v>
      </c>
      <c r="AG48" s="14">
        <v>51</v>
      </c>
      <c r="AH48" s="14">
        <v>15</v>
      </c>
      <c r="AI48" s="14">
        <v>420</v>
      </c>
      <c r="AJ48" s="14">
        <v>160</v>
      </c>
      <c r="AK48" s="14">
        <v>57</v>
      </c>
      <c r="AL48" s="14">
        <v>11</v>
      </c>
      <c r="AM48" s="14">
        <v>90</v>
      </c>
      <c r="AN48" s="14">
        <v>99</v>
      </c>
      <c r="AO48" s="14">
        <v>1131</v>
      </c>
      <c r="AP48" s="14">
        <v>250</v>
      </c>
      <c r="AQ48" s="14">
        <v>909</v>
      </c>
      <c r="AR48" s="14">
        <v>187</v>
      </c>
      <c r="AS48" s="34">
        <f t="shared" si="4"/>
        <v>2040</v>
      </c>
      <c r="AT48" s="34">
        <f t="shared" si="4"/>
        <v>437</v>
      </c>
      <c r="AU48" s="34">
        <f t="shared" si="5"/>
        <v>2477</v>
      </c>
      <c r="AV48" s="34">
        <f>AO48+'May26'!AV48</f>
        <v>10801</v>
      </c>
      <c r="AW48" s="34">
        <f>AP48+'May26'!AW48</f>
        <v>1985</v>
      </c>
      <c r="AX48" s="34">
        <f>AQ48+'May26'!AX48</f>
        <v>8818</v>
      </c>
      <c r="AY48" s="34">
        <f>AR48+'May26'!AY48</f>
        <v>1516</v>
      </c>
      <c r="AZ48" s="34">
        <f t="shared" si="6"/>
        <v>19619</v>
      </c>
      <c r="BA48" s="34">
        <f t="shared" si="6"/>
        <v>3501</v>
      </c>
      <c r="BB48" s="34">
        <f t="shared" si="7"/>
        <v>23120</v>
      </c>
      <c r="BC48" s="14"/>
      <c r="BD48" s="14"/>
      <c r="BE48" s="34"/>
      <c r="BF48" s="34"/>
      <c r="BG48" s="14"/>
      <c r="BH48" s="14"/>
      <c r="BI48" s="14"/>
      <c r="BJ48" s="14"/>
      <c r="BK48" s="40"/>
      <c r="BL48" s="40"/>
      <c r="BM48" s="40"/>
    </row>
    <row r="49" spans="1:65" s="5" customFormat="1" ht="17.100000000000001" customHeight="1">
      <c r="A49" s="12">
        <v>38</v>
      </c>
      <c r="B49" s="13" t="s">
        <v>104</v>
      </c>
      <c r="C49" s="13">
        <v>42000</v>
      </c>
      <c r="D49" s="13">
        <v>500</v>
      </c>
      <c r="E49" s="14">
        <v>2777</v>
      </c>
      <c r="F49" s="14">
        <v>42</v>
      </c>
      <c r="G49" s="14">
        <v>4827</v>
      </c>
      <c r="H49" s="15">
        <f t="shared" si="3"/>
        <v>173.82066978754051</v>
      </c>
      <c r="I49" s="14">
        <v>31</v>
      </c>
      <c r="J49" s="15">
        <f t="shared" si="9"/>
        <v>73.80952380952381</v>
      </c>
      <c r="K49" s="34">
        <f>G49+'May26'!K49</f>
        <v>34607</v>
      </c>
      <c r="L49" s="15">
        <f t="shared" si="0"/>
        <v>82.397619047619045</v>
      </c>
      <c r="M49" s="34">
        <f>I49+'May26'!M49</f>
        <v>546</v>
      </c>
      <c r="N49" s="15">
        <f t="shared" si="23"/>
        <v>109.2</v>
      </c>
      <c r="O49" s="14">
        <v>277</v>
      </c>
      <c r="P49" s="14">
        <v>5</v>
      </c>
      <c r="Q49" s="34">
        <f>O49+'May26'!Q49</f>
        <v>1812</v>
      </c>
      <c r="R49" s="34">
        <f>P49+'May26'!R49</f>
        <v>93</v>
      </c>
      <c r="S49" s="14">
        <v>1180</v>
      </c>
      <c r="T49" s="14">
        <v>48</v>
      </c>
      <c r="U49" s="14">
        <v>281</v>
      </c>
      <c r="V49" s="14">
        <v>14</v>
      </c>
      <c r="W49" s="14">
        <v>166</v>
      </c>
      <c r="X49" s="14">
        <v>6</v>
      </c>
      <c r="Y49" s="15">
        <f t="shared" si="18"/>
        <v>59.07473309608541</v>
      </c>
      <c r="Z49" s="15">
        <f t="shared" si="18"/>
        <v>42.857142857142854</v>
      </c>
      <c r="AA49" s="14">
        <v>3643</v>
      </c>
      <c r="AB49" s="14">
        <v>104</v>
      </c>
      <c r="AC49" s="14">
        <v>1572</v>
      </c>
      <c r="AD49" s="14">
        <v>38</v>
      </c>
      <c r="AE49" s="14">
        <v>1269</v>
      </c>
      <c r="AF49" s="14">
        <v>18</v>
      </c>
      <c r="AG49" s="14">
        <v>50</v>
      </c>
      <c r="AH49" s="14">
        <v>1</v>
      </c>
      <c r="AI49" s="14">
        <v>306</v>
      </c>
      <c r="AJ49" s="14">
        <v>5</v>
      </c>
      <c r="AK49" s="14">
        <v>38</v>
      </c>
      <c r="AL49" s="14">
        <v>1</v>
      </c>
      <c r="AM49" s="14">
        <v>56</v>
      </c>
      <c r="AN49" s="14">
        <v>2</v>
      </c>
      <c r="AO49" s="14">
        <v>743</v>
      </c>
      <c r="AP49" s="14">
        <v>18</v>
      </c>
      <c r="AQ49" s="14">
        <v>667</v>
      </c>
      <c r="AR49" s="14">
        <v>19</v>
      </c>
      <c r="AS49" s="34">
        <f t="shared" si="4"/>
        <v>1410</v>
      </c>
      <c r="AT49" s="34">
        <f t="shared" si="4"/>
        <v>37</v>
      </c>
      <c r="AU49" s="34">
        <f t="shared" si="5"/>
        <v>1447</v>
      </c>
      <c r="AV49" s="34">
        <f>AO49+'May26'!AV49</f>
        <v>7679</v>
      </c>
      <c r="AW49" s="34">
        <f>AP49+'May26'!AW49</f>
        <v>180</v>
      </c>
      <c r="AX49" s="34">
        <f>AQ49+'May26'!AX49</f>
        <v>7432</v>
      </c>
      <c r="AY49" s="34">
        <f>AR49+'May26'!AY49</f>
        <v>159</v>
      </c>
      <c r="AZ49" s="34">
        <f t="shared" si="6"/>
        <v>15111</v>
      </c>
      <c r="BA49" s="34">
        <f t="shared" si="6"/>
        <v>339</v>
      </c>
      <c r="BB49" s="34">
        <f t="shared" si="7"/>
        <v>15450</v>
      </c>
      <c r="BC49" s="14"/>
      <c r="BD49" s="14"/>
      <c r="BE49" s="34"/>
      <c r="BF49" s="34"/>
      <c r="BG49" s="14"/>
      <c r="BH49" s="14"/>
      <c r="BI49" s="14"/>
      <c r="BJ49" s="14"/>
      <c r="BK49" s="40"/>
      <c r="BL49" s="40"/>
      <c r="BM49" s="40"/>
    </row>
    <row r="50" spans="1:65" s="5" customFormat="1" ht="17.100000000000001" customHeight="1">
      <c r="A50" s="16">
        <v>39</v>
      </c>
      <c r="B50" s="17" t="s">
        <v>105</v>
      </c>
      <c r="C50" s="13">
        <v>95000</v>
      </c>
      <c r="D50" s="13">
        <v>8000</v>
      </c>
      <c r="E50" s="14">
        <v>7857</v>
      </c>
      <c r="F50" s="14">
        <v>720</v>
      </c>
      <c r="G50" s="14">
        <v>12976</v>
      </c>
      <c r="H50" s="15">
        <f t="shared" si="3"/>
        <v>165.15209367443043</v>
      </c>
      <c r="I50" s="14">
        <v>795</v>
      </c>
      <c r="J50" s="15">
        <f t="shared" si="9"/>
        <v>110.41666666666667</v>
      </c>
      <c r="K50" s="34">
        <f>G50+'May26'!K50</f>
        <v>84771</v>
      </c>
      <c r="L50" s="15">
        <f t="shared" si="0"/>
        <v>89.232631578947363</v>
      </c>
      <c r="M50" s="34">
        <f>I50+'May26'!M50</f>
        <v>8620</v>
      </c>
      <c r="N50" s="15">
        <f t="shared" si="23"/>
        <v>107.75</v>
      </c>
      <c r="O50" s="14">
        <v>440</v>
      </c>
      <c r="P50" s="14">
        <v>19</v>
      </c>
      <c r="Q50" s="34">
        <f>O50+'May26'!Q50</f>
        <v>2164</v>
      </c>
      <c r="R50" s="34">
        <f>P50+'May26'!R50</f>
        <v>223</v>
      </c>
      <c r="S50" s="14">
        <v>4280</v>
      </c>
      <c r="T50" s="14">
        <v>732</v>
      </c>
      <c r="U50" s="14">
        <v>1248</v>
      </c>
      <c r="V50" s="14">
        <v>244</v>
      </c>
      <c r="W50" s="14">
        <v>679</v>
      </c>
      <c r="X50" s="14">
        <v>140</v>
      </c>
      <c r="Y50" s="15">
        <f t="shared" si="18"/>
        <v>54.407051282051285</v>
      </c>
      <c r="Z50" s="15">
        <f t="shared" si="18"/>
        <v>57.377049180327866</v>
      </c>
      <c r="AA50" s="14">
        <v>8907</v>
      </c>
      <c r="AB50" s="14">
        <v>920</v>
      </c>
      <c r="AC50" s="14">
        <v>4128</v>
      </c>
      <c r="AD50" s="14">
        <v>481</v>
      </c>
      <c r="AE50" s="14">
        <v>2430</v>
      </c>
      <c r="AF50" s="14">
        <v>284</v>
      </c>
      <c r="AG50" s="14">
        <v>130</v>
      </c>
      <c r="AH50" s="14">
        <v>35</v>
      </c>
      <c r="AI50" s="14">
        <v>995</v>
      </c>
      <c r="AJ50" s="14">
        <v>102</v>
      </c>
      <c r="AK50" s="14">
        <v>86</v>
      </c>
      <c r="AL50" s="14">
        <v>23</v>
      </c>
      <c r="AM50" s="14">
        <v>458</v>
      </c>
      <c r="AN50" s="14">
        <v>63</v>
      </c>
      <c r="AO50" s="14">
        <v>1985</v>
      </c>
      <c r="AP50" s="14">
        <v>233</v>
      </c>
      <c r="AQ50" s="14">
        <v>1695</v>
      </c>
      <c r="AR50" s="14">
        <v>187</v>
      </c>
      <c r="AS50" s="34">
        <f t="shared" si="4"/>
        <v>3680</v>
      </c>
      <c r="AT50" s="34">
        <f t="shared" si="4"/>
        <v>420</v>
      </c>
      <c r="AU50" s="34">
        <f t="shared" si="5"/>
        <v>4100</v>
      </c>
      <c r="AV50" s="34">
        <f>AO50+'May26'!AV50</f>
        <v>19387</v>
      </c>
      <c r="AW50" s="34">
        <f>AP50+'May26'!AW50</f>
        <v>1618</v>
      </c>
      <c r="AX50" s="34">
        <f>AQ50+'May26'!AX50</f>
        <v>16726</v>
      </c>
      <c r="AY50" s="34">
        <f>AR50+'May26'!AY50</f>
        <v>1217</v>
      </c>
      <c r="AZ50" s="34">
        <f t="shared" si="6"/>
        <v>36113</v>
      </c>
      <c r="BA50" s="34">
        <f t="shared" si="6"/>
        <v>2835</v>
      </c>
      <c r="BB50" s="34">
        <f t="shared" si="7"/>
        <v>38948</v>
      </c>
      <c r="BC50" s="14"/>
      <c r="BD50" s="14"/>
      <c r="BE50" s="34"/>
      <c r="BF50" s="34"/>
      <c r="BG50" s="14"/>
      <c r="BH50" s="14"/>
      <c r="BI50" s="14"/>
      <c r="BJ50" s="14"/>
      <c r="BK50" s="40"/>
      <c r="BL50" s="40"/>
      <c r="BM50" s="40"/>
    </row>
    <row r="51" spans="1:65" s="6" customFormat="1" ht="17.100000000000001" customHeight="1">
      <c r="A51" s="18"/>
      <c r="B51" s="19" t="s">
        <v>74</v>
      </c>
      <c r="C51" s="19">
        <f>SUM(C46:C50)</f>
        <v>258000</v>
      </c>
      <c r="D51" s="19">
        <f t="shared" ref="D51:BM51" si="24">SUM(D46:D50)</f>
        <v>28500</v>
      </c>
      <c r="E51" s="20">
        <f t="shared" si="24"/>
        <v>20717</v>
      </c>
      <c r="F51" s="20">
        <f t="shared" si="24"/>
        <v>2430</v>
      </c>
      <c r="G51" s="20">
        <f t="shared" si="24"/>
        <v>35661</v>
      </c>
      <c r="H51" s="21">
        <f t="shared" si="3"/>
        <v>172.13399623497611</v>
      </c>
      <c r="I51" s="20">
        <f t="shared" si="24"/>
        <v>4038</v>
      </c>
      <c r="J51" s="21">
        <f t="shared" si="9"/>
        <v>166.17283950617283</v>
      </c>
      <c r="K51" s="35">
        <f t="shared" si="24"/>
        <v>226608</v>
      </c>
      <c r="L51" s="21">
        <f t="shared" si="0"/>
        <v>87.832558139534882</v>
      </c>
      <c r="M51" s="35">
        <f t="shared" si="24"/>
        <v>43150</v>
      </c>
      <c r="N51" s="21">
        <f t="shared" si="10"/>
        <v>151.40350877192984</v>
      </c>
      <c r="O51" s="20">
        <f t="shared" si="24"/>
        <v>1466</v>
      </c>
      <c r="P51" s="20">
        <f t="shared" si="24"/>
        <v>102</v>
      </c>
      <c r="Q51" s="35">
        <f t="shared" si="24"/>
        <v>6996</v>
      </c>
      <c r="R51" s="35">
        <f t="shared" si="24"/>
        <v>1369</v>
      </c>
      <c r="S51" s="20">
        <f t="shared" si="24"/>
        <v>14234</v>
      </c>
      <c r="T51" s="20">
        <f t="shared" si="24"/>
        <v>4047</v>
      </c>
      <c r="U51" s="20">
        <f t="shared" si="24"/>
        <v>3696</v>
      </c>
      <c r="V51" s="20">
        <f t="shared" si="24"/>
        <v>1192</v>
      </c>
      <c r="W51" s="20">
        <f t="shared" si="24"/>
        <v>1962</v>
      </c>
      <c r="X51" s="20">
        <f t="shared" si="24"/>
        <v>712</v>
      </c>
      <c r="Y51" s="21">
        <f t="shared" si="18"/>
        <v>53.084415584415588</v>
      </c>
      <c r="Z51" s="21">
        <f t="shared" si="18"/>
        <v>59.731543624161077</v>
      </c>
      <c r="AA51" s="20">
        <f t="shared" si="24"/>
        <v>22765</v>
      </c>
      <c r="AB51" s="20">
        <f t="shared" si="24"/>
        <v>4080</v>
      </c>
      <c r="AC51" s="20">
        <f t="shared" si="24"/>
        <v>10628</v>
      </c>
      <c r="AD51" s="20">
        <f t="shared" si="24"/>
        <v>1924</v>
      </c>
      <c r="AE51" s="20">
        <f t="shared" si="24"/>
        <v>8164</v>
      </c>
      <c r="AF51" s="20">
        <f t="shared" si="24"/>
        <v>1439</v>
      </c>
      <c r="AG51" s="20">
        <f t="shared" si="24"/>
        <v>289</v>
      </c>
      <c r="AH51" s="20">
        <f t="shared" si="24"/>
        <v>84</v>
      </c>
      <c r="AI51" s="20">
        <f t="shared" si="24"/>
        <v>2143</v>
      </c>
      <c r="AJ51" s="20">
        <f t="shared" si="24"/>
        <v>356</v>
      </c>
      <c r="AK51" s="20">
        <f t="shared" si="24"/>
        <v>234</v>
      </c>
      <c r="AL51" s="20">
        <f t="shared" si="24"/>
        <v>63</v>
      </c>
      <c r="AM51" s="20">
        <f t="shared" si="24"/>
        <v>750</v>
      </c>
      <c r="AN51" s="20">
        <f t="shared" si="24"/>
        <v>223</v>
      </c>
      <c r="AO51" s="20">
        <f t="shared" si="24"/>
        <v>5019</v>
      </c>
      <c r="AP51" s="20">
        <f t="shared" si="24"/>
        <v>905</v>
      </c>
      <c r="AQ51" s="20">
        <f t="shared" si="24"/>
        <v>4359</v>
      </c>
      <c r="AR51" s="20">
        <f t="shared" si="24"/>
        <v>733</v>
      </c>
      <c r="AS51" s="35">
        <f t="shared" si="24"/>
        <v>9378</v>
      </c>
      <c r="AT51" s="35">
        <f t="shared" si="24"/>
        <v>1638</v>
      </c>
      <c r="AU51" s="35">
        <f t="shared" si="24"/>
        <v>11016</v>
      </c>
      <c r="AV51" s="35">
        <f t="shared" si="24"/>
        <v>50309</v>
      </c>
      <c r="AW51" s="35">
        <f t="shared" si="24"/>
        <v>7405</v>
      </c>
      <c r="AX51" s="35">
        <f t="shared" si="24"/>
        <v>44503</v>
      </c>
      <c r="AY51" s="37">
        <f t="shared" si="24"/>
        <v>5821</v>
      </c>
      <c r="AZ51" s="35">
        <f t="shared" si="24"/>
        <v>94812</v>
      </c>
      <c r="BA51" s="35">
        <f t="shared" si="24"/>
        <v>13226</v>
      </c>
      <c r="BB51" s="35">
        <f t="shared" si="24"/>
        <v>108038</v>
      </c>
      <c r="BC51" s="20">
        <f t="shared" si="24"/>
        <v>0</v>
      </c>
      <c r="BD51" s="20">
        <f t="shared" si="24"/>
        <v>0</v>
      </c>
      <c r="BE51" s="35">
        <f t="shared" si="24"/>
        <v>0</v>
      </c>
      <c r="BF51" s="35">
        <f t="shared" si="24"/>
        <v>0</v>
      </c>
      <c r="BG51" s="20">
        <f t="shared" si="24"/>
        <v>41</v>
      </c>
      <c r="BH51" s="20">
        <f t="shared" si="24"/>
        <v>3888</v>
      </c>
      <c r="BI51" s="20">
        <f t="shared" si="24"/>
        <v>98175</v>
      </c>
      <c r="BJ51" s="20">
        <f t="shared" si="24"/>
        <v>102063</v>
      </c>
      <c r="BK51" s="35">
        <f t="shared" si="24"/>
        <v>44750</v>
      </c>
      <c r="BL51" s="35">
        <f t="shared" si="24"/>
        <v>622205</v>
      </c>
      <c r="BM51" s="35">
        <f t="shared" si="24"/>
        <v>666955</v>
      </c>
    </row>
    <row r="52" spans="1:65" s="5" customFormat="1" ht="17.100000000000001" customHeight="1">
      <c r="A52" s="22">
        <v>40</v>
      </c>
      <c r="B52" s="29" t="s">
        <v>106</v>
      </c>
      <c r="C52" s="13">
        <v>146000</v>
      </c>
      <c r="D52" s="13">
        <v>47000</v>
      </c>
      <c r="E52" s="14">
        <v>12175</v>
      </c>
      <c r="F52" s="14"/>
      <c r="G52" s="14">
        <v>19067</v>
      </c>
      <c r="H52" s="15">
        <f t="shared" si="3"/>
        <v>156.60780287474333</v>
      </c>
      <c r="I52" s="14"/>
      <c r="J52" s="15" t="e">
        <f t="shared" si="9"/>
        <v>#DIV/0!</v>
      </c>
      <c r="K52" s="34">
        <f>G52+'May26'!K52</f>
        <v>129995</v>
      </c>
      <c r="L52" s="15">
        <f t="shared" si="0"/>
        <v>89.037671232876718</v>
      </c>
      <c r="M52" s="34">
        <f>I52+'May26'!M52</f>
        <v>40267</v>
      </c>
      <c r="N52" s="15">
        <f t="shared" si="10"/>
        <v>85.674468085106383</v>
      </c>
      <c r="O52" s="14">
        <v>82</v>
      </c>
      <c r="P52" s="14"/>
      <c r="Q52" s="34">
        <f>O52+'May26'!Q52</f>
        <v>308</v>
      </c>
      <c r="R52" s="34">
        <f>P52+'May26'!R52</f>
        <v>328</v>
      </c>
      <c r="S52" s="14">
        <v>11127</v>
      </c>
      <c r="T52" s="14"/>
      <c r="U52" s="14">
        <v>4125</v>
      </c>
      <c r="V52" s="14"/>
      <c r="W52" s="14">
        <v>2393</v>
      </c>
      <c r="X52" s="14"/>
      <c r="Y52" s="15">
        <f t="shared" ref="Y52:Z89" si="25">W52*100/U52</f>
        <v>58.012121212121215</v>
      </c>
      <c r="Z52" s="15" t="e">
        <f t="shared" si="25"/>
        <v>#DIV/0!</v>
      </c>
      <c r="AA52" s="14">
        <v>13275</v>
      </c>
      <c r="AB52" s="14">
        <v>4910</v>
      </c>
      <c r="AC52" s="14">
        <v>5364</v>
      </c>
      <c r="AD52" s="14">
        <v>1892</v>
      </c>
      <c r="AE52" s="14">
        <v>5085</v>
      </c>
      <c r="AF52" s="14">
        <v>1736</v>
      </c>
      <c r="AG52" s="14">
        <v>121</v>
      </c>
      <c r="AH52" s="14">
        <v>39</v>
      </c>
      <c r="AI52" s="14">
        <v>735</v>
      </c>
      <c r="AJ52" s="14">
        <v>389</v>
      </c>
      <c r="AK52" s="14">
        <v>105</v>
      </c>
      <c r="AL52" s="14">
        <v>18</v>
      </c>
      <c r="AM52" s="14">
        <v>187</v>
      </c>
      <c r="AN52" s="14">
        <v>112</v>
      </c>
      <c r="AO52" s="14">
        <v>3617</v>
      </c>
      <c r="AP52" s="14">
        <v>1047</v>
      </c>
      <c r="AQ52" s="14">
        <v>2934</v>
      </c>
      <c r="AR52" s="14">
        <v>843</v>
      </c>
      <c r="AS52" s="34">
        <f t="shared" si="4"/>
        <v>6551</v>
      </c>
      <c r="AT52" s="34">
        <f t="shared" si="4"/>
        <v>1890</v>
      </c>
      <c r="AU52" s="34">
        <f t="shared" si="5"/>
        <v>8441</v>
      </c>
      <c r="AV52" s="34">
        <f>AO52+'May26'!AV52</f>
        <v>32429</v>
      </c>
      <c r="AW52" s="34">
        <f>AP52+'May26'!AW52</f>
        <v>11653</v>
      </c>
      <c r="AX52" s="34">
        <f>AQ52+'May26'!AX52</f>
        <v>24684</v>
      </c>
      <c r="AY52" s="34">
        <f>AR52+'May26'!AY52</f>
        <v>8885</v>
      </c>
      <c r="AZ52" s="34">
        <f t="shared" si="6"/>
        <v>57113</v>
      </c>
      <c r="BA52" s="34">
        <f t="shared" si="6"/>
        <v>20538</v>
      </c>
      <c r="BB52" s="34">
        <f t="shared" si="7"/>
        <v>77651</v>
      </c>
      <c r="BC52" s="14"/>
      <c r="BD52" s="14"/>
      <c r="BE52" s="34"/>
      <c r="BF52" s="34"/>
      <c r="BG52" s="14">
        <v>3</v>
      </c>
      <c r="BH52" s="14">
        <v>5152</v>
      </c>
      <c r="BI52" s="14"/>
      <c r="BJ52" s="14">
        <f>BH52+BI52</f>
        <v>5152</v>
      </c>
      <c r="BK52" s="34">
        <f>'May26'!BK52+BH52</f>
        <v>58641</v>
      </c>
      <c r="BL52" s="34">
        <f>'May26'!BL52+BI52</f>
        <v>0</v>
      </c>
      <c r="BM52" s="34">
        <f>SUM(BK52:BL52)</f>
        <v>58641</v>
      </c>
    </row>
    <row r="53" spans="1:65" s="5" customFormat="1" ht="17.100000000000001" customHeight="1">
      <c r="A53" s="16">
        <v>41</v>
      </c>
      <c r="B53" s="17" t="s">
        <v>107</v>
      </c>
      <c r="C53" s="13">
        <v>45000</v>
      </c>
      <c r="D53" s="13">
        <v>8000</v>
      </c>
      <c r="E53" s="14">
        <v>3800</v>
      </c>
      <c r="F53" s="14"/>
      <c r="G53" s="14">
        <v>26465</v>
      </c>
      <c r="H53" s="15">
        <f t="shared" si="3"/>
        <v>696.4473684210526</v>
      </c>
      <c r="I53" s="14"/>
      <c r="J53" s="15" t="e">
        <f t="shared" si="9"/>
        <v>#DIV/0!</v>
      </c>
      <c r="K53" s="34">
        <f>G53+'May26'!K53</f>
        <v>60621</v>
      </c>
      <c r="L53" s="15">
        <f t="shared" si="0"/>
        <v>134.71333333333334</v>
      </c>
      <c r="M53" s="34">
        <f>I53+'May26'!M53</f>
        <v>4804</v>
      </c>
      <c r="N53" s="15">
        <f t="shared" si="10"/>
        <v>60.05</v>
      </c>
      <c r="O53" s="14">
        <v>107</v>
      </c>
      <c r="P53" s="14"/>
      <c r="Q53" s="34">
        <f>O53+'May26'!Q53</f>
        <v>178</v>
      </c>
      <c r="R53" s="34">
        <f>P53+'May26'!R53</f>
        <v>28</v>
      </c>
      <c r="S53" s="14">
        <v>4401</v>
      </c>
      <c r="T53" s="14"/>
      <c r="U53" s="14">
        <v>1328</v>
      </c>
      <c r="V53" s="14"/>
      <c r="W53" s="14">
        <v>744</v>
      </c>
      <c r="X53" s="14"/>
      <c r="Y53" s="15">
        <f t="shared" si="25"/>
        <v>56.024096385542165</v>
      </c>
      <c r="Z53" s="15" t="e">
        <f t="shared" si="25"/>
        <v>#DIV/0!</v>
      </c>
      <c r="AA53" s="14">
        <v>3788</v>
      </c>
      <c r="AB53" s="14">
        <v>386</v>
      </c>
      <c r="AC53" s="14">
        <v>1061</v>
      </c>
      <c r="AD53" s="14">
        <v>89</v>
      </c>
      <c r="AE53" s="14">
        <v>748</v>
      </c>
      <c r="AF53" s="14">
        <v>77</v>
      </c>
      <c r="AG53" s="14">
        <v>29</v>
      </c>
      <c r="AH53" s="14">
        <v>9</v>
      </c>
      <c r="AI53" s="14">
        <v>49</v>
      </c>
      <c r="AJ53" s="14">
        <v>5</v>
      </c>
      <c r="AK53" s="14">
        <v>26</v>
      </c>
      <c r="AL53" s="14">
        <v>0</v>
      </c>
      <c r="AM53" s="14">
        <v>18</v>
      </c>
      <c r="AN53" s="14">
        <v>0</v>
      </c>
      <c r="AO53" s="14">
        <v>1197</v>
      </c>
      <c r="AP53" s="14">
        <v>130</v>
      </c>
      <c r="AQ53" s="14">
        <v>1039</v>
      </c>
      <c r="AR53" s="14">
        <v>152</v>
      </c>
      <c r="AS53" s="34">
        <f t="shared" si="4"/>
        <v>2236</v>
      </c>
      <c r="AT53" s="34">
        <f t="shared" si="4"/>
        <v>282</v>
      </c>
      <c r="AU53" s="34">
        <f t="shared" si="5"/>
        <v>2518</v>
      </c>
      <c r="AV53" s="34">
        <f>AO53+'May26'!AV53</f>
        <v>9235</v>
      </c>
      <c r="AW53" s="34">
        <f>AP53+'May26'!AW53</f>
        <v>1241</v>
      </c>
      <c r="AX53" s="34">
        <f>AQ53+'May26'!AX53</f>
        <v>7609</v>
      </c>
      <c r="AY53" s="34">
        <f>AR53+'May26'!AY53</f>
        <v>1099</v>
      </c>
      <c r="AZ53" s="34">
        <f t="shared" si="6"/>
        <v>16844</v>
      </c>
      <c r="BA53" s="34">
        <f t="shared" si="6"/>
        <v>2340</v>
      </c>
      <c r="BB53" s="34">
        <f t="shared" si="7"/>
        <v>19184</v>
      </c>
      <c r="BC53" s="14"/>
      <c r="BD53" s="14"/>
      <c r="BE53" s="34"/>
      <c r="BF53" s="34"/>
      <c r="BG53" s="14"/>
      <c r="BH53" s="14"/>
      <c r="BI53" s="14"/>
      <c r="BJ53" s="14"/>
      <c r="BK53" s="40"/>
      <c r="BL53" s="40"/>
      <c r="BM53" s="40"/>
    </row>
    <row r="54" spans="1:65" s="6" customFormat="1" ht="17.100000000000001" customHeight="1">
      <c r="A54" s="18"/>
      <c r="B54" s="19" t="s">
        <v>74</v>
      </c>
      <c r="C54" s="19">
        <f>SUM(C52:C53)</f>
        <v>191000</v>
      </c>
      <c r="D54" s="19">
        <f t="shared" ref="D54:BM54" si="26">SUM(D52:D53)</f>
        <v>55000</v>
      </c>
      <c r="E54" s="20">
        <f t="shared" si="26"/>
        <v>15975</v>
      </c>
      <c r="F54" s="20">
        <f t="shared" si="26"/>
        <v>0</v>
      </c>
      <c r="G54" s="20">
        <f t="shared" si="26"/>
        <v>45532</v>
      </c>
      <c r="H54" s="21">
        <f t="shared" si="3"/>
        <v>285.02034428794991</v>
      </c>
      <c r="I54" s="20">
        <f t="shared" si="26"/>
        <v>0</v>
      </c>
      <c r="J54" s="21" t="e">
        <f t="shared" si="9"/>
        <v>#DIV/0!</v>
      </c>
      <c r="K54" s="35">
        <f t="shared" si="26"/>
        <v>190616</v>
      </c>
      <c r="L54" s="21">
        <f t="shared" si="0"/>
        <v>99.798952879581151</v>
      </c>
      <c r="M54" s="35">
        <f t="shared" si="26"/>
        <v>45071</v>
      </c>
      <c r="N54" s="21">
        <f t="shared" si="10"/>
        <v>81.947272727272733</v>
      </c>
      <c r="O54" s="20">
        <f t="shared" si="26"/>
        <v>189</v>
      </c>
      <c r="P54" s="20">
        <f t="shared" si="26"/>
        <v>0</v>
      </c>
      <c r="Q54" s="35">
        <f t="shared" si="26"/>
        <v>486</v>
      </c>
      <c r="R54" s="35">
        <f t="shared" si="26"/>
        <v>356</v>
      </c>
      <c r="S54" s="20">
        <f t="shared" si="26"/>
        <v>15528</v>
      </c>
      <c r="T54" s="20">
        <f t="shared" si="26"/>
        <v>0</v>
      </c>
      <c r="U54" s="20">
        <f t="shared" si="26"/>
        <v>5453</v>
      </c>
      <c r="V54" s="20">
        <f t="shared" si="26"/>
        <v>0</v>
      </c>
      <c r="W54" s="20">
        <f t="shared" si="26"/>
        <v>3137</v>
      </c>
      <c r="X54" s="20">
        <f t="shared" si="26"/>
        <v>0</v>
      </c>
      <c r="Y54" s="21">
        <f t="shared" si="25"/>
        <v>57.527966257106179</v>
      </c>
      <c r="Z54" s="21" t="e">
        <f t="shared" si="25"/>
        <v>#DIV/0!</v>
      </c>
      <c r="AA54" s="20">
        <f t="shared" si="26"/>
        <v>17063</v>
      </c>
      <c r="AB54" s="20">
        <f t="shared" si="26"/>
        <v>5296</v>
      </c>
      <c r="AC54" s="20">
        <f t="shared" si="26"/>
        <v>6425</v>
      </c>
      <c r="AD54" s="20">
        <f t="shared" si="26"/>
        <v>1981</v>
      </c>
      <c r="AE54" s="20">
        <f t="shared" si="26"/>
        <v>5833</v>
      </c>
      <c r="AF54" s="20">
        <f t="shared" si="26"/>
        <v>1813</v>
      </c>
      <c r="AG54" s="20">
        <f t="shared" si="26"/>
        <v>150</v>
      </c>
      <c r="AH54" s="20">
        <f t="shared" si="26"/>
        <v>48</v>
      </c>
      <c r="AI54" s="20">
        <f t="shared" si="26"/>
        <v>784</v>
      </c>
      <c r="AJ54" s="20">
        <f t="shared" si="26"/>
        <v>394</v>
      </c>
      <c r="AK54" s="20">
        <f t="shared" si="26"/>
        <v>131</v>
      </c>
      <c r="AL54" s="20">
        <f t="shared" si="26"/>
        <v>18</v>
      </c>
      <c r="AM54" s="20">
        <f t="shared" si="26"/>
        <v>205</v>
      </c>
      <c r="AN54" s="20">
        <f t="shared" si="26"/>
        <v>112</v>
      </c>
      <c r="AO54" s="20">
        <f t="shared" si="26"/>
        <v>4814</v>
      </c>
      <c r="AP54" s="20">
        <f t="shared" si="26"/>
        <v>1177</v>
      </c>
      <c r="AQ54" s="20">
        <f t="shared" si="26"/>
        <v>3973</v>
      </c>
      <c r="AR54" s="20">
        <f t="shared" si="26"/>
        <v>995</v>
      </c>
      <c r="AS54" s="35">
        <f t="shared" si="26"/>
        <v>8787</v>
      </c>
      <c r="AT54" s="35">
        <f t="shared" si="26"/>
        <v>2172</v>
      </c>
      <c r="AU54" s="35">
        <f t="shared" si="26"/>
        <v>10959</v>
      </c>
      <c r="AV54" s="35">
        <f t="shared" si="26"/>
        <v>41664</v>
      </c>
      <c r="AW54" s="37">
        <f t="shared" si="26"/>
        <v>12894</v>
      </c>
      <c r="AX54" s="35">
        <f t="shared" si="26"/>
        <v>32293</v>
      </c>
      <c r="AY54" s="37">
        <f t="shared" si="26"/>
        <v>9984</v>
      </c>
      <c r="AZ54" s="35">
        <f t="shared" si="26"/>
        <v>73957</v>
      </c>
      <c r="BA54" s="35">
        <f t="shared" si="26"/>
        <v>22878</v>
      </c>
      <c r="BB54" s="35">
        <f t="shared" si="26"/>
        <v>96835</v>
      </c>
      <c r="BC54" s="20">
        <f t="shared" si="26"/>
        <v>0</v>
      </c>
      <c r="BD54" s="20">
        <f t="shared" si="26"/>
        <v>0</v>
      </c>
      <c r="BE54" s="35">
        <f t="shared" si="26"/>
        <v>0</v>
      </c>
      <c r="BF54" s="35">
        <f t="shared" si="26"/>
        <v>0</v>
      </c>
      <c r="BG54" s="20">
        <f t="shared" si="26"/>
        <v>3</v>
      </c>
      <c r="BH54" s="20">
        <f t="shared" si="26"/>
        <v>5152</v>
      </c>
      <c r="BI54" s="20">
        <f t="shared" si="26"/>
        <v>0</v>
      </c>
      <c r="BJ54" s="20">
        <f t="shared" si="26"/>
        <v>5152</v>
      </c>
      <c r="BK54" s="35">
        <f t="shared" si="26"/>
        <v>58641</v>
      </c>
      <c r="BL54" s="35">
        <f t="shared" si="26"/>
        <v>0</v>
      </c>
      <c r="BM54" s="35">
        <f t="shared" si="26"/>
        <v>58641</v>
      </c>
    </row>
    <row r="55" spans="1:65" s="5" customFormat="1" ht="17.100000000000001" customHeight="1">
      <c r="A55" s="22">
        <v>42</v>
      </c>
      <c r="B55" s="29" t="s">
        <v>108</v>
      </c>
      <c r="C55" s="13">
        <v>115000</v>
      </c>
      <c r="D55" s="13">
        <v>0</v>
      </c>
      <c r="E55" s="14">
        <v>9565</v>
      </c>
      <c r="F55" s="14"/>
      <c r="G55" s="14">
        <v>14759</v>
      </c>
      <c r="H55" s="15">
        <f t="shared" si="3"/>
        <v>154.30214323052797</v>
      </c>
      <c r="I55" s="14"/>
      <c r="J55" s="15"/>
      <c r="K55" s="34">
        <f>G55+'May26'!K55</f>
        <v>81881</v>
      </c>
      <c r="L55" s="15">
        <f t="shared" si="0"/>
        <v>71.200869565217388</v>
      </c>
      <c r="M55" s="34">
        <f>I55+'May26'!M55</f>
        <v>0</v>
      </c>
      <c r="N55" s="15">
        <v>0</v>
      </c>
      <c r="O55" s="14"/>
      <c r="P55" s="14"/>
      <c r="Q55" s="34">
        <f>O55+'May26'!Q55</f>
        <v>4</v>
      </c>
      <c r="R55" s="34">
        <f>P55+'May26'!R55</f>
        <v>0</v>
      </c>
      <c r="S55" s="14">
        <v>3862</v>
      </c>
      <c r="T55" s="14"/>
      <c r="U55" s="14">
        <v>1145</v>
      </c>
      <c r="V55" s="14"/>
      <c r="W55" s="14">
        <v>583</v>
      </c>
      <c r="X55" s="14"/>
      <c r="Y55" s="15">
        <f t="shared" si="25"/>
        <v>50.917030567685586</v>
      </c>
      <c r="Z55" s="15"/>
      <c r="AA55" s="14">
        <v>8812</v>
      </c>
      <c r="AB55" s="14"/>
      <c r="AC55" s="14">
        <v>4339</v>
      </c>
      <c r="AD55" s="14"/>
      <c r="AE55" s="14">
        <v>3783</v>
      </c>
      <c r="AF55" s="14"/>
      <c r="AG55" s="14">
        <v>32</v>
      </c>
      <c r="AH55" s="14"/>
      <c r="AI55" s="14">
        <v>351</v>
      </c>
      <c r="AJ55" s="14"/>
      <c r="AK55" s="14">
        <v>62</v>
      </c>
      <c r="AL55" s="14"/>
      <c r="AM55" s="14">
        <v>32</v>
      </c>
      <c r="AN55" s="14"/>
      <c r="AO55" s="14">
        <v>2278</v>
      </c>
      <c r="AP55" s="14"/>
      <c r="AQ55" s="14">
        <v>1985</v>
      </c>
      <c r="AR55" s="14"/>
      <c r="AS55" s="34">
        <f t="shared" si="4"/>
        <v>4263</v>
      </c>
      <c r="AT55" s="34">
        <f t="shared" si="4"/>
        <v>0</v>
      </c>
      <c r="AU55" s="34">
        <f t="shared" si="5"/>
        <v>4263</v>
      </c>
      <c r="AV55" s="34">
        <f>AO55+'May26'!AV55</f>
        <v>21054</v>
      </c>
      <c r="AW55" s="34">
        <f>AP55+'May26'!AW55</f>
        <v>0</v>
      </c>
      <c r="AX55" s="34">
        <f>AQ55+'May26'!AX55</f>
        <v>18243</v>
      </c>
      <c r="AY55" s="34">
        <f>AR55+'May26'!AY55</f>
        <v>0</v>
      </c>
      <c r="AZ55" s="34">
        <f t="shared" si="6"/>
        <v>39297</v>
      </c>
      <c r="BA55" s="34">
        <f t="shared" si="6"/>
        <v>0</v>
      </c>
      <c r="BB55" s="34">
        <f t="shared" si="7"/>
        <v>39297</v>
      </c>
      <c r="BC55" s="14"/>
      <c r="BD55" s="14"/>
      <c r="BE55" s="34">
        <f>BC55+'May26'!BE55</f>
        <v>0</v>
      </c>
      <c r="BF55" s="34">
        <f>BD55+'May26'!BF55</f>
        <v>0</v>
      </c>
      <c r="BG55" s="14"/>
      <c r="BH55" s="14"/>
      <c r="BI55" s="14"/>
      <c r="BJ55" s="14"/>
      <c r="BK55" s="40"/>
      <c r="BL55" s="40"/>
      <c r="BM55" s="40"/>
    </row>
    <row r="56" spans="1:65" s="5" customFormat="1" ht="17.100000000000001" customHeight="1">
      <c r="A56" s="16">
        <v>43</v>
      </c>
      <c r="B56" s="17" t="s">
        <v>109</v>
      </c>
      <c r="C56" s="13">
        <v>120000</v>
      </c>
      <c r="D56" s="13">
        <v>0</v>
      </c>
      <c r="E56" s="14">
        <v>10000</v>
      </c>
      <c r="F56" s="14"/>
      <c r="G56" s="14">
        <v>15779</v>
      </c>
      <c r="H56" s="15">
        <f t="shared" si="3"/>
        <v>157.79</v>
      </c>
      <c r="I56" s="14"/>
      <c r="J56" s="15"/>
      <c r="K56" s="34">
        <f>G56+'May26'!K56</f>
        <v>87989</v>
      </c>
      <c r="L56" s="15">
        <f t="shared" si="0"/>
        <v>73.32416666666667</v>
      </c>
      <c r="M56" s="34">
        <f>I56+'May26'!M56</f>
        <v>0</v>
      </c>
      <c r="N56" s="15">
        <v>0</v>
      </c>
      <c r="O56" s="14"/>
      <c r="P56" s="14"/>
      <c r="Q56" s="34">
        <f>O56+'May26'!Q56</f>
        <v>41</v>
      </c>
      <c r="R56" s="34">
        <f>P56+'May26'!R56</f>
        <v>0</v>
      </c>
      <c r="S56" s="14">
        <v>4905</v>
      </c>
      <c r="T56" s="14"/>
      <c r="U56" s="14">
        <v>2200</v>
      </c>
      <c r="V56" s="14"/>
      <c r="W56" s="14">
        <v>1120</v>
      </c>
      <c r="X56" s="14"/>
      <c r="Y56" s="15">
        <f t="shared" si="25"/>
        <v>50.909090909090907</v>
      </c>
      <c r="Z56" s="15"/>
      <c r="AA56" s="14">
        <v>8603</v>
      </c>
      <c r="AB56" s="14"/>
      <c r="AC56" s="14">
        <v>4444</v>
      </c>
      <c r="AD56" s="14"/>
      <c r="AE56" s="14">
        <v>4166</v>
      </c>
      <c r="AF56" s="14"/>
      <c r="AG56" s="14">
        <v>118</v>
      </c>
      <c r="AH56" s="14"/>
      <c r="AI56" s="14">
        <v>135</v>
      </c>
      <c r="AJ56" s="14"/>
      <c r="AK56" s="14">
        <v>146</v>
      </c>
      <c r="AL56" s="14"/>
      <c r="AM56" s="14">
        <v>70</v>
      </c>
      <c r="AN56" s="14"/>
      <c r="AO56" s="14">
        <v>2183</v>
      </c>
      <c r="AP56" s="14"/>
      <c r="AQ56" s="14">
        <v>1835</v>
      </c>
      <c r="AR56" s="14"/>
      <c r="AS56" s="34">
        <f t="shared" si="4"/>
        <v>4018</v>
      </c>
      <c r="AT56" s="34">
        <f t="shared" si="4"/>
        <v>0</v>
      </c>
      <c r="AU56" s="34">
        <f t="shared" si="5"/>
        <v>4018</v>
      </c>
      <c r="AV56" s="34">
        <f>AO56+'May26'!AV56</f>
        <v>22671</v>
      </c>
      <c r="AW56" s="34">
        <f>AP56+'May26'!AW56</f>
        <v>0</v>
      </c>
      <c r="AX56" s="34">
        <f>AQ56+'May26'!AX56</f>
        <v>18757</v>
      </c>
      <c r="AY56" s="34">
        <f>AR56+'May26'!AY56</f>
        <v>0</v>
      </c>
      <c r="AZ56" s="34">
        <f t="shared" si="6"/>
        <v>41428</v>
      </c>
      <c r="BA56" s="34">
        <f t="shared" si="6"/>
        <v>0</v>
      </c>
      <c r="BB56" s="34">
        <f t="shared" si="7"/>
        <v>41428</v>
      </c>
      <c r="BC56" s="14"/>
      <c r="BD56" s="14"/>
      <c r="BE56" s="34">
        <f>BC56+'May26'!BE56</f>
        <v>0</v>
      </c>
      <c r="BF56" s="34">
        <f>BD56+'May26'!BF56</f>
        <v>0</v>
      </c>
      <c r="BG56" s="14"/>
      <c r="BH56" s="14"/>
      <c r="BI56" s="14"/>
      <c r="BJ56" s="14"/>
      <c r="BK56" s="40"/>
      <c r="BL56" s="40"/>
      <c r="BM56" s="40"/>
    </row>
    <row r="57" spans="1:65" s="6" customFormat="1" ht="17.100000000000001" customHeight="1">
      <c r="A57" s="18"/>
      <c r="B57" s="19" t="s">
        <v>74</v>
      </c>
      <c r="C57" s="19">
        <f>SUM(C55:C56)</f>
        <v>235000</v>
      </c>
      <c r="D57" s="19">
        <f t="shared" ref="D57:BM57" si="27">SUM(D55:D56)</f>
        <v>0</v>
      </c>
      <c r="E57" s="20">
        <f t="shared" si="27"/>
        <v>19565</v>
      </c>
      <c r="F57" s="20">
        <f t="shared" si="27"/>
        <v>0</v>
      </c>
      <c r="G57" s="20">
        <f t="shared" si="27"/>
        <v>30538</v>
      </c>
      <c r="H57" s="21">
        <f t="shared" si="3"/>
        <v>156.08484538717096</v>
      </c>
      <c r="I57" s="20">
        <f t="shared" si="27"/>
        <v>0</v>
      </c>
      <c r="J57" s="35">
        <f t="shared" si="27"/>
        <v>0</v>
      </c>
      <c r="K57" s="35">
        <f t="shared" si="27"/>
        <v>169870</v>
      </c>
      <c r="L57" s="21">
        <f t="shared" si="0"/>
        <v>72.285106382978725</v>
      </c>
      <c r="M57" s="35">
        <f t="shared" si="27"/>
        <v>0</v>
      </c>
      <c r="N57" s="35">
        <f t="shared" si="27"/>
        <v>0</v>
      </c>
      <c r="O57" s="20">
        <f t="shared" si="27"/>
        <v>0</v>
      </c>
      <c r="P57" s="20">
        <f t="shared" si="27"/>
        <v>0</v>
      </c>
      <c r="Q57" s="35">
        <f t="shared" si="27"/>
        <v>45</v>
      </c>
      <c r="R57" s="35">
        <f t="shared" si="27"/>
        <v>0</v>
      </c>
      <c r="S57" s="20">
        <f t="shared" si="27"/>
        <v>8767</v>
      </c>
      <c r="T57" s="20">
        <f t="shared" si="27"/>
        <v>0</v>
      </c>
      <c r="U57" s="20">
        <f t="shared" si="27"/>
        <v>3345</v>
      </c>
      <c r="V57" s="20">
        <f t="shared" si="27"/>
        <v>0</v>
      </c>
      <c r="W57" s="20">
        <f t="shared" si="27"/>
        <v>1703</v>
      </c>
      <c r="X57" s="20">
        <f t="shared" si="27"/>
        <v>0</v>
      </c>
      <c r="Y57" s="30">
        <f t="shared" si="25"/>
        <v>50.911808669656203</v>
      </c>
      <c r="Z57" s="35">
        <f t="shared" si="27"/>
        <v>0</v>
      </c>
      <c r="AA57" s="20">
        <f t="shared" si="27"/>
        <v>17415</v>
      </c>
      <c r="AB57" s="20">
        <f t="shared" si="27"/>
        <v>0</v>
      </c>
      <c r="AC57" s="20">
        <f t="shared" si="27"/>
        <v>8783</v>
      </c>
      <c r="AD57" s="20">
        <f t="shared" si="27"/>
        <v>0</v>
      </c>
      <c r="AE57" s="20">
        <f t="shared" si="27"/>
        <v>7949</v>
      </c>
      <c r="AF57" s="20">
        <f t="shared" si="27"/>
        <v>0</v>
      </c>
      <c r="AG57" s="20">
        <f t="shared" si="27"/>
        <v>150</v>
      </c>
      <c r="AH57" s="20">
        <f t="shared" si="27"/>
        <v>0</v>
      </c>
      <c r="AI57" s="20">
        <f t="shared" si="27"/>
        <v>486</v>
      </c>
      <c r="AJ57" s="20">
        <f t="shared" si="27"/>
        <v>0</v>
      </c>
      <c r="AK57" s="20">
        <f t="shared" si="27"/>
        <v>208</v>
      </c>
      <c r="AL57" s="20">
        <f t="shared" si="27"/>
        <v>0</v>
      </c>
      <c r="AM57" s="20">
        <f t="shared" si="27"/>
        <v>102</v>
      </c>
      <c r="AN57" s="20">
        <f t="shared" si="27"/>
        <v>0</v>
      </c>
      <c r="AO57" s="20">
        <f t="shared" si="27"/>
        <v>4461</v>
      </c>
      <c r="AP57" s="20">
        <f t="shared" si="27"/>
        <v>0</v>
      </c>
      <c r="AQ57" s="20">
        <f t="shared" si="27"/>
        <v>3820</v>
      </c>
      <c r="AR57" s="20">
        <f t="shared" si="27"/>
        <v>0</v>
      </c>
      <c r="AS57" s="35">
        <f t="shared" si="27"/>
        <v>8281</v>
      </c>
      <c r="AT57" s="35">
        <f t="shared" si="27"/>
        <v>0</v>
      </c>
      <c r="AU57" s="35">
        <f t="shared" si="27"/>
        <v>8281</v>
      </c>
      <c r="AV57" s="35">
        <f t="shared" si="27"/>
        <v>43725</v>
      </c>
      <c r="AW57" s="35">
        <f t="shared" si="27"/>
        <v>0</v>
      </c>
      <c r="AX57" s="35">
        <f t="shared" si="27"/>
        <v>37000</v>
      </c>
      <c r="AY57" s="35">
        <f t="shared" si="27"/>
        <v>0</v>
      </c>
      <c r="AZ57" s="35">
        <f t="shared" si="27"/>
        <v>80725</v>
      </c>
      <c r="BA57" s="35">
        <f t="shared" si="27"/>
        <v>0</v>
      </c>
      <c r="BB57" s="35">
        <f t="shared" si="27"/>
        <v>80725</v>
      </c>
      <c r="BC57" s="20">
        <f t="shared" si="27"/>
        <v>0</v>
      </c>
      <c r="BD57" s="20">
        <f t="shared" si="27"/>
        <v>0</v>
      </c>
      <c r="BE57" s="35">
        <f t="shared" si="27"/>
        <v>0</v>
      </c>
      <c r="BF57" s="35">
        <f t="shared" si="27"/>
        <v>0</v>
      </c>
      <c r="BG57" s="20">
        <f t="shared" si="27"/>
        <v>0</v>
      </c>
      <c r="BH57" s="20">
        <f t="shared" si="27"/>
        <v>0</v>
      </c>
      <c r="BI57" s="20">
        <f t="shared" si="27"/>
        <v>0</v>
      </c>
      <c r="BJ57" s="20">
        <f t="shared" si="27"/>
        <v>0</v>
      </c>
      <c r="BK57" s="35">
        <f t="shared" si="27"/>
        <v>0</v>
      </c>
      <c r="BL57" s="35">
        <f t="shared" si="27"/>
        <v>0</v>
      </c>
      <c r="BM57" s="35">
        <f t="shared" si="27"/>
        <v>0</v>
      </c>
    </row>
    <row r="58" spans="1:65" s="5" customFormat="1" ht="17.100000000000001" customHeight="1">
      <c r="A58" s="22">
        <v>44</v>
      </c>
      <c r="B58" s="29" t="s">
        <v>110</v>
      </c>
      <c r="C58" s="13">
        <v>88000</v>
      </c>
      <c r="D58" s="13">
        <v>40000</v>
      </c>
      <c r="E58" s="14">
        <v>7850</v>
      </c>
      <c r="F58" s="14">
        <v>3050</v>
      </c>
      <c r="G58" s="14">
        <v>9039</v>
      </c>
      <c r="H58" s="15">
        <f t="shared" si="3"/>
        <v>115.14649681528662</v>
      </c>
      <c r="I58" s="14">
        <v>3778</v>
      </c>
      <c r="J58" s="15">
        <f t="shared" si="9"/>
        <v>123.8688524590164</v>
      </c>
      <c r="K58" s="34">
        <f>G58+'May26'!K58</f>
        <v>86532</v>
      </c>
      <c r="L58" s="15">
        <f t="shared" si="0"/>
        <v>98.331818181818178</v>
      </c>
      <c r="M58" s="34">
        <f>I58+'May26'!M58</f>
        <v>32914</v>
      </c>
      <c r="N58" s="15">
        <f t="shared" ref="N58:N62" si="28">M58*100/D58</f>
        <v>82.284999999999997</v>
      </c>
      <c r="O58" s="14">
        <v>215</v>
      </c>
      <c r="P58" s="14">
        <v>118</v>
      </c>
      <c r="Q58" s="34">
        <f>O58+'May26'!Q58</f>
        <v>2265</v>
      </c>
      <c r="R58" s="34">
        <f>P58+'May26'!R58</f>
        <v>890</v>
      </c>
      <c r="S58" s="14">
        <v>7805</v>
      </c>
      <c r="T58" s="14">
        <v>3782</v>
      </c>
      <c r="U58" s="14">
        <v>2134</v>
      </c>
      <c r="V58" s="14">
        <v>1245</v>
      </c>
      <c r="W58" s="14">
        <v>1257</v>
      </c>
      <c r="X58" s="14">
        <v>636</v>
      </c>
      <c r="Y58" s="15">
        <f t="shared" si="25"/>
        <v>58.903467666354267</v>
      </c>
      <c r="Z58" s="15">
        <f t="shared" si="25"/>
        <v>51.084337349397593</v>
      </c>
      <c r="AA58" s="14">
        <v>17084</v>
      </c>
      <c r="AB58" s="14">
        <v>4070</v>
      </c>
      <c r="AC58" s="14">
        <v>8242</v>
      </c>
      <c r="AD58" s="14">
        <v>2056</v>
      </c>
      <c r="AE58" s="14">
        <v>8842</v>
      </c>
      <c r="AF58" s="14">
        <v>2014</v>
      </c>
      <c r="AG58" s="14">
        <v>175</v>
      </c>
      <c r="AH58" s="14">
        <v>99</v>
      </c>
      <c r="AI58" s="14">
        <v>1430</v>
      </c>
      <c r="AJ58" s="14">
        <v>205</v>
      </c>
      <c r="AK58" s="14">
        <v>121</v>
      </c>
      <c r="AL58" s="14">
        <v>107</v>
      </c>
      <c r="AM58" s="14">
        <v>1407</v>
      </c>
      <c r="AN58" s="14">
        <v>226</v>
      </c>
      <c r="AO58" s="14">
        <v>2760</v>
      </c>
      <c r="AP58" s="14">
        <v>889</v>
      </c>
      <c r="AQ58" s="14">
        <v>2420</v>
      </c>
      <c r="AR58" s="14">
        <v>707</v>
      </c>
      <c r="AS58" s="34">
        <f t="shared" si="4"/>
        <v>5180</v>
      </c>
      <c r="AT58" s="34">
        <f t="shared" si="4"/>
        <v>1596</v>
      </c>
      <c r="AU58" s="34">
        <f t="shared" si="5"/>
        <v>6776</v>
      </c>
      <c r="AV58" s="34">
        <f>AO58+'May26'!AV58</f>
        <v>18826</v>
      </c>
      <c r="AW58" s="34">
        <f>AP58+'May26'!AW58</f>
        <v>8218</v>
      </c>
      <c r="AX58" s="34">
        <f>AQ58+'May26'!AX58</f>
        <v>15896</v>
      </c>
      <c r="AY58" s="34">
        <f>AR58+'May26'!AY58</f>
        <v>6125</v>
      </c>
      <c r="AZ58" s="34">
        <f t="shared" si="6"/>
        <v>34722</v>
      </c>
      <c r="BA58" s="34">
        <f t="shared" si="6"/>
        <v>14343</v>
      </c>
      <c r="BB58" s="34">
        <f t="shared" si="7"/>
        <v>49065</v>
      </c>
      <c r="BC58" s="14">
        <v>20</v>
      </c>
      <c r="BD58" s="14">
        <v>100</v>
      </c>
      <c r="BE58" s="34">
        <f>BC58+'May26'!BE58</f>
        <v>192</v>
      </c>
      <c r="BF58" s="34">
        <f>BD58+'May26'!BF58</f>
        <v>960</v>
      </c>
      <c r="BG58" s="14">
        <v>4</v>
      </c>
      <c r="BH58" s="14">
        <v>7678</v>
      </c>
      <c r="BI58" s="14"/>
      <c r="BJ58" s="14">
        <f>SUM(BH58:BI58)</f>
        <v>7678</v>
      </c>
      <c r="BK58" s="34">
        <f>'May26'!BK58+BH58</f>
        <v>80671</v>
      </c>
      <c r="BL58" s="34">
        <f>'May26'!BL58+BI58</f>
        <v>0</v>
      </c>
      <c r="BM58" s="34">
        <f>SUM(BK58:BL58)</f>
        <v>80671</v>
      </c>
    </row>
    <row r="59" spans="1:65" s="5" customFormat="1" ht="17.100000000000001" customHeight="1">
      <c r="A59" s="12">
        <v>45</v>
      </c>
      <c r="B59" s="13" t="s">
        <v>111</v>
      </c>
      <c r="C59" s="13">
        <v>44000</v>
      </c>
      <c r="D59" s="13">
        <v>4000</v>
      </c>
      <c r="E59" s="14">
        <v>3850</v>
      </c>
      <c r="F59" s="14">
        <v>680</v>
      </c>
      <c r="G59" s="14">
        <v>4509</v>
      </c>
      <c r="H59" s="15">
        <f t="shared" si="3"/>
        <v>117.11688311688312</v>
      </c>
      <c r="I59" s="14">
        <v>702</v>
      </c>
      <c r="J59" s="15">
        <f t="shared" si="9"/>
        <v>103.23529411764706</v>
      </c>
      <c r="K59" s="34">
        <f>G59+'May26'!K59</f>
        <v>37491</v>
      </c>
      <c r="L59" s="15">
        <f t="shared" si="0"/>
        <v>85.206818181818178</v>
      </c>
      <c r="M59" s="34">
        <f>I59+'May26'!M59</f>
        <v>5364</v>
      </c>
      <c r="N59" s="15">
        <f t="shared" si="28"/>
        <v>134.1</v>
      </c>
      <c r="O59" s="14">
        <v>144</v>
      </c>
      <c r="P59" s="14">
        <v>38</v>
      </c>
      <c r="Q59" s="34">
        <f>O59+'May26'!Q59</f>
        <v>1212</v>
      </c>
      <c r="R59" s="34">
        <f>P59+'May26'!R59</f>
        <v>284</v>
      </c>
      <c r="S59" s="14">
        <v>3598</v>
      </c>
      <c r="T59" s="14">
        <v>774</v>
      </c>
      <c r="U59" s="14">
        <v>1808</v>
      </c>
      <c r="V59" s="14">
        <v>289</v>
      </c>
      <c r="W59" s="14">
        <v>903</v>
      </c>
      <c r="X59" s="14">
        <v>151</v>
      </c>
      <c r="Y59" s="15">
        <f t="shared" si="25"/>
        <v>49.944690265486727</v>
      </c>
      <c r="Z59" s="15">
        <f t="shared" si="25"/>
        <v>52.249134948096888</v>
      </c>
      <c r="AA59" s="14">
        <v>5197</v>
      </c>
      <c r="AB59" s="14">
        <v>608</v>
      </c>
      <c r="AC59" s="14">
        <v>1872</v>
      </c>
      <c r="AD59" s="14">
        <v>207</v>
      </c>
      <c r="AE59" s="14">
        <v>3325</v>
      </c>
      <c r="AF59" s="14">
        <v>401</v>
      </c>
      <c r="AG59" s="14">
        <v>124</v>
      </c>
      <c r="AH59" s="14">
        <v>78</v>
      </c>
      <c r="AI59" s="14">
        <v>581</v>
      </c>
      <c r="AJ59" s="14">
        <v>54</v>
      </c>
      <c r="AK59" s="14">
        <v>52</v>
      </c>
      <c r="AL59" s="14">
        <v>27</v>
      </c>
      <c r="AM59" s="14">
        <v>395</v>
      </c>
      <c r="AN59" s="14">
        <v>68</v>
      </c>
      <c r="AO59" s="14">
        <v>1002</v>
      </c>
      <c r="AP59" s="14">
        <v>188</v>
      </c>
      <c r="AQ59" s="14">
        <v>864</v>
      </c>
      <c r="AR59" s="14">
        <v>133</v>
      </c>
      <c r="AS59" s="34">
        <f t="shared" si="4"/>
        <v>1866</v>
      </c>
      <c r="AT59" s="34">
        <f t="shared" si="4"/>
        <v>321</v>
      </c>
      <c r="AU59" s="34">
        <f t="shared" si="5"/>
        <v>2187</v>
      </c>
      <c r="AV59" s="34">
        <f>AO59+'May26'!AV59</f>
        <v>9080</v>
      </c>
      <c r="AW59" s="34">
        <f>AP59+'May26'!AW59</f>
        <v>1242</v>
      </c>
      <c r="AX59" s="34">
        <f>AQ59+'May26'!AX59</f>
        <v>7371</v>
      </c>
      <c r="AY59" s="34">
        <f>AR59+'May26'!AY59</f>
        <v>918</v>
      </c>
      <c r="AZ59" s="34">
        <f t="shared" si="6"/>
        <v>16451</v>
      </c>
      <c r="BA59" s="34">
        <f t="shared" si="6"/>
        <v>2160</v>
      </c>
      <c r="BB59" s="34">
        <f t="shared" si="7"/>
        <v>18611</v>
      </c>
      <c r="BC59" s="14"/>
      <c r="BD59" s="14"/>
      <c r="BE59" s="34"/>
      <c r="BF59" s="34"/>
      <c r="BG59" s="14"/>
      <c r="BH59" s="14"/>
      <c r="BI59" s="14"/>
      <c r="BJ59" s="14"/>
      <c r="BK59" s="40"/>
      <c r="BL59" s="40"/>
      <c r="BM59" s="40"/>
    </row>
    <row r="60" spans="1:65" s="5" customFormat="1" ht="17.100000000000001" customHeight="1">
      <c r="A60" s="12">
        <v>46</v>
      </c>
      <c r="B60" s="13" t="s">
        <v>112</v>
      </c>
      <c r="C60" s="13">
        <v>22000</v>
      </c>
      <c r="D60" s="13">
        <v>20000</v>
      </c>
      <c r="E60" s="14">
        <v>1890</v>
      </c>
      <c r="F60" s="14">
        <v>1750</v>
      </c>
      <c r="G60" s="14">
        <v>2752</v>
      </c>
      <c r="H60" s="15">
        <f t="shared" si="3"/>
        <v>145.60846560846562</v>
      </c>
      <c r="I60" s="14">
        <v>2169</v>
      </c>
      <c r="J60" s="15">
        <f t="shared" si="9"/>
        <v>123.94285714285714</v>
      </c>
      <c r="K60" s="34">
        <f>G60+'May26'!K60</f>
        <v>20578</v>
      </c>
      <c r="L60" s="15">
        <f t="shared" si="0"/>
        <v>93.536363636363632</v>
      </c>
      <c r="M60" s="34">
        <f>I60+'May26'!M60</f>
        <v>17690</v>
      </c>
      <c r="N60" s="15">
        <f t="shared" si="28"/>
        <v>88.45</v>
      </c>
      <c r="O60" s="14">
        <v>91</v>
      </c>
      <c r="P60" s="14">
        <v>85</v>
      </c>
      <c r="Q60" s="34">
        <f>O60+'May26'!Q60</f>
        <v>741</v>
      </c>
      <c r="R60" s="34">
        <f>P60+'May26'!R60</f>
        <v>544</v>
      </c>
      <c r="S60" s="14">
        <v>2077</v>
      </c>
      <c r="T60" s="14">
        <v>2121</v>
      </c>
      <c r="U60" s="14">
        <v>855</v>
      </c>
      <c r="V60" s="14">
        <v>1003</v>
      </c>
      <c r="W60" s="14">
        <v>438</v>
      </c>
      <c r="X60" s="14">
        <v>519</v>
      </c>
      <c r="Y60" s="15">
        <f t="shared" si="25"/>
        <v>51.228070175438596</v>
      </c>
      <c r="Z60" s="15">
        <f t="shared" si="25"/>
        <v>51.744765702891328</v>
      </c>
      <c r="AA60" s="14">
        <v>4145</v>
      </c>
      <c r="AB60" s="14">
        <v>2420</v>
      </c>
      <c r="AC60" s="14">
        <v>1880</v>
      </c>
      <c r="AD60" s="14">
        <v>1198</v>
      </c>
      <c r="AE60" s="14">
        <v>2265</v>
      </c>
      <c r="AF60" s="14">
        <v>1222</v>
      </c>
      <c r="AG60" s="14">
        <v>35</v>
      </c>
      <c r="AH60" s="14">
        <v>17</v>
      </c>
      <c r="AI60" s="14">
        <v>329</v>
      </c>
      <c r="AJ60" s="14">
        <v>160</v>
      </c>
      <c r="AK60" s="14">
        <v>24</v>
      </c>
      <c r="AL60" s="14">
        <v>21</v>
      </c>
      <c r="AM60" s="14">
        <v>55</v>
      </c>
      <c r="AN60" s="14">
        <v>20</v>
      </c>
      <c r="AO60" s="14">
        <v>467</v>
      </c>
      <c r="AP60" s="14">
        <v>438</v>
      </c>
      <c r="AQ60" s="14">
        <v>398</v>
      </c>
      <c r="AR60" s="14">
        <v>416</v>
      </c>
      <c r="AS60" s="34">
        <f t="shared" si="4"/>
        <v>865</v>
      </c>
      <c r="AT60" s="34">
        <f t="shared" si="4"/>
        <v>854</v>
      </c>
      <c r="AU60" s="34">
        <f t="shared" si="5"/>
        <v>1719</v>
      </c>
      <c r="AV60" s="34">
        <f>AO60+'May26'!AV60</f>
        <v>4728</v>
      </c>
      <c r="AW60" s="34">
        <f>AP60+'May26'!AW60</f>
        <v>4537</v>
      </c>
      <c r="AX60" s="34">
        <f>AQ60+'May26'!AX60</f>
        <v>3853</v>
      </c>
      <c r="AY60" s="34">
        <f>AR60+'May26'!AY60</f>
        <v>4238</v>
      </c>
      <c r="AZ60" s="34">
        <f t="shared" si="6"/>
        <v>8581</v>
      </c>
      <c r="BA60" s="34">
        <f t="shared" si="6"/>
        <v>8775</v>
      </c>
      <c r="BB60" s="34">
        <f t="shared" si="7"/>
        <v>17356</v>
      </c>
      <c r="BC60" s="14"/>
      <c r="BD60" s="14"/>
      <c r="BE60" s="34"/>
      <c r="BF60" s="34"/>
      <c r="BG60" s="14"/>
      <c r="BH60" s="14"/>
      <c r="BI60" s="14"/>
      <c r="BJ60" s="14"/>
      <c r="BK60" s="40"/>
      <c r="BL60" s="40"/>
      <c r="BM60" s="40"/>
    </row>
    <row r="61" spans="1:65" s="5" customFormat="1" ht="17.100000000000001" customHeight="1">
      <c r="A61" s="12">
        <v>47</v>
      </c>
      <c r="B61" s="13" t="s">
        <v>113</v>
      </c>
      <c r="C61" s="13">
        <v>36000</v>
      </c>
      <c r="D61" s="13">
        <v>0</v>
      </c>
      <c r="E61" s="14">
        <v>3060</v>
      </c>
      <c r="F61" s="14"/>
      <c r="G61" s="14">
        <v>3694</v>
      </c>
      <c r="H61" s="15">
        <f t="shared" si="3"/>
        <v>120.71895424836602</v>
      </c>
      <c r="I61" s="14"/>
      <c r="J61" s="15"/>
      <c r="K61" s="34">
        <f>G61+'May26'!K61</f>
        <v>34262</v>
      </c>
      <c r="L61" s="15">
        <f t="shared" si="0"/>
        <v>95.172222222222217</v>
      </c>
      <c r="M61" s="34">
        <f>I61+'May26'!M61</f>
        <v>0</v>
      </c>
      <c r="N61" s="15"/>
      <c r="O61" s="14">
        <v>46</v>
      </c>
      <c r="P61" s="14"/>
      <c r="Q61" s="34">
        <f>O61+'May26'!Q61</f>
        <v>707</v>
      </c>
      <c r="R61" s="34">
        <f>P61+'May26'!R61</f>
        <v>0</v>
      </c>
      <c r="S61" s="14">
        <v>3065</v>
      </c>
      <c r="T61" s="14"/>
      <c r="U61" s="14">
        <v>1591</v>
      </c>
      <c r="V61" s="14"/>
      <c r="W61" s="14">
        <v>1020</v>
      </c>
      <c r="X61" s="14"/>
      <c r="Y61" s="15">
        <f t="shared" si="25"/>
        <v>64.110622250157135</v>
      </c>
      <c r="Z61" s="15"/>
      <c r="AA61" s="14">
        <v>3145</v>
      </c>
      <c r="AB61" s="14"/>
      <c r="AC61" s="14">
        <v>1765</v>
      </c>
      <c r="AD61" s="14"/>
      <c r="AE61" s="14">
        <v>1380</v>
      </c>
      <c r="AF61" s="14"/>
      <c r="AG61" s="14">
        <v>103</v>
      </c>
      <c r="AH61" s="14"/>
      <c r="AI61" s="14">
        <v>241</v>
      </c>
      <c r="AJ61" s="14"/>
      <c r="AK61" s="14">
        <v>88</v>
      </c>
      <c r="AL61" s="14"/>
      <c r="AM61" s="14">
        <v>507</v>
      </c>
      <c r="AN61" s="14"/>
      <c r="AO61" s="14">
        <v>724</v>
      </c>
      <c r="AP61" s="14"/>
      <c r="AQ61" s="14">
        <v>637</v>
      </c>
      <c r="AR61" s="14"/>
      <c r="AS61" s="34">
        <f t="shared" si="4"/>
        <v>1361</v>
      </c>
      <c r="AT61" s="34">
        <f t="shared" si="4"/>
        <v>0</v>
      </c>
      <c r="AU61" s="34">
        <f t="shared" si="5"/>
        <v>1361</v>
      </c>
      <c r="AV61" s="34">
        <f>AO61+'May26'!AV61</f>
        <v>5982</v>
      </c>
      <c r="AW61" s="34">
        <f>AP61+'May26'!AW61</f>
        <v>0</v>
      </c>
      <c r="AX61" s="34">
        <f>AQ61+'May26'!AX61</f>
        <v>5188</v>
      </c>
      <c r="AY61" s="34">
        <f>AR61+'May26'!AY61</f>
        <v>0</v>
      </c>
      <c r="AZ61" s="34">
        <f t="shared" si="6"/>
        <v>11170</v>
      </c>
      <c r="BA61" s="34">
        <f t="shared" si="6"/>
        <v>0</v>
      </c>
      <c r="BB61" s="34">
        <f t="shared" si="7"/>
        <v>11170</v>
      </c>
      <c r="BC61" s="14"/>
      <c r="BD61" s="14"/>
      <c r="BE61" s="34"/>
      <c r="BF61" s="34"/>
      <c r="BG61" s="14"/>
      <c r="BH61" s="14"/>
      <c r="BI61" s="14"/>
      <c r="BJ61" s="14"/>
      <c r="BK61" s="40"/>
      <c r="BL61" s="40"/>
      <c r="BM61" s="40"/>
    </row>
    <row r="62" spans="1:65" s="5" customFormat="1" ht="17.100000000000001" customHeight="1">
      <c r="A62" s="16">
        <v>48</v>
      </c>
      <c r="B62" s="17" t="s">
        <v>114</v>
      </c>
      <c r="C62" s="13">
        <v>65000</v>
      </c>
      <c r="D62" s="13">
        <v>12000</v>
      </c>
      <c r="E62" s="14">
        <v>5460</v>
      </c>
      <c r="F62" s="14">
        <v>910</v>
      </c>
      <c r="G62" s="14">
        <v>6147</v>
      </c>
      <c r="H62" s="15">
        <f t="shared" si="3"/>
        <v>112.58241758241758</v>
      </c>
      <c r="I62" s="14">
        <v>976</v>
      </c>
      <c r="J62" s="15">
        <f t="shared" si="9"/>
        <v>107.25274725274726</v>
      </c>
      <c r="K62" s="34">
        <f>G62+'May26'!K62</f>
        <v>58990</v>
      </c>
      <c r="L62" s="15">
        <f t="shared" si="0"/>
        <v>90.753846153846155</v>
      </c>
      <c r="M62" s="34">
        <f>I62+'May26'!M62</f>
        <v>9113</v>
      </c>
      <c r="N62" s="15">
        <f t="shared" si="28"/>
        <v>75.941666666666663</v>
      </c>
      <c r="O62" s="14">
        <v>58</v>
      </c>
      <c r="P62" s="14">
        <v>22</v>
      </c>
      <c r="Q62" s="34">
        <f>O62+'May26'!Q62</f>
        <v>776</v>
      </c>
      <c r="R62" s="34">
        <f>P62+'May26'!R62</f>
        <v>169</v>
      </c>
      <c r="S62" s="14">
        <v>5401</v>
      </c>
      <c r="T62" s="14">
        <v>988</v>
      </c>
      <c r="U62" s="14">
        <v>1411</v>
      </c>
      <c r="V62" s="14">
        <v>328</v>
      </c>
      <c r="W62" s="14">
        <v>812</v>
      </c>
      <c r="X62" s="14">
        <v>179</v>
      </c>
      <c r="Y62" s="15">
        <f t="shared" si="25"/>
        <v>57.547838412473425</v>
      </c>
      <c r="Z62" s="15">
        <f t="shared" si="25"/>
        <v>54.573170731707314</v>
      </c>
      <c r="AA62" s="14">
        <v>7370</v>
      </c>
      <c r="AB62" s="14">
        <v>970</v>
      </c>
      <c r="AC62" s="14">
        <v>3661</v>
      </c>
      <c r="AD62" s="14">
        <v>491</v>
      </c>
      <c r="AE62" s="14">
        <v>3709</v>
      </c>
      <c r="AF62" s="14">
        <v>479</v>
      </c>
      <c r="AG62" s="14">
        <v>127</v>
      </c>
      <c r="AH62" s="14">
        <v>27</v>
      </c>
      <c r="AI62" s="14">
        <v>619</v>
      </c>
      <c r="AJ62" s="14">
        <v>66</v>
      </c>
      <c r="AK62" s="14">
        <v>87</v>
      </c>
      <c r="AL62" s="14">
        <v>12</v>
      </c>
      <c r="AM62" s="14">
        <v>422</v>
      </c>
      <c r="AN62" s="14">
        <v>30</v>
      </c>
      <c r="AO62" s="14">
        <v>1412</v>
      </c>
      <c r="AP62" s="14">
        <v>179</v>
      </c>
      <c r="AQ62" s="14">
        <v>984</v>
      </c>
      <c r="AR62" s="14">
        <v>147</v>
      </c>
      <c r="AS62" s="34">
        <f t="shared" si="4"/>
        <v>2396</v>
      </c>
      <c r="AT62" s="34">
        <f t="shared" si="4"/>
        <v>326</v>
      </c>
      <c r="AU62" s="34">
        <f t="shared" si="5"/>
        <v>2722</v>
      </c>
      <c r="AV62" s="34">
        <f>AO62+'May26'!AV62</f>
        <v>13190</v>
      </c>
      <c r="AW62" s="34">
        <f>AP62+'May26'!AW62</f>
        <v>1817</v>
      </c>
      <c r="AX62" s="34">
        <f>AQ62+'May26'!AX62</f>
        <v>10091</v>
      </c>
      <c r="AY62" s="34">
        <f>AR62+'May26'!AY62</f>
        <v>1510</v>
      </c>
      <c r="AZ62" s="34">
        <f t="shared" si="6"/>
        <v>23281</v>
      </c>
      <c r="BA62" s="34">
        <f t="shared" si="6"/>
        <v>3327</v>
      </c>
      <c r="BB62" s="34">
        <f t="shared" si="7"/>
        <v>26608</v>
      </c>
      <c r="BC62" s="14" t="s">
        <v>115</v>
      </c>
      <c r="BD62" s="14"/>
      <c r="BE62" s="34"/>
      <c r="BF62" s="34"/>
      <c r="BG62" s="14"/>
      <c r="BH62" s="14"/>
      <c r="BI62" s="14"/>
      <c r="BJ62" s="14"/>
      <c r="BK62" s="40"/>
      <c r="BL62" s="40"/>
      <c r="BM62" s="40"/>
    </row>
    <row r="63" spans="1:65" s="4" customFormat="1" ht="17.100000000000001" customHeight="1">
      <c r="A63" s="18"/>
      <c r="B63" s="19" t="s">
        <v>74</v>
      </c>
      <c r="C63" s="19">
        <f>SUM(C58:C62)</f>
        <v>255000</v>
      </c>
      <c r="D63" s="19">
        <f t="shared" ref="D63:BM63" si="29">SUM(D58:D62)</f>
        <v>76000</v>
      </c>
      <c r="E63" s="20">
        <f t="shared" si="29"/>
        <v>22110</v>
      </c>
      <c r="F63" s="20">
        <f t="shared" si="29"/>
        <v>6390</v>
      </c>
      <c r="G63" s="20">
        <f t="shared" si="29"/>
        <v>26141</v>
      </c>
      <c r="H63" s="21">
        <f t="shared" si="3"/>
        <v>118.23156942559928</v>
      </c>
      <c r="I63" s="20">
        <f t="shared" si="29"/>
        <v>7625</v>
      </c>
      <c r="J63" s="21">
        <f t="shared" si="9"/>
        <v>119.32707355242566</v>
      </c>
      <c r="K63" s="35">
        <f t="shared" si="29"/>
        <v>237853</v>
      </c>
      <c r="L63" s="21">
        <f t="shared" si="0"/>
        <v>93.275686274509809</v>
      </c>
      <c r="M63" s="35">
        <f t="shared" si="29"/>
        <v>65081</v>
      </c>
      <c r="N63" s="21">
        <f t="shared" si="10"/>
        <v>85.632894736842104</v>
      </c>
      <c r="O63" s="20">
        <f t="shared" si="29"/>
        <v>554</v>
      </c>
      <c r="P63" s="20">
        <f t="shared" si="29"/>
        <v>263</v>
      </c>
      <c r="Q63" s="35">
        <f t="shared" si="29"/>
        <v>5701</v>
      </c>
      <c r="R63" s="35">
        <f t="shared" si="29"/>
        <v>1887</v>
      </c>
      <c r="S63" s="20">
        <f t="shared" si="29"/>
        <v>21946</v>
      </c>
      <c r="T63" s="20">
        <f t="shared" si="29"/>
        <v>7665</v>
      </c>
      <c r="U63" s="20">
        <f t="shared" si="29"/>
        <v>7799</v>
      </c>
      <c r="V63" s="20">
        <f t="shared" si="29"/>
        <v>2865</v>
      </c>
      <c r="W63" s="20">
        <f t="shared" si="29"/>
        <v>4430</v>
      </c>
      <c r="X63" s="20">
        <f t="shared" si="29"/>
        <v>1485</v>
      </c>
      <c r="Y63" s="21">
        <f t="shared" si="25"/>
        <v>56.802154122323373</v>
      </c>
      <c r="Z63" s="21">
        <f t="shared" si="25"/>
        <v>51.832460732984295</v>
      </c>
      <c r="AA63" s="20">
        <f t="shared" si="29"/>
        <v>36941</v>
      </c>
      <c r="AB63" s="20">
        <f t="shared" si="29"/>
        <v>8068</v>
      </c>
      <c r="AC63" s="20">
        <f t="shared" si="29"/>
        <v>17420</v>
      </c>
      <c r="AD63" s="20">
        <f t="shared" si="29"/>
        <v>3952</v>
      </c>
      <c r="AE63" s="20">
        <f t="shared" si="29"/>
        <v>19521</v>
      </c>
      <c r="AF63" s="20">
        <f t="shared" si="29"/>
        <v>4116</v>
      </c>
      <c r="AG63" s="20">
        <f t="shared" si="29"/>
        <v>564</v>
      </c>
      <c r="AH63" s="20">
        <f t="shared" si="29"/>
        <v>221</v>
      </c>
      <c r="AI63" s="20">
        <f t="shared" si="29"/>
        <v>3200</v>
      </c>
      <c r="AJ63" s="20">
        <f t="shared" si="29"/>
        <v>485</v>
      </c>
      <c r="AK63" s="20">
        <f t="shared" si="29"/>
        <v>372</v>
      </c>
      <c r="AL63" s="20">
        <f t="shared" si="29"/>
        <v>167</v>
      </c>
      <c r="AM63" s="20">
        <f t="shared" si="29"/>
        <v>2786</v>
      </c>
      <c r="AN63" s="20">
        <f t="shared" si="29"/>
        <v>344</v>
      </c>
      <c r="AO63" s="20">
        <f t="shared" si="29"/>
        <v>6365</v>
      </c>
      <c r="AP63" s="20">
        <f t="shared" si="29"/>
        <v>1694</v>
      </c>
      <c r="AQ63" s="20">
        <f t="shared" si="29"/>
        <v>5303</v>
      </c>
      <c r="AR63" s="20">
        <f t="shared" si="29"/>
        <v>1403</v>
      </c>
      <c r="AS63" s="35">
        <f t="shared" si="29"/>
        <v>11668</v>
      </c>
      <c r="AT63" s="35">
        <f t="shared" si="29"/>
        <v>3097</v>
      </c>
      <c r="AU63" s="35">
        <f t="shared" si="29"/>
        <v>14765</v>
      </c>
      <c r="AV63" s="35">
        <f t="shared" si="29"/>
        <v>51806</v>
      </c>
      <c r="AW63" s="35">
        <f t="shared" si="29"/>
        <v>15814</v>
      </c>
      <c r="AX63" s="35">
        <f t="shared" si="29"/>
        <v>42399</v>
      </c>
      <c r="AY63" s="37">
        <f t="shared" si="29"/>
        <v>12791</v>
      </c>
      <c r="AZ63" s="35">
        <f t="shared" si="29"/>
        <v>94205</v>
      </c>
      <c r="BA63" s="35">
        <f t="shared" si="29"/>
        <v>28605</v>
      </c>
      <c r="BB63" s="35">
        <f t="shared" si="29"/>
        <v>122810</v>
      </c>
      <c r="BC63" s="20">
        <f t="shared" si="29"/>
        <v>20</v>
      </c>
      <c r="BD63" s="20">
        <f t="shared" si="29"/>
        <v>100</v>
      </c>
      <c r="BE63" s="35">
        <f t="shared" si="29"/>
        <v>192</v>
      </c>
      <c r="BF63" s="35">
        <f t="shared" si="29"/>
        <v>960</v>
      </c>
      <c r="BG63" s="20">
        <f t="shared" si="29"/>
        <v>4</v>
      </c>
      <c r="BH63" s="20">
        <f t="shared" si="29"/>
        <v>7678</v>
      </c>
      <c r="BI63" s="20">
        <f t="shared" si="29"/>
        <v>0</v>
      </c>
      <c r="BJ63" s="20">
        <f t="shared" si="29"/>
        <v>7678</v>
      </c>
      <c r="BK63" s="35">
        <f t="shared" si="29"/>
        <v>80671</v>
      </c>
      <c r="BL63" s="35">
        <f t="shared" si="29"/>
        <v>0</v>
      </c>
      <c r="BM63" s="35">
        <f t="shared" si="29"/>
        <v>80671</v>
      </c>
    </row>
    <row r="64" spans="1:65" s="3" customFormat="1" ht="17.100000000000001" customHeight="1">
      <c r="A64" s="22">
        <v>49</v>
      </c>
      <c r="B64" s="29" t="s">
        <v>116</v>
      </c>
      <c r="C64" s="13">
        <v>50000</v>
      </c>
      <c r="D64" s="13">
        <v>25000</v>
      </c>
      <c r="E64" s="14">
        <v>4241</v>
      </c>
      <c r="F64" s="14">
        <v>2130</v>
      </c>
      <c r="G64" s="14">
        <v>7114</v>
      </c>
      <c r="H64" s="15">
        <f t="shared" si="3"/>
        <v>167.74345673190285</v>
      </c>
      <c r="I64" s="14">
        <v>2744</v>
      </c>
      <c r="J64" s="15">
        <f t="shared" si="9"/>
        <v>128.82629107981219</v>
      </c>
      <c r="K64" s="34">
        <f>G64+'May26'!K64</f>
        <v>41065</v>
      </c>
      <c r="L64" s="15">
        <f t="shared" si="0"/>
        <v>82.13</v>
      </c>
      <c r="M64" s="34">
        <f>I64+'May26'!M64</f>
        <v>21906</v>
      </c>
      <c r="N64" s="15">
        <f t="shared" si="10"/>
        <v>87.623999999999995</v>
      </c>
      <c r="O64" s="14">
        <v>92</v>
      </c>
      <c r="P64" s="14">
        <v>31</v>
      </c>
      <c r="Q64" s="34">
        <f>O64+'May26'!Q64</f>
        <v>654</v>
      </c>
      <c r="R64" s="34">
        <f>P64+'May26'!R64</f>
        <v>158</v>
      </c>
      <c r="S64" s="14">
        <v>3644</v>
      </c>
      <c r="T64" s="14">
        <v>1809</v>
      </c>
      <c r="U64" s="14">
        <v>1288</v>
      </c>
      <c r="V64" s="14">
        <v>626</v>
      </c>
      <c r="W64" s="14">
        <v>739</v>
      </c>
      <c r="X64" s="14">
        <v>314</v>
      </c>
      <c r="Y64" s="15">
        <f t="shared" si="25"/>
        <v>57.37577639751553</v>
      </c>
      <c r="Z64" s="15">
        <f t="shared" si="25"/>
        <v>50.159744408945684</v>
      </c>
      <c r="AA64" s="14">
        <v>4358</v>
      </c>
      <c r="AB64" s="14">
        <v>1994</v>
      </c>
      <c r="AC64" s="14">
        <v>2625</v>
      </c>
      <c r="AD64" s="14">
        <v>1083</v>
      </c>
      <c r="AE64" s="14">
        <v>1691</v>
      </c>
      <c r="AF64" s="14">
        <v>911</v>
      </c>
      <c r="AG64" s="14">
        <v>51</v>
      </c>
      <c r="AH64" s="14">
        <v>39</v>
      </c>
      <c r="AI64" s="14">
        <v>158</v>
      </c>
      <c r="AJ64" s="14">
        <v>90</v>
      </c>
      <c r="AK64" s="14">
        <v>53</v>
      </c>
      <c r="AL64" s="14">
        <v>38</v>
      </c>
      <c r="AM64" s="14">
        <v>63</v>
      </c>
      <c r="AN64" s="14">
        <v>41</v>
      </c>
      <c r="AO64" s="14">
        <v>1547</v>
      </c>
      <c r="AP64" s="14">
        <v>480</v>
      </c>
      <c r="AQ64" s="14">
        <v>1292</v>
      </c>
      <c r="AR64" s="14">
        <v>434</v>
      </c>
      <c r="AS64" s="34">
        <f t="shared" si="4"/>
        <v>2839</v>
      </c>
      <c r="AT64" s="34">
        <f t="shared" si="4"/>
        <v>914</v>
      </c>
      <c r="AU64" s="34">
        <f t="shared" si="5"/>
        <v>3753</v>
      </c>
      <c r="AV64" s="34">
        <f>AO64+'May26'!AV64</f>
        <v>11502</v>
      </c>
      <c r="AW64" s="34">
        <f>AP64+'May26'!AW64</f>
        <v>4905</v>
      </c>
      <c r="AX64" s="34">
        <f>AQ64+'May26'!AX64</f>
        <v>9906</v>
      </c>
      <c r="AY64" s="34">
        <f>AR64+'May26'!AY64</f>
        <v>4562</v>
      </c>
      <c r="AZ64" s="34">
        <f t="shared" si="6"/>
        <v>21408</v>
      </c>
      <c r="BA64" s="34">
        <f t="shared" si="6"/>
        <v>9467</v>
      </c>
      <c r="BB64" s="34">
        <f t="shared" si="7"/>
        <v>30875</v>
      </c>
      <c r="BC64" s="14"/>
      <c r="BD64" s="14"/>
      <c r="BE64" s="34"/>
      <c r="BF64" s="34"/>
      <c r="BG64" s="14">
        <v>4</v>
      </c>
      <c r="BH64" s="14">
        <v>4146</v>
      </c>
      <c r="BI64" s="14"/>
      <c r="BJ64" s="14">
        <f>BH64+BI64</f>
        <v>4146</v>
      </c>
      <c r="BK64" s="34">
        <f>'May26'!BK64+BH64</f>
        <v>48523</v>
      </c>
      <c r="BL64" s="34">
        <f>'May26'!BL64+BI64</f>
        <v>0</v>
      </c>
      <c r="BM64" s="34">
        <f>SUM(BK64:BL64)</f>
        <v>48523</v>
      </c>
    </row>
    <row r="65" spans="1:65" s="3" customFormat="1" ht="17.100000000000001" customHeight="1">
      <c r="A65" s="12">
        <v>50</v>
      </c>
      <c r="B65" s="13" t="s">
        <v>117</v>
      </c>
      <c r="C65" s="13">
        <v>28000</v>
      </c>
      <c r="D65" s="13">
        <v>10000</v>
      </c>
      <c r="E65" s="14">
        <v>2335</v>
      </c>
      <c r="F65" s="14">
        <v>971</v>
      </c>
      <c r="G65" s="14">
        <v>2830</v>
      </c>
      <c r="H65" s="15">
        <f t="shared" si="3"/>
        <v>121.19914346895075</v>
      </c>
      <c r="I65" s="14">
        <v>1404</v>
      </c>
      <c r="J65" s="15">
        <f t="shared" si="9"/>
        <v>144.59320288362514</v>
      </c>
      <c r="K65" s="34">
        <f>G65+'May26'!K65</f>
        <v>23779</v>
      </c>
      <c r="L65" s="15">
        <f t="shared" si="0"/>
        <v>84.924999999999997</v>
      </c>
      <c r="M65" s="34">
        <f>I65+'May26'!M65</f>
        <v>9173</v>
      </c>
      <c r="N65" s="15">
        <f t="shared" si="10"/>
        <v>91.73</v>
      </c>
      <c r="O65" s="14">
        <v>162</v>
      </c>
      <c r="P65" s="14">
        <v>151</v>
      </c>
      <c r="Q65" s="34">
        <f>O65+'May26'!Q65</f>
        <v>1199</v>
      </c>
      <c r="R65" s="34">
        <f>P65+'May26'!R65</f>
        <v>585</v>
      </c>
      <c r="S65" s="14">
        <v>2318</v>
      </c>
      <c r="T65" s="14">
        <v>902</v>
      </c>
      <c r="U65" s="14">
        <v>650</v>
      </c>
      <c r="V65" s="14">
        <v>204</v>
      </c>
      <c r="W65" s="14">
        <v>368</v>
      </c>
      <c r="X65" s="14">
        <v>95</v>
      </c>
      <c r="Y65" s="15">
        <f t="shared" si="25"/>
        <v>56.615384615384613</v>
      </c>
      <c r="Z65" s="15">
        <f t="shared" si="25"/>
        <v>46.568627450980394</v>
      </c>
      <c r="AA65" s="14">
        <v>2859</v>
      </c>
      <c r="AB65" s="14">
        <v>1063</v>
      </c>
      <c r="AC65" s="14">
        <v>1231</v>
      </c>
      <c r="AD65" s="14">
        <v>546</v>
      </c>
      <c r="AE65" s="14">
        <v>1145</v>
      </c>
      <c r="AF65" s="14">
        <v>518</v>
      </c>
      <c r="AG65" s="14">
        <v>70</v>
      </c>
      <c r="AH65" s="14">
        <v>22</v>
      </c>
      <c r="AI65" s="14">
        <v>155</v>
      </c>
      <c r="AJ65" s="14">
        <v>108</v>
      </c>
      <c r="AK65" s="14">
        <v>10</v>
      </c>
      <c r="AL65" s="14">
        <v>10</v>
      </c>
      <c r="AM65" s="14">
        <v>29</v>
      </c>
      <c r="AN65" s="14">
        <v>0</v>
      </c>
      <c r="AO65" s="14">
        <v>640</v>
      </c>
      <c r="AP65" s="14">
        <v>217</v>
      </c>
      <c r="AQ65" s="14">
        <v>526</v>
      </c>
      <c r="AR65" s="14">
        <v>188</v>
      </c>
      <c r="AS65" s="34">
        <f t="shared" si="4"/>
        <v>1166</v>
      </c>
      <c r="AT65" s="34">
        <f t="shared" si="4"/>
        <v>405</v>
      </c>
      <c r="AU65" s="34">
        <f t="shared" si="5"/>
        <v>1571</v>
      </c>
      <c r="AV65" s="34">
        <f>AO65+'May26'!AV65</f>
        <v>5147</v>
      </c>
      <c r="AW65" s="34">
        <f>AP65+'May26'!AW65</f>
        <v>2081</v>
      </c>
      <c r="AX65" s="34">
        <f>AQ65+'May26'!AX65</f>
        <v>4277</v>
      </c>
      <c r="AY65" s="34">
        <f>AR65+'May26'!AY65</f>
        <v>1931</v>
      </c>
      <c r="AZ65" s="34">
        <f t="shared" si="6"/>
        <v>9424</v>
      </c>
      <c r="BA65" s="34">
        <f t="shared" si="6"/>
        <v>4012</v>
      </c>
      <c r="BB65" s="34">
        <f t="shared" si="7"/>
        <v>13436</v>
      </c>
      <c r="BC65" s="14"/>
      <c r="BD65" s="14"/>
      <c r="BE65" s="34"/>
      <c r="BF65" s="34"/>
      <c r="BG65" s="14"/>
      <c r="BH65" s="14"/>
      <c r="BI65" s="14"/>
      <c r="BJ65" s="14"/>
      <c r="BK65" s="39"/>
      <c r="BL65" s="39"/>
      <c r="BM65" s="34">
        <f t="shared" ref="BM65:BM87" si="30">SUM(BK65:BL65)</f>
        <v>0</v>
      </c>
    </row>
    <row r="66" spans="1:65" s="3" customFormat="1" ht="17.100000000000001" customHeight="1">
      <c r="A66" s="16">
        <v>51</v>
      </c>
      <c r="B66" s="17" t="s">
        <v>118</v>
      </c>
      <c r="C66" s="13">
        <v>70000</v>
      </c>
      <c r="D66" s="13">
        <v>22000</v>
      </c>
      <c r="E66" s="14">
        <v>5922</v>
      </c>
      <c r="F66" s="14">
        <v>1835</v>
      </c>
      <c r="G66" s="14">
        <v>7889</v>
      </c>
      <c r="H66" s="15">
        <f t="shared" si="3"/>
        <v>133.21513002364065</v>
      </c>
      <c r="I66" s="14">
        <v>2212</v>
      </c>
      <c r="J66" s="15">
        <f t="shared" si="9"/>
        <v>120.5449591280654</v>
      </c>
      <c r="K66" s="34">
        <f>G66+'May26'!K66</f>
        <v>52207</v>
      </c>
      <c r="L66" s="15">
        <f t="shared" si="0"/>
        <v>74.581428571428575</v>
      </c>
      <c r="M66" s="34">
        <f>I66+'May26'!M66</f>
        <v>15681</v>
      </c>
      <c r="N66" s="15">
        <f t="shared" si="10"/>
        <v>71.277272727272731</v>
      </c>
      <c r="O66" s="14">
        <v>326</v>
      </c>
      <c r="P66" s="14">
        <v>94</v>
      </c>
      <c r="Q66" s="34">
        <f>O66+'May26'!Q66</f>
        <v>2104</v>
      </c>
      <c r="R66" s="34">
        <f>P66+'May26'!R66</f>
        <v>643</v>
      </c>
      <c r="S66" s="14">
        <v>3406</v>
      </c>
      <c r="T66" s="14">
        <v>1152</v>
      </c>
      <c r="U66" s="14">
        <v>823</v>
      </c>
      <c r="V66" s="14">
        <v>298</v>
      </c>
      <c r="W66" s="14">
        <v>444</v>
      </c>
      <c r="X66" s="14">
        <v>158</v>
      </c>
      <c r="Y66" s="15">
        <f t="shared" si="25"/>
        <v>53.948967193195628</v>
      </c>
      <c r="Z66" s="15">
        <f t="shared" si="25"/>
        <v>53.020134228187921</v>
      </c>
      <c r="AA66" s="14">
        <v>5412</v>
      </c>
      <c r="AB66" s="14">
        <v>1589</v>
      </c>
      <c r="AC66" s="14">
        <v>2729</v>
      </c>
      <c r="AD66" s="14">
        <v>698</v>
      </c>
      <c r="AE66" s="14">
        <v>2281</v>
      </c>
      <c r="AF66" s="14">
        <v>647</v>
      </c>
      <c r="AG66" s="14">
        <v>101</v>
      </c>
      <c r="AH66" s="14">
        <v>8</v>
      </c>
      <c r="AI66" s="14">
        <v>347</v>
      </c>
      <c r="AJ66" s="14">
        <v>77</v>
      </c>
      <c r="AK66" s="14">
        <v>41</v>
      </c>
      <c r="AL66" s="14">
        <v>14</v>
      </c>
      <c r="AM66" s="14">
        <v>99</v>
      </c>
      <c r="AN66" s="14">
        <v>28</v>
      </c>
      <c r="AO66" s="14">
        <v>1876</v>
      </c>
      <c r="AP66" s="14">
        <v>448</v>
      </c>
      <c r="AQ66" s="14">
        <v>1575</v>
      </c>
      <c r="AR66" s="14">
        <v>383</v>
      </c>
      <c r="AS66" s="34">
        <f t="shared" si="4"/>
        <v>3451</v>
      </c>
      <c r="AT66" s="34">
        <f t="shared" si="4"/>
        <v>831</v>
      </c>
      <c r="AU66" s="34">
        <f t="shared" si="5"/>
        <v>4282</v>
      </c>
      <c r="AV66" s="34">
        <f>AO66+'May26'!AV66</f>
        <v>13764</v>
      </c>
      <c r="AW66" s="34">
        <f>AP66+'May26'!AW66</f>
        <v>3996</v>
      </c>
      <c r="AX66" s="34">
        <f>AQ66+'May26'!AX66</f>
        <v>11084</v>
      </c>
      <c r="AY66" s="34">
        <f>AR66+'May26'!AY66</f>
        <v>3305</v>
      </c>
      <c r="AZ66" s="34">
        <f t="shared" si="6"/>
        <v>24848</v>
      </c>
      <c r="BA66" s="34">
        <f t="shared" si="6"/>
        <v>7301</v>
      </c>
      <c r="BB66" s="34">
        <f t="shared" si="7"/>
        <v>32149</v>
      </c>
      <c r="BC66" s="14"/>
      <c r="BD66" s="14"/>
      <c r="BE66" s="34"/>
      <c r="BF66" s="34"/>
      <c r="BG66" s="14"/>
      <c r="BH66" s="14"/>
      <c r="BI66" s="14"/>
      <c r="BJ66" s="14"/>
      <c r="BK66" s="39"/>
      <c r="BL66" s="39"/>
      <c r="BM66" s="34">
        <f t="shared" si="30"/>
        <v>0</v>
      </c>
    </row>
    <row r="67" spans="1:65" s="4" customFormat="1" ht="17.100000000000001" customHeight="1">
      <c r="A67" s="18"/>
      <c r="B67" s="19" t="s">
        <v>74</v>
      </c>
      <c r="C67" s="19">
        <f>SUM(C64:C66)</f>
        <v>148000</v>
      </c>
      <c r="D67" s="19">
        <f t="shared" ref="D67:BM67" si="31">SUM(D64:D66)</f>
        <v>57000</v>
      </c>
      <c r="E67" s="20">
        <f t="shared" si="31"/>
        <v>12498</v>
      </c>
      <c r="F67" s="20">
        <f t="shared" si="31"/>
        <v>4936</v>
      </c>
      <c r="G67" s="20">
        <f t="shared" si="31"/>
        <v>17833</v>
      </c>
      <c r="H67" s="21">
        <f t="shared" si="3"/>
        <v>142.68682989278284</v>
      </c>
      <c r="I67" s="20">
        <f t="shared" si="31"/>
        <v>6360</v>
      </c>
      <c r="J67" s="21">
        <f t="shared" si="9"/>
        <v>128.84927066450567</v>
      </c>
      <c r="K67" s="35">
        <f t="shared" si="31"/>
        <v>117051</v>
      </c>
      <c r="L67" s="21">
        <f t="shared" si="0"/>
        <v>79.088513513513519</v>
      </c>
      <c r="M67" s="35">
        <f t="shared" si="31"/>
        <v>46760</v>
      </c>
      <c r="N67" s="21">
        <f t="shared" si="10"/>
        <v>82.035087719298247</v>
      </c>
      <c r="O67" s="20">
        <f t="shared" si="31"/>
        <v>580</v>
      </c>
      <c r="P67" s="20">
        <f t="shared" si="31"/>
        <v>276</v>
      </c>
      <c r="Q67" s="35">
        <f t="shared" si="31"/>
        <v>3957</v>
      </c>
      <c r="R67" s="35">
        <f t="shared" si="31"/>
        <v>1386</v>
      </c>
      <c r="S67" s="20">
        <f t="shared" si="31"/>
        <v>9368</v>
      </c>
      <c r="T67" s="20">
        <f t="shared" si="31"/>
        <v>3863</v>
      </c>
      <c r="U67" s="20">
        <f t="shared" si="31"/>
        <v>2761</v>
      </c>
      <c r="V67" s="20">
        <f t="shared" si="31"/>
        <v>1128</v>
      </c>
      <c r="W67" s="20">
        <f t="shared" si="31"/>
        <v>1551</v>
      </c>
      <c r="X67" s="20">
        <f t="shared" si="31"/>
        <v>567</v>
      </c>
      <c r="Y67" s="21">
        <f t="shared" si="25"/>
        <v>56.17529880478088</v>
      </c>
      <c r="Z67" s="21">
        <f t="shared" si="25"/>
        <v>50.265957446808514</v>
      </c>
      <c r="AA67" s="20">
        <f t="shared" si="31"/>
        <v>12629</v>
      </c>
      <c r="AB67" s="20">
        <f t="shared" si="31"/>
        <v>4646</v>
      </c>
      <c r="AC67" s="20">
        <f t="shared" si="31"/>
        <v>6585</v>
      </c>
      <c r="AD67" s="20">
        <f t="shared" si="31"/>
        <v>2327</v>
      </c>
      <c r="AE67" s="20">
        <f t="shared" si="31"/>
        <v>5117</v>
      </c>
      <c r="AF67" s="20">
        <f t="shared" si="31"/>
        <v>2076</v>
      </c>
      <c r="AG67" s="20">
        <f t="shared" si="31"/>
        <v>222</v>
      </c>
      <c r="AH67" s="20">
        <f t="shared" si="31"/>
        <v>69</v>
      </c>
      <c r="AI67" s="20">
        <f t="shared" si="31"/>
        <v>660</v>
      </c>
      <c r="AJ67" s="20">
        <f t="shared" si="31"/>
        <v>275</v>
      </c>
      <c r="AK67" s="20">
        <f t="shared" si="31"/>
        <v>104</v>
      </c>
      <c r="AL67" s="20">
        <f t="shared" si="31"/>
        <v>62</v>
      </c>
      <c r="AM67" s="20">
        <f t="shared" si="31"/>
        <v>191</v>
      </c>
      <c r="AN67" s="20">
        <f t="shared" si="31"/>
        <v>69</v>
      </c>
      <c r="AO67" s="20">
        <f t="shared" si="31"/>
        <v>4063</v>
      </c>
      <c r="AP67" s="20">
        <f t="shared" si="31"/>
        <v>1145</v>
      </c>
      <c r="AQ67" s="20">
        <f t="shared" si="31"/>
        <v>3393</v>
      </c>
      <c r="AR67" s="20">
        <f t="shared" si="31"/>
        <v>1005</v>
      </c>
      <c r="AS67" s="35">
        <f t="shared" si="31"/>
        <v>7456</v>
      </c>
      <c r="AT67" s="35">
        <f t="shared" si="31"/>
        <v>2150</v>
      </c>
      <c r="AU67" s="35">
        <f t="shared" si="31"/>
        <v>9606</v>
      </c>
      <c r="AV67" s="35">
        <f t="shared" si="31"/>
        <v>30413</v>
      </c>
      <c r="AW67" s="37">
        <f t="shared" si="31"/>
        <v>10982</v>
      </c>
      <c r="AX67" s="37">
        <f t="shared" si="31"/>
        <v>25267</v>
      </c>
      <c r="AY67" s="37">
        <f t="shared" si="31"/>
        <v>9798</v>
      </c>
      <c r="AZ67" s="35">
        <f t="shared" si="31"/>
        <v>55680</v>
      </c>
      <c r="BA67" s="35">
        <f t="shared" si="31"/>
        <v>20780</v>
      </c>
      <c r="BB67" s="35">
        <f t="shared" si="31"/>
        <v>76460</v>
      </c>
      <c r="BC67" s="20">
        <f t="shared" si="31"/>
        <v>0</v>
      </c>
      <c r="BD67" s="20">
        <f t="shared" si="31"/>
        <v>0</v>
      </c>
      <c r="BE67" s="35">
        <f t="shared" si="31"/>
        <v>0</v>
      </c>
      <c r="BF67" s="35">
        <f t="shared" si="31"/>
        <v>0</v>
      </c>
      <c r="BG67" s="20">
        <f t="shared" si="31"/>
        <v>4</v>
      </c>
      <c r="BH67" s="20">
        <f t="shared" si="31"/>
        <v>4146</v>
      </c>
      <c r="BI67" s="20">
        <f t="shared" si="31"/>
        <v>0</v>
      </c>
      <c r="BJ67" s="20">
        <f t="shared" si="31"/>
        <v>4146</v>
      </c>
      <c r="BK67" s="35">
        <f t="shared" si="31"/>
        <v>48523</v>
      </c>
      <c r="BL67" s="35">
        <f t="shared" si="31"/>
        <v>0</v>
      </c>
      <c r="BM67" s="35">
        <f t="shared" si="31"/>
        <v>48523</v>
      </c>
    </row>
    <row r="68" spans="1:65" s="3" customFormat="1" ht="17.100000000000001" customHeight="1">
      <c r="A68" s="22">
        <v>52</v>
      </c>
      <c r="B68" s="29" t="s">
        <v>119</v>
      </c>
      <c r="C68" s="13">
        <v>55000</v>
      </c>
      <c r="D68" s="13">
        <v>0</v>
      </c>
      <c r="E68" s="14">
        <v>4760</v>
      </c>
      <c r="F68" s="14"/>
      <c r="G68" s="14">
        <v>8129</v>
      </c>
      <c r="H68" s="15">
        <f t="shared" si="3"/>
        <v>170.77731092436974</v>
      </c>
      <c r="I68" s="14"/>
      <c r="J68" s="15"/>
      <c r="K68" s="34">
        <f>G68+'May26'!K68</f>
        <v>48165</v>
      </c>
      <c r="L68" s="15">
        <f t="shared" ref="L68:L90" si="32">K68*100/C68</f>
        <v>87.572727272727278</v>
      </c>
      <c r="M68" s="34">
        <f>I68+'May26'!M68</f>
        <v>0</v>
      </c>
      <c r="N68" s="15"/>
      <c r="O68" s="14">
        <v>72</v>
      </c>
      <c r="P68" s="14"/>
      <c r="Q68" s="34">
        <f>O68+'May26'!Q68</f>
        <v>523</v>
      </c>
      <c r="R68" s="34">
        <f>P68+'May26'!R68</f>
        <v>0</v>
      </c>
      <c r="S68" s="14">
        <v>3943</v>
      </c>
      <c r="T68" s="14"/>
      <c r="U68" s="14">
        <v>1071</v>
      </c>
      <c r="V68" s="14"/>
      <c r="W68" s="14">
        <v>608</v>
      </c>
      <c r="X68" s="14"/>
      <c r="Y68" s="15">
        <f t="shared" si="25"/>
        <v>56.769374416433237</v>
      </c>
      <c r="Z68" s="15"/>
      <c r="AA68" s="14">
        <v>4617</v>
      </c>
      <c r="AB68" s="14"/>
      <c r="AC68" s="14">
        <v>1805</v>
      </c>
      <c r="AD68" s="14"/>
      <c r="AE68" s="14">
        <v>1252</v>
      </c>
      <c r="AF68" s="14"/>
      <c r="AG68" s="14">
        <v>180</v>
      </c>
      <c r="AH68" s="14"/>
      <c r="AI68" s="14">
        <v>235</v>
      </c>
      <c r="AJ68" s="14"/>
      <c r="AK68" s="14">
        <v>155</v>
      </c>
      <c r="AL68" s="14"/>
      <c r="AM68" s="14">
        <v>190</v>
      </c>
      <c r="AN68" s="14"/>
      <c r="AO68" s="14">
        <v>1225</v>
      </c>
      <c r="AP68" s="14"/>
      <c r="AQ68" s="14">
        <v>881</v>
      </c>
      <c r="AR68" s="14"/>
      <c r="AS68" s="34">
        <f t="shared" si="4"/>
        <v>2106</v>
      </c>
      <c r="AT68" s="34">
        <f t="shared" si="4"/>
        <v>0</v>
      </c>
      <c r="AU68" s="34">
        <f t="shared" si="5"/>
        <v>2106</v>
      </c>
      <c r="AV68" s="34">
        <f>AO68+'May26'!AV68</f>
        <v>12955</v>
      </c>
      <c r="AW68" s="34">
        <f>AP68+'May26'!AW68</f>
        <v>0</v>
      </c>
      <c r="AX68" s="34">
        <f>AQ68+'May26'!AX68</f>
        <v>9669</v>
      </c>
      <c r="AY68" s="34">
        <f>AR68+'May26'!AY68</f>
        <v>0</v>
      </c>
      <c r="AZ68" s="34">
        <f t="shared" si="6"/>
        <v>22624</v>
      </c>
      <c r="BA68" s="34">
        <f t="shared" si="6"/>
        <v>0</v>
      </c>
      <c r="BB68" s="34">
        <f t="shared" si="7"/>
        <v>22624</v>
      </c>
      <c r="BC68" s="14">
        <v>40</v>
      </c>
      <c r="BD68" s="14">
        <v>200</v>
      </c>
      <c r="BE68" s="34">
        <f>BC68+'May26'!BE68</f>
        <v>400</v>
      </c>
      <c r="BF68" s="34">
        <f>BD68+'May26'!BF68</f>
        <v>2000</v>
      </c>
      <c r="BG68" s="14"/>
      <c r="BH68" s="14"/>
      <c r="BI68" s="14"/>
      <c r="BJ68" s="14"/>
      <c r="BK68" s="39"/>
      <c r="BL68" s="39"/>
      <c r="BM68" s="34">
        <f t="shared" si="30"/>
        <v>0</v>
      </c>
    </row>
    <row r="69" spans="1:65" s="3" customFormat="1" ht="17.100000000000001" customHeight="1">
      <c r="A69" s="12">
        <v>53</v>
      </c>
      <c r="B69" s="13" t="s">
        <v>120</v>
      </c>
      <c r="C69" s="13">
        <v>77000</v>
      </c>
      <c r="D69" s="13">
        <v>0</v>
      </c>
      <c r="E69" s="14">
        <v>6550</v>
      </c>
      <c r="F69" s="14"/>
      <c r="G69" s="14">
        <v>9933</v>
      </c>
      <c r="H69" s="15">
        <f t="shared" ref="H69:H90" si="33">G69*100/E69</f>
        <v>151.64885496183206</v>
      </c>
      <c r="I69" s="14"/>
      <c r="J69" s="15"/>
      <c r="K69" s="34">
        <f>G69+'May26'!K69</f>
        <v>66603</v>
      </c>
      <c r="L69" s="15">
        <f t="shared" si="32"/>
        <v>86.497402597402598</v>
      </c>
      <c r="M69" s="34">
        <f>I69+'May26'!M69</f>
        <v>0</v>
      </c>
      <c r="N69" s="15"/>
      <c r="O69" s="14">
        <v>369</v>
      </c>
      <c r="P69" s="14"/>
      <c r="Q69" s="34">
        <f>O69+'May26'!Q69</f>
        <v>2672</v>
      </c>
      <c r="R69" s="34">
        <f>P69+'May26'!R69</f>
        <v>0</v>
      </c>
      <c r="S69" s="14">
        <v>5832</v>
      </c>
      <c r="T69" s="14"/>
      <c r="U69" s="14">
        <v>1558</v>
      </c>
      <c r="V69" s="14"/>
      <c r="W69" s="14">
        <v>899</v>
      </c>
      <c r="X69" s="14"/>
      <c r="Y69" s="15">
        <f t="shared" si="25"/>
        <v>57.702182284980744</v>
      </c>
      <c r="Z69" s="15"/>
      <c r="AA69" s="14">
        <v>6126</v>
      </c>
      <c r="AB69" s="14"/>
      <c r="AC69" s="14">
        <v>2477</v>
      </c>
      <c r="AD69" s="14"/>
      <c r="AE69" s="14">
        <v>1723</v>
      </c>
      <c r="AF69" s="14"/>
      <c r="AG69" s="14">
        <v>58</v>
      </c>
      <c r="AH69" s="14"/>
      <c r="AI69" s="14">
        <v>312</v>
      </c>
      <c r="AJ69" s="14"/>
      <c r="AK69" s="14">
        <v>63</v>
      </c>
      <c r="AL69" s="14"/>
      <c r="AM69" s="14">
        <v>172</v>
      </c>
      <c r="AN69" s="14"/>
      <c r="AO69" s="14">
        <v>1566</v>
      </c>
      <c r="AP69" s="14"/>
      <c r="AQ69" s="14">
        <v>1281</v>
      </c>
      <c r="AR69" s="14"/>
      <c r="AS69" s="34">
        <f t="shared" ref="AS69:AT87" si="34">AO69+AQ69</f>
        <v>2847</v>
      </c>
      <c r="AT69" s="34">
        <f t="shared" si="34"/>
        <v>0</v>
      </c>
      <c r="AU69" s="34">
        <f t="shared" ref="AU69:AU87" si="35">AS69+AT69</f>
        <v>2847</v>
      </c>
      <c r="AV69" s="34">
        <f>AO69+'May26'!AV69</f>
        <v>18469</v>
      </c>
      <c r="AW69" s="34">
        <f>AP69+'May26'!AW69</f>
        <v>0</v>
      </c>
      <c r="AX69" s="34">
        <f>AQ69+'May26'!AX69</f>
        <v>14980</v>
      </c>
      <c r="AY69" s="34">
        <f>AR69+'May26'!AY69</f>
        <v>0</v>
      </c>
      <c r="AZ69" s="34">
        <f t="shared" ref="AZ69:BA87" si="36">AV69+AX69</f>
        <v>33449</v>
      </c>
      <c r="BA69" s="34">
        <f t="shared" si="36"/>
        <v>0</v>
      </c>
      <c r="BB69" s="34">
        <f t="shared" ref="BB69:BB87" si="37">AZ69+BA69</f>
        <v>33449</v>
      </c>
      <c r="BC69" s="14"/>
      <c r="BD69" s="14"/>
      <c r="BE69" s="34"/>
      <c r="BF69" s="34"/>
      <c r="BG69" s="14"/>
      <c r="BH69" s="14"/>
      <c r="BI69" s="14"/>
      <c r="BJ69" s="14"/>
      <c r="BK69" s="39"/>
      <c r="BL69" s="39"/>
      <c r="BM69" s="34">
        <f t="shared" si="30"/>
        <v>0</v>
      </c>
    </row>
    <row r="70" spans="1:65" s="3" customFormat="1" ht="17.100000000000001" customHeight="1">
      <c r="A70" s="16">
        <v>54</v>
      </c>
      <c r="B70" s="17" t="s">
        <v>121</v>
      </c>
      <c r="C70" s="13">
        <v>38000</v>
      </c>
      <c r="D70" s="13">
        <v>0</v>
      </c>
      <c r="E70" s="14">
        <v>3360</v>
      </c>
      <c r="F70" s="14"/>
      <c r="G70" s="14">
        <v>4815</v>
      </c>
      <c r="H70" s="15">
        <f t="shared" si="33"/>
        <v>143.30357142857142</v>
      </c>
      <c r="I70" s="14"/>
      <c r="J70" s="15"/>
      <c r="K70" s="34">
        <f>G70+'May26'!K70</f>
        <v>30748</v>
      </c>
      <c r="L70" s="15">
        <f t="shared" si="32"/>
        <v>80.915789473684214</v>
      </c>
      <c r="M70" s="34">
        <f>I70+'May26'!M70</f>
        <v>0</v>
      </c>
      <c r="N70" s="15"/>
      <c r="O70" s="14">
        <v>337</v>
      </c>
      <c r="P70" s="14"/>
      <c r="Q70" s="34">
        <f>O70+'May26'!Q70</f>
        <v>1812</v>
      </c>
      <c r="R70" s="34">
        <f>P70+'May26'!R70</f>
        <v>0</v>
      </c>
      <c r="S70" s="14">
        <v>2771</v>
      </c>
      <c r="T70" s="14"/>
      <c r="U70" s="14">
        <v>823</v>
      </c>
      <c r="V70" s="14"/>
      <c r="W70" s="14">
        <v>433</v>
      </c>
      <c r="X70" s="14"/>
      <c r="Y70" s="15">
        <f t="shared" si="25"/>
        <v>52.612393681652492</v>
      </c>
      <c r="Z70" s="15"/>
      <c r="AA70" s="14">
        <v>5043</v>
      </c>
      <c r="AB70" s="14"/>
      <c r="AC70" s="14">
        <v>2643</v>
      </c>
      <c r="AD70" s="14"/>
      <c r="AE70" s="14">
        <v>2036</v>
      </c>
      <c r="AF70" s="14"/>
      <c r="AG70" s="14">
        <v>149</v>
      </c>
      <c r="AH70" s="14"/>
      <c r="AI70" s="14">
        <v>299</v>
      </c>
      <c r="AJ70" s="14"/>
      <c r="AK70" s="14">
        <v>141</v>
      </c>
      <c r="AL70" s="14"/>
      <c r="AM70" s="14">
        <v>347</v>
      </c>
      <c r="AN70" s="14"/>
      <c r="AO70" s="14">
        <v>1084</v>
      </c>
      <c r="AP70" s="14"/>
      <c r="AQ70" s="14">
        <v>892</v>
      </c>
      <c r="AR70" s="14"/>
      <c r="AS70" s="34">
        <f t="shared" si="34"/>
        <v>1976</v>
      </c>
      <c r="AT70" s="34">
        <f t="shared" si="34"/>
        <v>0</v>
      </c>
      <c r="AU70" s="34">
        <f t="shared" si="35"/>
        <v>1976</v>
      </c>
      <c r="AV70" s="34">
        <f>AO70+'May26'!AV70</f>
        <v>9018</v>
      </c>
      <c r="AW70" s="34">
        <f>AP70+'May26'!AW70</f>
        <v>0</v>
      </c>
      <c r="AX70" s="34">
        <f>AQ70+'May26'!AX70</f>
        <v>7423</v>
      </c>
      <c r="AY70" s="34">
        <f>AR70+'May26'!AY70</f>
        <v>0</v>
      </c>
      <c r="AZ70" s="34">
        <f t="shared" si="36"/>
        <v>16441</v>
      </c>
      <c r="BA70" s="34">
        <f t="shared" si="36"/>
        <v>0</v>
      </c>
      <c r="BB70" s="34">
        <f t="shared" si="37"/>
        <v>16441</v>
      </c>
      <c r="BC70" s="14"/>
      <c r="BD70" s="14"/>
      <c r="BE70" s="34"/>
      <c r="BF70" s="34"/>
      <c r="BG70" s="14"/>
      <c r="BH70" s="14"/>
      <c r="BI70" s="14"/>
      <c r="BJ70" s="14"/>
      <c r="BK70" s="39"/>
      <c r="BL70" s="39"/>
      <c r="BM70" s="34">
        <f t="shared" si="30"/>
        <v>0</v>
      </c>
    </row>
    <row r="71" spans="1:65" s="4" customFormat="1" ht="17.100000000000001" customHeight="1">
      <c r="A71" s="18"/>
      <c r="B71" s="19" t="s">
        <v>74</v>
      </c>
      <c r="C71" s="19">
        <f>SUM(C68:C70)</f>
        <v>170000</v>
      </c>
      <c r="D71" s="19">
        <f t="shared" ref="D71:BM71" si="38">SUM(D68:D70)</f>
        <v>0</v>
      </c>
      <c r="E71" s="20">
        <f t="shared" si="38"/>
        <v>14670</v>
      </c>
      <c r="F71" s="20">
        <f t="shared" si="38"/>
        <v>0</v>
      </c>
      <c r="G71" s="20">
        <f t="shared" si="38"/>
        <v>22877</v>
      </c>
      <c r="H71" s="21">
        <f t="shared" si="33"/>
        <v>155.94410361281527</v>
      </c>
      <c r="I71" s="20">
        <f t="shared" si="38"/>
        <v>0</v>
      </c>
      <c r="J71" s="35">
        <f t="shared" si="38"/>
        <v>0</v>
      </c>
      <c r="K71" s="35">
        <f t="shared" si="38"/>
        <v>145516</v>
      </c>
      <c r="L71" s="21">
        <f t="shared" si="32"/>
        <v>85.597647058823526</v>
      </c>
      <c r="M71" s="35">
        <f t="shared" si="38"/>
        <v>0</v>
      </c>
      <c r="N71" s="35">
        <f t="shared" si="38"/>
        <v>0</v>
      </c>
      <c r="O71" s="20">
        <f t="shared" si="38"/>
        <v>778</v>
      </c>
      <c r="P71" s="20">
        <f t="shared" si="38"/>
        <v>0</v>
      </c>
      <c r="Q71" s="35">
        <f t="shared" si="38"/>
        <v>5007</v>
      </c>
      <c r="R71" s="35">
        <f t="shared" si="38"/>
        <v>0</v>
      </c>
      <c r="S71" s="20">
        <f t="shared" si="38"/>
        <v>12546</v>
      </c>
      <c r="T71" s="20">
        <f t="shared" si="38"/>
        <v>0</v>
      </c>
      <c r="U71" s="20">
        <f t="shared" si="38"/>
        <v>3452</v>
      </c>
      <c r="V71" s="20">
        <f t="shared" si="38"/>
        <v>0</v>
      </c>
      <c r="W71" s="20">
        <f t="shared" si="38"/>
        <v>1940</v>
      </c>
      <c r="X71" s="20">
        <f t="shared" si="38"/>
        <v>0</v>
      </c>
      <c r="Y71" s="21">
        <f t="shared" si="25"/>
        <v>56.199304750869061</v>
      </c>
      <c r="Z71" s="21"/>
      <c r="AA71" s="20">
        <f t="shared" si="38"/>
        <v>15786</v>
      </c>
      <c r="AB71" s="20">
        <f t="shared" si="38"/>
        <v>0</v>
      </c>
      <c r="AC71" s="20">
        <f t="shared" si="38"/>
        <v>6925</v>
      </c>
      <c r="AD71" s="20">
        <f t="shared" si="38"/>
        <v>0</v>
      </c>
      <c r="AE71" s="20">
        <f t="shared" si="38"/>
        <v>5011</v>
      </c>
      <c r="AF71" s="20">
        <f t="shared" si="38"/>
        <v>0</v>
      </c>
      <c r="AG71" s="20">
        <f t="shared" si="38"/>
        <v>387</v>
      </c>
      <c r="AH71" s="20">
        <f t="shared" si="38"/>
        <v>0</v>
      </c>
      <c r="AI71" s="20">
        <f t="shared" si="38"/>
        <v>846</v>
      </c>
      <c r="AJ71" s="20">
        <f t="shared" si="38"/>
        <v>0</v>
      </c>
      <c r="AK71" s="20">
        <f t="shared" si="38"/>
        <v>359</v>
      </c>
      <c r="AL71" s="20">
        <f t="shared" si="38"/>
        <v>0</v>
      </c>
      <c r="AM71" s="20">
        <f t="shared" si="38"/>
        <v>709</v>
      </c>
      <c r="AN71" s="20">
        <f t="shared" si="38"/>
        <v>0</v>
      </c>
      <c r="AO71" s="20">
        <f t="shared" si="38"/>
        <v>3875</v>
      </c>
      <c r="AP71" s="20">
        <f t="shared" si="38"/>
        <v>0</v>
      </c>
      <c r="AQ71" s="20">
        <f t="shared" si="38"/>
        <v>3054</v>
      </c>
      <c r="AR71" s="20">
        <f t="shared" si="38"/>
        <v>0</v>
      </c>
      <c r="AS71" s="35">
        <f t="shared" si="38"/>
        <v>6929</v>
      </c>
      <c r="AT71" s="35">
        <f t="shared" si="38"/>
        <v>0</v>
      </c>
      <c r="AU71" s="35">
        <f t="shared" si="38"/>
        <v>6929</v>
      </c>
      <c r="AV71" s="35">
        <f t="shared" si="38"/>
        <v>40442</v>
      </c>
      <c r="AW71" s="35">
        <f t="shared" si="38"/>
        <v>0</v>
      </c>
      <c r="AX71" s="35">
        <f t="shared" si="38"/>
        <v>32072</v>
      </c>
      <c r="AY71" s="35">
        <f t="shared" si="38"/>
        <v>0</v>
      </c>
      <c r="AZ71" s="35">
        <f t="shared" si="38"/>
        <v>72514</v>
      </c>
      <c r="BA71" s="35">
        <f t="shared" si="38"/>
        <v>0</v>
      </c>
      <c r="BB71" s="35">
        <f t="shared" si="38"/>
        <v>72514</v>
      </c>
      <c r="BC71" s="20">
        <f t="shared" si="38"/>
        <v>40</v>
      </c>
      <c r="BD71" s="20">
        <f t="shared" si="38"/>
        <v>200</v>
      </c>
      <c r="BE71" s="35">
        <f t="shared" si="38"/>
        <v>400</v>
      </c>
      <c r="BF71" s="35">
        <f t="shared" si="38"/>
        <v>2000</v>
      </c>
      <c r="BG71" s="20">
        <f t="shared" si="38"/>
        <v>0</v>
      </c>
      <c r="BH71" s="20">
        <f t="shared" si="38"/>
        <v>0</v>
      </c>
      <c r="BI71" s="20">
        <f t="shared" si="38"/>
        <v>0</v>
      </c>
      <c r="BJ71" s="20">
        <f t="shared" si="38"/>
        <v>0</v>
      </c>
      <c r="BK71" s="35">
        <f t="shared" si="38"/>
        <v>0</v>
      </c>
      <c r="BL71" s="35">
        <f t="shared" si="38"/>
        <v>0</v>
      </c>
      <c r="BM71" s="35">
        <f t="shared" si="38"/>
        <v>0</v>
      </c>
    </row>
    <row r="72" spans="1:65" s="3" customFormat="1" ht="17.100000000000001" customHeight="1">
      <c r="A72" s="22">
        <v>55</v>
      </c>
      <c r="B72" s="29" t="s">
        <v>122</v>
      </c>
      <c r="C72" s="13">
        <v>110000</v>
      </c>
      <c r="D72" s="13">
        <v>30000</v>
      </c>
      <c r="E72" s="14">
        <v>9100</v>
      </c>
      <c r="F72" s="14">
        <v>2500</v>
      </c>
      <c r="G72" s="14">
        <v>12894</v>
      </c>
      <c r="H72" s="15">
        <f t="shared" si="33"/>
        <v>141.69230769230768</v>
      </c>
      <c r="I72" s="14">
        <v>2684</v>
      </c>
      <c r="J72" s="15">
        <f t="shared" ref="J72:J74" si="39">I72*100/F72</f>
        <v>107.36</v>
      </c>
      <c r="K72" s="34">
        <f>G72+'May26'!K72</f>
        <v>85450</v>
      </c>
      <c r="L72" s="15">
        <f t="shared" si="32"/>
        <v>77.681818181818187</v>
      </c>
      <c r="M72" s="34">
        <f>I72+'May26'!M72</f>
        <v>29551</v>
      </c>
      <c r="N72" s="15">
        <f t="shared" ref="N72:N74" si="40">M72*100/D72</f>
        <v>98.50333333333333</v>
      </c>
      <c r="O72" s="14">
        <v>791</v>
      </c>
      <c r="P72" s="14">
        <v>172</v>
      </c>
      <c r="Q72" s="34">
        <f>O72+'May26'!Q72</f>
        <v>5040</v>
      </c>
      <c r="R72" s="34">
        <f>P72+'May26'!R72</f>
        <v>2076</v>
      </c>
      <c r="S72" s="14">
        <v>4250</v>
      </c>
      <c r="T72" s="14">
        <v>498</v>
      </c>
      <c r="U72" s="14">
        <v>1067</v>
      </c>
      <c r="V72" s="14">
        <v>147</v>
      </c>
      <c r="W72" s="14">
        <v>542</v>
      </c>
      <c r="X72" s="14">
        <v>76</v>
      </c>
      <c r="Y72" s="15">
        <f t="shared" si="25"/>
        <v>50.796626054358015</v>
      </c>
      <c r="Z72" s="15">
        <f t="shared" si="25"/>
        <v>51.700680272108841</v>
      </c>
      <c r="AA72" s="14">
        <v>10160</v>
      </c>
      <c r="AB72" s="14">
        <v>3577</v>
      </c>
      <c r="AC72" s="14">
        <v>1227</v>
      </c>
      <c r="AD72" s="14">
        <v>443</v>
      </c>
      <c r="AE72" s="14">
        <v>1147</v>
      </c>
      <c r="AF72" s="14">
        <v>401</v>
      </c>
      <c r="AG72" s="14">
        <v>124</v>
      </c>
      <c r="AH72" s="14">
        <v>54</v>
      </c>
      <c r="AI72" s="14">
        <v>665</v>
      </c>
      <c r="AJ72" s="14">
        <v>164</v>
      </c>
      <c r="AK72" s="14">
        <v>119</v>
      </c>
      <c r="AL72" s="14">
        <v>56</v>
      </c>
      <c r="AM72" s="14">
        <v>197</v>
      </c>
      <c r="AN72" s="14">
        <v>45</v>
      </c>
      <c r="AO72" s="14">
        <v>2253</v>
      </c>
      <c r="AP72" s="14">
        <v>858</v>
      </c>
      <c r="AQ72" s="14">
        <v>1886</v>
      </c>
      <c r="AR72" s="14">
        <v>698</v>
      </c>
      <c r="AS72" s="34">
        <f t="shared" si="34"/>
        <v>4139</v>
      </c>
      <c r="AT72" s="34">
        <f t="shared" si="34"/>
        <v>1556</v>
      </c>
      <c r="AU72" s="34">
        <f t="shared" si="35"/>
        <v>5695</v>
      </c>
      <c r="AV72" s="34">
        <f>AO72+'May26'!AV72</f>
        <v>24526</v>
      </c>
      <c r="AW72" s="34">
        <f>AP72+'May26'!AW72</f>
        <v>8146</v>
      </c>
      <c r="AX72" s="34">
        <f>AQ72+'May26'!AX72</f>
        <v>20185</v>
      </c>
      <c r="AY72" s="34">
        <f>AR72+'May26'!AY72</f>
        <v>6659</v>
      </c>
      <c r="AZ72" s="34">
        <f t="shared" si="36"/>
        <v>44711</v>
      </c>
      <c r="BA72" s="34">
        <f t="shared" si="36"/>
        <v>14805</v>
      </c>
      <c r="BB72" s="34">
        <f t="shared" si="37"/>
        <v>59516</v>
      </c>
      <c r="BC72" s="14"/>
      <c r="BD72" s="14"/>
      <c r="BE72" s="34"/>
      <c r="BF72" s="34"/>
      <c r="BG72" s="14">
        <v>5</v>
      </c>
      <c r="BH72" s="14">
        <v>4152</v>
      </c>
      <c r="BI72" s="14"/>
      <c r="BJ72" s="14">
        <f>BH72+BI72</f>
        <v>4152</v>
      </c>
      <c r="BK72" s="34">
        <f>'May26'!BK72+BH72</f>
        <v>47755</v>
      </c>
      <c r="BL72" s="34">
        <f>'May26'!BL72+BI72</f>
        <v>0</v>
      </c>
      <c r="BM72" s="34">
        <f>SUM(BK72:BL72)</f>
        <v>47755</v>
      </c>
    </row>
    <row r="73" spans="1:65" s="3" customFormat="1" ht="17.100000000000001" customHeight="1">
      <c r="A73" s="12">
        <v>56</v>
      </c>
      <c r="B73" s="13" t="s">
        <v>123</v>
      </c>
      <c r="C73" s="13">
        <v>66000</v>
      </c>
      <c r="D73" s="13">
        <v>15000</v>
      </c>
      <c r="E73" s="14">
        <v>5500</v>
      </c>
      <c r="F73" s="14">
        <v>1250</v>
      </c>
      <c r="G73" s="14">
        <v>3802</v>
      </c>
      <c r="H73" s="15">
        <f t="shared" si="33"/>
        <v>69.127272727272725</v>
      </c>
      <c r="I73" s="14">
        <v>967</v>
      </c>
      <c r="J73" s="15">
        <f t="shared" si="39"/>
        <v>77.36</v>
      </c>
      <c r="K73" s="34">
        <f>G73+'May26'!K73</f>
        <v>44491</v>
      </c>
      <c r="L73" s="15">
        <f t="shared" si="32"/>
        <v>67.410606060606057</v>
      </c>
      <c r="M73" s="34">
        <f>I73+'May26'!M73</f>
        <v>10682</v>
      </c>
      <c r="N73" s="15">
        <f t="shared" si="40"/>
        <v>71.213333333333338</v>
      </c>
      <c r="O73" s="14">
        <v>88</v>
      </c>
      <c r="P73" s="14">
        <v>29</v>
      </c>
      <c r="Q73" s="34">
        <f>O73+'May26'!Q73</f>
        <v>797</v>
      </c>
      <c r="R73" s="34">
        <f>P73+'May26'!R73</f>
        <v>354</v>
      </c>
      <c r="S73" s="14">
        <v>3930</v>
      </c>
      <c r="T73" s="14">
        <v>531</v>
      </c>
      <c r="U73" s="14">
        <v>998</v>
      </c>
      <c r="V73" s="14">
        <v>197</v>
      </c>
      <c r="W73" s="14">
        <v>500</v>
      </c>
      <c r="X73" s="14">
        <v>102</v>
      </c>
      <c r="Y73" s="15">
        <f t="shared" si="25"/>
        <v>50.100200400801604</v>
      </c>
      <c r="Z73" s="15">
        <f t="shared" si="25"/>
        <v>51.776649746192895</v>
      </c>
      <c r="AA73" s="14">
        <v>4245</v>
      </c>
      <c r="AB73" s="14">
        <v>1245</v>
      </c>
      <c r="AC73" s="14">
        <v>582</v>
      </c>
      <c r="AD73" s="14">
        <v>153</v>
      </c>
      <c r="AE73" s="14">
        <v>588</v>
      </c>
      <c r="AF73" s="14">
        <v>145</v>
      </c>
      <c r="AG73" s="14">
        <v>31</v>
      </c>
      <c r="AH73" s="14">
        <v>9</v>
      </c>
      <c r="AI73" s="14">
        <v>201</v>
      </c>
      <c r="AJ73" s="14">
        <v>74</v>
      </c>
      <c r="AK73" s="14">
        <v>36</v>
      </c>
      <c r="AL73" s="14">
        <v>9</v>
      </c>
      <c r="AM73" s="14">
        <v>21</v>
      </c>
      <c r="AN73" s="14">
        <v>48</v>
      </c>
      <c r="AO73" s="14">
        <v>1010</v>
      </c>
      <c r="AP73" s="14">
        <v>267</v>
      </c>
      <c r="AQ73" s="14">
        <v>859</v>
      </c>
      <c r="AR73" s="14">
        <v>203</v>
      </c>
      <c r="AS73" s="34">
        <f t="shared" si="34"/>
        <v>1869</v>
      </c>
      <c r="AT73" s="34">
        <f t="shared" si="34"/>
        <v>470</v>
      </c>
      <c r="AU73" s="34">
        <f t="shared" si="35"/>
        <v>2339</v>
      </c>
      <c r="AV73" s="34">
        <f>AO73+'May26'!AV73</f>
        <v>13048</v>
      </c>
      <c r="AW73" s="34">
        <f>AP73+'May26'!AW73</f>
        <v>3006</v>
      </c>
      <c r="AX73" s="34">
        <f>AQ73+'May26'!AX73</f>
        <v>11201</v>
      </c>
      <c r="AY73" s="34">
        <f>AR73+'May26'!AY73</f>
        <v>2168</v>
      </c>
      <c r="AZ73" s="34">
        <f t="shared" si="36"/>
        <v>24249</v>
      </c>
      <c r="BA73" s="34">
        <f t="shared" si="36"/>
        <v>5174</v>
      </c>
      <c r="BB73" s="34">
        <f t="shared" si="37"/>
        <v>29423</v>
      </c>
      <c r="BC73" s="14"/>
      <c r="BD73" s="14"/>
      <c r="BE73" s="34"/>
      <c r="BF73" s="34"/>
      <c r="BG73" s="14"/>
      <c r="BH73" s="14"/>
      <c r="BI73" s="14"/>
      <c r="BJ73" s="14"/>
      <c r="BK73" s="39"/>
      <c r="BL73" s="39"/>
      <c r="BM73" s="34">
        <f t="shared" si="30"/>
        <v>0</v>
      </c>
    </row>
    <row r="74" spans="1:65" s="3" customFormat="1" ht="17.100000000000001" customHeight="1">
      <c r="A74" s="12">
        <v>57</v>
      </c>
      <c r="B74" s="13" t="s">
        <v>124</v>
      </c>
      <c r="C74" s="13">
        <v>27000</v>
      </c>
      <c r="D74" s="13">
        <v>7000</v>
      </c>
      <c r="E74" s="14">
        <v>2250</v>
      </c>
      <c r="F74" s="14">
        <v>500</v>
      </c>
      <c r="G74" s="14">
        <v>2600</v>
      </c>
      <c r="H74" s="15">
        <f t="shared" si="33"/>
        <v>115.55555555555556</v>
      </c>
      <c r="I74" s="14">
        <v>288</v>
      </c>
      <c r="J74" s="15">
        <f t="shared" si="39"/>
        <v>57.6</v>
      </c>
      <c r="K74" s="34">
        <f>G74+'May26'!K74</f>
        <v>18840</v>
      </c>
      <c r="L74" s="15">
        <f t="shared" si="32"/>
        <v>69.777777777777771</v>
      </c>
      <c r="M74" s="34">
        <f>I74+'May26'!M74</f>
        <v>4918</v>
      </c>
      <c r="N74" s="15">
        <f t="shared" si="40"/>
        <v>70.257142857142853</v>
      </c>
      <c r="O74" s="14">
        <v>0</v>
      </c>
      <c r="P74" s="14">
        <v>12</v>
      </c>
      <c r="Q74" s="34">
        <f>O74+'May26'!Q74</f>
        <v>20</v>
      </c>
      <c r="R74" s="34">
        <f>P74+'May26'!R74</f>
        <v>155</v>
      </c>
      <c r="S74" s="14">
        <v>530</v>
      </c>
      <c r="T74" s="14">
        <v>247</v>
      </c>
      <c r="U74" s="14">
        <v>177</v>
      </c>
      <c r="V74" s="14">
        <v>20</v>
      </c>
      <c r="W74" s="14">
        <v>92</v>
      </c>
      <c r="X74" s="14">
        <v>10</v>
      </c>
      <c r="Y74" s="15">
        <f t="shared" si="25"/>
        <v>51.977401129943502</v>
      </c>
      <c r="Z74" s="15">
        <f t="shared" si="25"/>
        <v>50</v>
      </c>
      <c r="AA74" s="14">
        <v>1550</v>
      </c>
      <c r="AB74" s="14">
        <v>579</v>
      </c>
      <c r="AC74" s="14">
        <v>233</v>
      </c>
      <c r="AD74" s="14">
        <v>76</v>
      </c>
      <c r="AE74" s="14">
        <v>193</v>
      </c>
      <c r="AF74" s="14">
        <v>68</v>
      </c>
      <c r="AG74" s="14">
        <v>21</v>
      </c>
      <c r="AH74" s="14">
        <v>5</v>
      </c>
      <c r="AI74" s="14">
        <v>94</v>
      </c>
      <c r="AJ74" s="14">
        <v>141</v>
      </c>
      <c r="AK74" s="14">
        <v>15</v>
      </c>
      <c r="AL74" s="14">
        <v>5</v>
      </c>
      <c r="AM74" s="14">
        <v>102</v>
      </c>
      <c r="AN74" s="14">
        <v>18</v>
      </c>
      <c r="AO74" s="14">
        <v>344</v>
      </c>
      <c r="AP74" s="14">
        <v>74</v>
      </c>
      <c r="AQ74" s="14">
        <v>274</v>
      </c>
      <c r="AR74" s="14">
        <v>63</v>
      </c>
      <c r="AS74" s="34">
        <f t="shared" si="34"/>
        <v>618</v>
      </c>
      <c r="AT74" s="34">
        <f t="shared" si="34"/>
        <v>137</v>
      </c>
      <c r="AU74" s="34">
        <f t="shared" si="35"/>
        <v>755</v>
      </c>
      <c r="AV74" s="34">
        <f>AO74+'May26'!AV74</f>
        <v>5416</v>
      </c>
      <c r="AW74" s="34">
        <f>AP74+'May26'!AW74</f>
        <v>1349</v>
      </c>
      <c r="AX74" s="34">
        <f>AQ74+'May26'!AX74</f>
        <v>4417</v>
      </c>
      <c r="AY74" s="34">
        <f>AR74+'May26'!AY74</f>
        <v>1090</v>
      </c>
      <c r="AZ74" s="34">
        <f t="shared" si="36"/>
        <v>9833</v>
      </c>
      <c r="BA74" s="34">
        <f t="shared" si="36"/>
        <v>2439</v>
      </c>
      <c r="BB74" s="34">
        <f t="shared" si="37"/>
        <v>12272</v>
      </c>
      <c r="BC74" s="14"/>
      <c r="BD74" s="14"/>
      <c r="BE74" s="34"/>
      <c r="BF74" s="34"/>
      <c r="BG74" s="14"/>
      <c r="BH74" s="14"/>
      <c r="BI74" s="14"/>
      <c r="BJ74" s="14"/>
      <c r="BK74" s="39"/>
      <c r="BL74" s="39"/>
      <c r="BM74" s="34">
        <f t="shared" si="30"/>
        <v>0</v>
      </c>
    </row>
    <row r="75" spans="1:65" s="3" customFormat="1" ht="17.100000000000001" customHeight="1">
      <c r="A75" s="16">
        <v>58</v>
      </c>
      <c r="B75" s="17" t="s">
        <v>125</v>
      </c>
      <c r="C75" s="13">
        <v>37000</v>
      </c>
      <c r="D75" s="13">
        <v>0</v>
      </c>
      <c r="E75" s="14">
        <v>3000</v>
      </c>
      <c r="F75" s="14"/>
      <c r="G75" s="14">
        <v>3922</v>
      </c>
      <c r="H75" s="15">
        <f t="shared" si="33"/>
        <v>130.73333333333332</v>
      </c>
      <c r="I75" s="14"/>
      <c r="J75" s="15"/>
      <c r="K75" s="34">
        <f>G75+'May26'!K75</f>
        <v>27641</v>
      </c>
      <c r="L75" s="15">
        <f t="shared" si="32"/>
        <v>74.705405405405401</v>
      </c>
      <c r="M75" s="34">
        <f>I75+'May26'!M75</f>
        <v>0</v>
      </c>
      <c r="N75" s="15"/>
      <c r="O75" s="14">
        <v>122</v>
      </c>
      <c r="P75" s="14"/>
      <c r="Q75" s="34">
        <f>O75+'May26'!Q75</f>
        <v>866</v>
      </c>
      <c r="R75" s="34">
        <f>P75+'May26'!R75</f>
        <v>0</v>
      </c>
      <c r="S75" s="14">
        <v>2160</v>
      </c>
      <c r="T75" s="14"/>
      <c r="U75" s="14">
        <v>573</v>
      </c>
      <c r="V75" s="14"/>
      <c r="W75" s="14">
        <v>295</v>
      </c>
      <c r="X75" s="14"/>
      <c r="Y75" s="15">
        <f t="shared" si="25"/>
        <v>51.483420593368237</v>
      </c>
      <c r="Z75" s="15"/>
      <c r="AA75" s="14">
        <v>2270</v>
      </c>
      <c r="AB75" s="14"/>
      <c r="AC75" s="14">
        <v>331</v>
      </c>
      <c r="AD75" s="14"/>
      <c r="AE75" s="14">
        <v>269</v>
      </c>
      <c r="AF75" s="14"/>
      <c r="AG75" s="14">
        <v>27</v>
      </c>
      <c r="AH75" s="14"/>
      <c r="AI75" s="14">
        <v>132</v>
      </c>
      <c r="AJ75" s="14"/>
      <c r="AK75" s="14">
        <v>27</v>
      </c>
      <c r="AL75" s="14"/>
      <c r="AM75" s="14">
        <v>26</v>
      </c>
      <c r="AN75" s="14"/>
      <c r="AO75" s="14">
        <v>576</v>
      </c>
      <c r="AP75" s="14"/>
      <c r="AQ75" s="14">
        <v>504</v>
      </c>
      <c r="AR75" s="14"/>
      <c r="AS75" s="34">
        <f t="shared" si="34"/>
        <v>1080</v>
      </c>
      <c r="AT75" s="34">
        <f t="shared" si="34"/>
        <v>0</v>
      </c>
      <c r="AU75" s="34">
        <f t="shared" si="35"/>
        <v>1080</v>
      </c>
      <c r="AV75" s="34">
        <f>AO75+'May26'!AV75</f>
        <v>7717</v>
      </c>
      <c r="AW75" s="34">
        <f>AP75+'May26'!AW75</f>
        <v>84</v>
      </c>
      <c r="AX75" s="34">
        <f>AQ75+'May26'!AX75</f>
        <v>6685</v>
      </c>
      <c r="AY75" s="34">
        <f>AR75+'May26'!AY75</f>
        <v>64</v>
      </c>
      <c r="AZ75" s="34">
        <f t="shared" si="36"/>
        <v>14402</v>
      </c>
      <c r="BA75" s="34">
        <f t="shared" si="36"/>
        <v>148</v>
      </c>
      <c r="BB75" s="34">
        <f t="shared" si="37"/>
        <v>14550</v>
      </c>
      <c r="BC75" s="14"/>
      <c r="BD75" s="14"/>
      <c r="BE75" s="34"/>
      <c r="BF75" s="34"/>
      <c r="BG75" s="14"/>
      <c r="BH75" s="14"/>
      <c r="BI75" s="14"/>
      <c r="BJ75" s="14"/>
      <c r="BK75" s="39"/>
      <c r="BL75" s="39"/>
      <c r="BM75" s="34">
        <f t="shared" si="30"/>
        <v>0</v>
      </c>
    </row>
    <row r="76" spans="1:65" s="4" customFormat="1" ht="17.100000000000001" customHeight="1">
      <c r="A76" s="18"/>
      <c r="B76" s="19" t="s">
        <v>74</v>
      </c>
      <c r="C76" s="19">
        <f>SUM(C72:C75)</f>
        <v>240000</v>
      </c>
      <c r="D76" s="19">
        <f t="shared" ref="D76:BM76" si="41">SUM(D72:D75)</f>
        <v>52000</v>
      </c>
      <c r="E76" s="20">
        <f t="shared" si="41"/>
        <v>19850</v>
      </c>
      <c r="F76" s="20">
        <f t="shared" si="41"/>
        <v>4250</v>
      </c>
      <c r="G76" s="20">
        <f t="shared" si="41"/>
        <v>23218</v>
      </c>
      <c r="H76" s="21">
        <f t="shared" si="33"/>
        <v>116.96725440806046</v>
      </c>
      <c r="I76" s="20">
        <f t="shared" si="41"/>
        <v>3939</v>
      </c>
      <c r="J76" s="21">
        <f t="shared" ref="J76" si="42">I76*100/F76</f>
        <v>92.682352941176475</v>
      </c>
      <c r="K76" s="35">
        <f t="shared" si="41"/>
        <v>176422</v>
      </c>
      <c r="L76" s="21">
        <f t="shared" si="32"/>
        <v>73.509166666666673</v>
      </c>
      <c r="M76" s="35">
        <f t="shared" si="41"/>
        <v>45151</v>
      </c>
      <c r="N76" s="21">
        <f t="shared" ref="N76" si="43">M76*100/D76</f>
        <v>86.828846153846158</v>
      </c>
      <c r="O76" s="20">
        <f t="shared" si="41"/>
        <v>1001</v>
      </c>
      <c r="P76" s="20">
        <f t="shared" si="41"/>
        <v>213</v>
      </c>
      <c r="Q76" s="35">
        <f t="shared" si="41"/>
        <v>6723</v>
      </c>
      <c r="R76" s="35">
        <f t="shared" si="41"/>
        <v>2585</v>
      </c>
      <c r="S76" s="20">
        <f t="shared" si="41"/>
        <v>10870</v>
      </c>
      <c r="T76" s="20">
        <f t="shared" si="41"/>
        <v>1276</v>
      </c>
      <c r="U76" s="20">
        <f t="shared" si="41"/>
        <v>2815</v>
      </c>
      <c r="V76" s="20">
        <f t="shared" si="41"/>
        <v>364</v>
      </c>
      <c r="W76" s="20">
        <f t="shared" si="41"/>
        <v>1429</v>
      </c>
      <c r="X76" s="20">
        <f t="shared" si="41"/>
        <v>188</v>
      </c>
      <c r="Y76" s="21">
        <f t="shared" si="25"/>
        <v>50.763765541740675</v>
      </c>
      <c r="Z76" s="21">
        <f t="shared" si="25"/>
        <v>51.64835164835165</v>
      </c>
      <c r="AA76" s="20">
        <f t="shared" si="41"/>
        <v>18225</v>
      </c>
      <c r="AB76" s="20">
        <f t="shared" si="41"/>
        <v>5401</v>
      </c>
      <c r="AC76" s="20">
        <f t="shared" si="41"/>
        <v>2373</v>
      </c>
      <c r="AD76" s="20">
        <f t="shared" si="41"/>
        <v>672</v>
      </c>
      <c r="AE76" s="20">
        <f t="shared" si="41"/>
        <v>2197</v>
      </c>
      <c r="AF76" s="20">
        <f t="shared" si="41"/>
        <v>614</v>
      </c>
      <c r="AG76" s="20">
        <f t="shared" si="41"/>
        <v>203</v>
      </c>
      <c r="AH76" s="20">
        <f t="shared" si="41"/>
        <v>68</v>
      </c>
      <c r="AI76" s="20">
        <f t="shared" si="41"/>
        <v>1092</v>
      </c>
      <c r="AJ76" s="20">
        <f t="shared" si="41"/>
        <v>379</v>
      </c>
      <c r="AK76" s="20">
        <f t="shared" si="41"/>
        <v>197</v>
      </c>
      <c r="AL76" s="20">
        <f t="shared" si="41"/>
        <v>70</v>
      </c>
      <c r="AM76" s="20">
        <f t="shared" si="41"/>
        <v>346</v>
      </c>
      <c r="AN76" s="20">
        <f t="shared" si="41"/>
        <v>111</v>
      </c>
      <c r="AO76" s="20">
        <f t="shared" si="41"/>
        <v>4183</v>
      </c>
      <c r="AP76" s="20">
        <f t="shared" si="41"/>
        <v>1199</v>
      </c>
      <c r="AQ76" s="20">
        <f t="shared" si="41"/>
        <v>3523</v>
      </c>
      <c r="AR76" s="20">
        <f t="shared" si="41"/>
        <v>964</v>
      </c>
      <c r="AS76" s="35">
        <f t="shared" si="41"/>
        <v>7706</v>
      </c>
      <c r="AT76" s="35">
        <f t="shared" si="41"/>
        <v>2163</v>
      </c>
      <c r="AU76" s="35">
        <f t="shared" si="41"/>
        <v>9869</v>
      </c>
      <c r="AV76" s="35">
        <f t="shared" si="41"/>
        <v>50707</v>
      </c>
      <c r="AW76" s="37">
        <f t="shared" si="41"/>
        <v>12585</v>
      </c>
      <c r="AX76" s="35">
        <f t="shared" si="41"/>
        <v>42488</v>
      </c>
      <c r="AY76" s="35">
        <f t="shared" si="41"/>
        <v>9981</v>
      </c>
      <c r="AZ76" s="35">
        <f t="shared" si="41"/>
        <v>93195</v>
      </c>
      <c r="BA76" s="35">
        <f t="shared" si="41"/>
        <v>22566</v>
      </c>
      <c r="BB76" s="35">
        <f t="shared" si="41"/>
        <v>115761</v>
      </c>
      <c r="BC76" s="20">
        <f t="shared" si="41"/>
        <v>0</v>
      </c>
      <c r="BD76" s="20">
        <f t="shared" si="41"/>
        <v>0</v>
      </c>
      <c r="BE76" s="35">
        <f t="shared" si="41"/>
        <v>0</v>
      </c>
      <c r="BF76" s="35">
        <f t="shared" si="41"/>
        <v>0</v>
      </c>
      <c r="BG76" s="20">
        <f t="shared" si="41"/>
        <v>5</v>
      </c>
      <c r="BH76" s="20">
        <f t="shared" si="41"/>
        <v>4152</v>
      </c>
      <c r="BI76" s="20">
        <f t="shared" si="41"/>
        <v>0</v>
      </c>
      <c r="BJ76" s="20">
        <f t="shared" si="41"/>
        <v>4152</v>
      </c>
      <c r="BK76" s="35">
        <f t="shared" si="41"/>
        <v>47755</v>
      </c>
      <c r="BL76" s="35">
        <f t="shared" si="41"/>
        <v>0</v>
      </c>
      <c r="BM76" s="35">
        <f t="shared" si="41"/>
        <v>47755</v>
      </c>
    </row>
    <row r="77" spans="1:65" s="3" customFormat="1" ht="17.100000000000001" customHeight="1">
      <c r="A77" s="22">
        <v>59</v>
      </c>
      <c r="B77" s="29" t="s">
        <v>126</v>
      </c>
      <c r="C77" s="13">
        <v>90000</v>
      </c>
      <c r="D77" s="13">
        <v>0</v>
      </c>
      <c r="E77" s="14">
        <v>8485</v>
      </c>
      <c r="F77" s="14"/>
      <c r="G77" s="14">
        <v>8167</v>
      </c>
      <c r="H77" s="15">
        <f t="shared" si="33"/>
        <v>96.252209781968176</v>
      </c>
      <c r="I77" s="14"/>
      <c r="J77" s="15"/>
      <c r="K77" s="34">
        <f>G77+'May26'!K77</f>
        <v>67182</v>
      </c>
      <c r="L77" s="15">
        <f t="shared" si="32"/>
        <v>74.646666666666661</v>
      </c>
      <c r="M77" s="34">
        <f>I77+'May26'!M77</f>
        <v>0</v>
      </c>
      <c r="N77" s="15"/>
      <c r="O77" s="14"/>
      <c r="P77" s="14"/>
      <c r="Q77" s="34">
        <f>O77+'May26'!Q77</f>
        <v>0</v>
      </c>
      <c r="R77" s="34">
        <f>P77+'May26'!R77</f>
        <v>0</v>
      </c>
      <c r="S77" s="14">
        <v>570</v>
      </c>
      <c r="T77" s="14"/>
      <c r="U77" s="14">
        <v>485</v>
      </c>
      <c r="V77" s="14"/>
      <c r="W77" s="14">
        <v>234</v>
      </c>
      <c r="X77" s="14"/>
      <c r="Y77" s="15">
        <f t="shared" si="25"/>
        <v>48.24742268041237</v>
      </c>
      <c r="Z77" s="15"/>
      <c r="AA77" s="14">
        <v>6427</v>
      </c>
      <c r="AB77" s="14"/>
      <c r="AC77" s="14">
        <v>3425</v>
      </c>
      <c r="AD77" s="14"/>
      <c r="AE77" s="14">
        <v>3017</v>
      </c>
      <c r="AF77" s="14"/>
      <c r="AG77" s="14">
        <v>41</v>
      </c>
      <c r="AH77" s="14"/>
      <c r="AI77" s="14">
        <v>309</v>
      </c>
      <c r="AJ77" s="14"/>
      <c r="AK77" s="14">
        <v>43</v>
      </c>
      <c r="AL77" s="14"/>
      <c r="AM77" s="14">
        <v>106</v>
      </c>
      <c r="AN77" s="14"/>
      <c r="AO77" s="14">
        <v>1501</v>
      </c>
      <c r="AP77" s="14"/>
      <c r="AQ77" s="14">
        <v>1287</v>
      </c>
      <c r="AR77" s="14"/>
      <c r="AS77" s="34">
        <f t="shared" si="34"/>
        <v>2788</v>
      </c>
      <c r="AT77" s="34">
        <f t="shared" si="34"/>
        <v>0</v>
      </c>
      <c r="AU77" s="34">
        <f t="shared" si="35"/>
        <v>2788</v>
      </c>
      <c r="AV77" s="34">
        <f>AO77+'May26'!AV77</f>
        <v>14927</v>
      </c>
      <c r="AW77" s="34">
        <f>AP77+'May26'!AW77</f>
        <v>0</v>
      </c>
      <c r="AX77" s="34">
        <f>AQ77+'May26'!AX77</f>
        <v>13104</v>
      </c>
      <c r="AY77" s="34">
        <f>AR77+'May26'!AY77</f>
        <v>0</v>
      </c>
      <c r="AZ77" s="34">
        <f t="shared" si="36"/>
        <v>28031</v>
      </c>
      <c r="BA77" s="34">
        <f t="shared" si="36"/>
        <v>0</v>
      </c>
      <c r="BB77" s="34">
        <f t="shared" si="37"/>
        <v>28031</v>
      </c>
      <c r="BC77" s="14"/>
      <c r="BD77" s="14"/>
      <c r="BE77" s="34"/>
      <c r="BF77" s="34"/>
      <c r="BG77" s="14"/>
      <c r="BH77" s="14"/>
      <c r="BI77" s="14"/>
      <c r="BJ77" s="14"/>
      <c r="BK77" s="39"/>
      <c r="BL77" s="39"/>
      <c r="BM77" s="34">
        <f t="shared" si="30"/>
        <v>0</v>
      </c>
    </row>
    <row r="78" spans="1:65" s="3" customFormat="1" ht="17.100000000000001" customHeight="1">
      <c r="A78" s="12">
        <v>60</v>
      </c>
      <c r="B78" s="13" t="s">
        <v>127</v>
      </c>
      <c r="C78" s="13">
        <v>20000</v>
      </c>
      <c r="D78" s="13">
        <v>0</v>
      </c>
      <c r="E78" s="14">
        <v>1840</v>
      </c>
      <c r="F78" s="14"/>
      <c r="G78" s="14">
        <v>1595</v>
      </c>
      <c r="H78" s="15">
        <f t="shared" si="33"/>
        <v>86.684782608695656</v>
      </c>
      <c r="I78" s="14"/>
      <c r="J78" s="15"/>
      <c r="K78" s="34">
        <f>G78+'May26'!K78</f>
        <v>12316</v>
      </c>
      <c r="L78" s="15">
        <f t="shared" si="32"/>
        <v>61.58</v>
      </c>
      <c r="M78" s="34">
        <f>I78+'May26'!M78</f>
        <v>0</v>
      </c>
      <c r="N78" s="15"/>
      <c r="O78" s="14"/>
      <c r="P78" s="14"/>
      <c r="Q78" s="34">
        <f>O78+'May26'!Q78</f>
        <v>0</v>
      </c>
      <c r="R78" s="34">
        <f>P78+'May26'!R78</f>
        <v>0</v>
      </c>
      <c r="S78" s="14">
        <v>1080</v>
      </c>
      <c r="T78" s="14"/>
      <c r="U78" s="14">
        <v>340</v>
      </c>
      <c r="V78" s="14"/>
      <c r="W78" s="14">
        <v>208</v>
      </c>
      <c r="X78" s="14"/>
      <c r="Y78" s="15">
        <f t="shared" si="25"/>
        <v>61.176470588235297</v>
      </c>
      <c r="Z78" s="15"/>
      <c r="AA78" s="14">
        <v>1189</v>
      </c>
      <c r="AB78" s="14"/>
      <c r="AC78" s="14">
        <v>719</v>
      </c>
      <c r="AD78" s="14"/>
      <c r="AE78" s="14">
        <v>480</v>
      </c>
      <c r="AF78" s="14"/>
      <c r="AG78" s="14">
        <v>15</v>
      </c>
      <c r="AH78" s="14"/>
      <c r="AI78" s="14">
        <v>75</v>
      </c>
      <c r="AJ78" s="14"/>
      <c r="AK78" s="14">
        <v>10</v>
      </c>
      <c r="AL78" s="14"/>
      <c r="AM78" s="14">
        <v>5</v>
      </c>
      <c r="AN78" s="14"/>
      <c r="AO78" s="14">
        <v>395</v>
      </c>
      <c r="AP78" s="14"/>
      <c r="AQ78" s="14">
        <v>271</v>
      </c>
      <c r="AR78" s="14"/>
      <c r="AS78" s="34">
        <f t="shared" si="34"/>
        <v>666</v>
      </c>
      <c r="AT78" s="34">
        <f t="shared" si="34"/>
        <v>0</v>
      </c>
      <c r="AU78" s="34">
        <f t="shared" si="35"/>
        <v>666</v>
      </c>
      <c r="AV78" s="34">
        <f>AO78+'May26'!AV78</f>
        <v>3334</v>
      </c>
      <c r="AW78" s="34">
        <f>AP78+'May26'!AW78</f>
        <v>0</v>
      </c>
      <c r="AX78" s="34">
        <f>AQ78+'May26'!AX78</f>
        <v>2387</v>
      </c>
      <c r="AY78" s="34">
        <f>AR78+'May26'!AY78</f>
        <v>0</v>
      </c>
      <c r="AZ78" s="34">
        <f t="shared" si="36"/>
        <v>5721</v>
      </c>
      <c r="BA78" s="34">
        <f t="shared" si="36"/>
        <v>0</v>
      </c>
      <c r="BB78" s="34">
        <f t="shared" si="37"/>
        <v>5721</v>
      </c>
      <c r="BC78" s="14"/>
      <c r="BD78" s="14"/>
      <c r="BE78" s="34"/>
      <c r="BF78" s="34"/>
      <c r="BG78" s="14"/>
      <c r="BH78" s="14"/>
      <c r="BI78" s="14"/>
      <c r="BJ78" s="14"/>
      <c r="BK78" s="39"/>
      <c r="BL78" s="39"/>
      <c r="BM78" s="34">
        <f t="shared" si="30"/>
        <v>0</v>
      </c>
    </row>
    <row r="79" spans="1:65" s="3" customFormat="1" ht="17.100000000000001" customHeight="1">
      <c r="A79" s="16">
        <v>61</v>
      </c>
      <c r="B79" s="17" t="s">
        <v>128</v>
      </c>
      <c r="C79" s="13">
        <v>30000</v>
      </c>
      <c r="D79" s="13">
        <v>0</v>
      </c>
      <c r="E79" s="14">
        <v>3050</v>
      </c>
      <c r="F79" s="14"/>
      <c r="G79" s="14">
        <v>2368</v>
      </c>
      <c r="H79" s="15">
        <f t="shared" si="33"/>
        <v>77.639344262295083</v>
      </c>
      <c r="I79" s="14"/>
      <c r="J79" s="15"/>
      <c r="K79" s="34">
        <f>G79+'May26'!K79</f>
        <v>20365</v>
      </c>
      <c r="L79" s="15">
        <f t="shared" si="32"/>
        <v>67.88333333333334</v>
      </c>
      <c r="M79" s="34">
        <f>I79+'May26'!M79</f>
        <v>0</v>
      </c>
      <c r="N79" s="15"/>
      <c r="O79" s="14"/>
      <c r="P79" s="14"/>
      <c r="Q79" s="34">
        <f>O79+'May26'!Q79</f>
        <v>0</v>
      </c>
      <c r="R79" s="34">
        <f>P79+'May26'!R79</f>
        <v>0</v>
      </c>
      <c r="S79" s="14">
        <v>1813</v>
      </c>
      <c r="T79" s="14"/>
      <c r="U79" s="14">
        <v>464</v>
      </c>
      <c r="V79" s="14"/>
      <c r="W79" s="14">
        <v>266</v>
      </c>
      <c r="X79" s="14"/>
      <c r="Y79" s="15">
        <f t="shared" si="25"/>
        <v>57.327586206896555</v>
      </c>
      <c r="Z79" s="15"/>
      <c r="AA79" s="14">
        <v>2018</v>
      </c>
      <c r="AB79" s="14"/>
      <c r="AC79" s="14">
        <v>1128</v>
      </c>
      <c r="AD79" s="14"/>
      <c r="AE79" s="14">
        <v>818</v>
      </c>
      <c r="AF79" s="14"/>
      <c r="AG79" s="14">
        <v>31</v>
      </c>
      <c r="AH79" s="14"/>
      <c r="AI79" s="14">
        <v>203</v>
      </c>
      <c r="AJ79" s="14"/>
      <c r="AK79" s="14">
        <v>58</v>
      </c>
      <c r="AL79" s="14"/>
      <c r="AM79" s="14">
        <v>61</v>
      </c>
      <c r="AN79" s="14"/>
      <c r="AO79" s="14">
        <v>468</v>
      </c>
      <c r="AP79" s="14"/>
      <c r="AQ79" s="14">
        <v>351</v>
      </c>
      <c r="AR79" s="14"/>
      <c r="AS79" s="34">
        <f t="shared" si="34"/>
        <v>819</v>
      </c>
      <c r="AT79" s="34">
        <f t="shared" si="34"/>
        <v>0</v>
      </c>
      <c r="AU79" s="34">
        <f t="shared" si="35"/>
        <v>819</v>
      </c>
      <c r="AV79" s="34">
        <f>AO79+'May26'!AV79</f>
        <v>4968</v>
      </c>
      <c r="AW79" s="34">
        <f>AP79+'May26'!AW79</f>
        <v>0</v>
      </c>
      <c r="AX79" s="34">
        <f>AQ79+'May26'!AX79</f>
        <v>3578</v>
      </c>
      <c r="AY79" s="34">
        <f>AR79+'May26'!AY79</f>
        <v>0</v>
      </c>
      <c r="AZ79" s="34">
        <f t="shared" si="36"/>
        <v>8546</v>
      </c>
      <c r="BA79" s="34">
        <f t="shared" si="36"/>
        <v>0</v>
      </c>
      <c r="BB79" s="34">
        <f t="shared" si="37"/>
        <v>8546</v>
      </c>
      <c r="BC79" s="14"/>
      <c r="BD79" s="14"/>
      <c r="BE79" s="34"/>
      <c r="BF79" s="34"/>
      <c r="BG79" s="14"/>
      <c r="BH79" s="14"/>
      <c r="BI79" s="14"/>
      <c r="BJ79" s="14"/>
      <c r="BK79" s="39"/>
      <c r="BL79" s="39"/>
      <c r="BM79" s="34">
        <f t="shared" si="30"/>
        <v>0</v>
      </c>
    </row>
    <row r="80" spans="1:65" s="4" customFormat="1" ht="17.100000000000001" customHeight="1">
      <c r="A80" s="18"/>
      <c r="B80" s="19" t="s">
        <v>74</v>
      </c>
      <c r="C80" s="19">
        <f>SUM(C77:C79)</f>
        <v>140000</v>
      </c>
      <c r="D80" s="19">
        <f t="shared" ref="D80:BM80" si="44">SUM(D77:D79)</f>
        <v>0</v>
      </c>
      <c r="E80" s="20">
        <f t="shared" si="44"/>
        <v>13375</v>
      </c>
      <c r="F80" s="20">
        <f t="shared" si="44"/>
        <v>0</v>
      </c>
      <c r="G80" s="20">
        <f t="shared" si="44"/>
        <v>12130</v>
      </c>
      <c r="H80" s="21">
        <f t="shared" si="33"/>
        <v>90.691588785046733</v>
      </c>
      <c r="I80" s="20">
        <f t="shared" si="44"/>
        <v>0</v>
      </c>
      <c r="J80" s="21"/>
      <c r="K80" s="35">
        <f t="shared" si="44"/>
        <v>99863</v>
      </c>
      <c r="L80" s="21">
        <f t="shared" si="32"/>
        <v>71.330714285714279</v>
      </c>
      <c r="M80" s="35">
        <f t="shared" si="44"/>
        <v>0</v>
      </c>
      <c r="N80" s="35">
        <f t="shared" si="44"/>
        <v>0</v>
      </c>
      <c r="O80" s="20">
        <f t="shared" si="44"/>
        <v>0</v>
      </c>
      <c r="P80" s="20">
        <f t="shared" si="44"/>
        <v>0</v>
      </c>
      <c r="Q80" s="35">
        <f t="shared" si="44"/>
        <v>0</v>
      </c>
      <c r="R80" s="35">
        <f t="shared" si="44"/>
        <v>0</v>
      </c>
      <c r="S80" s="20">
        <f t="shared" si="44"/>
        <v>3463</v>
      </c>
      <c r="T80" s="20">
        <f t="shared" si="44"/>
        <v>0</v>
      </c>
      <c r="U80" s="20">
        <f t="shared" si="44"/>
        <v>1289</v>
      </c>
      <c r="V80" s="20">
        <f t="shared" si="44"/>
        <v>0</v>
      </c>
      <c r="W80" s="20">
        <f t="shared" si="44"/>
        <v>708</v>
      </c>
      <c r="X80" s="20">
        <f t="shared" si="44"/>
        <v>0</v>
      </c>
      <c r="Y80" s="21">
        <f t="shared" si="25"/>
        <v>54.926299456943369</v>
      </c>
      <c r="Z80" s="21"/>
      <c r="AA80" s="20">
        <f t="shared" si="44"/>
        <v>9634</v>
      </c>
      <c r="AB80" s="20">
        <f t="shared" si="44"/>
        <v>0</v>
      </c>
      <c r="AC80" s="20">
        <f t="shared" si="44"/>
        <v>5272</v>
      </c>
      <c r="AD80" s="20">
        <f t="shared" si="44"/>
        <v>0</v>
      </c>
      <c r="AE80" s="20">
        <f t="shared" si="44"/>
        <v>4315</v>
      </c>
      <c r="AF80" s="20">
        <f t="shared" si="44"/>
        <v>0</v>
      </c>
      <c r="AG80" s="20">
        <f t="shared" si="44"/>
        <v>87</v>
      </c>
      <c r="AH80" s="20">
        <f t="shared" si="44"/>
        <v>0</v>
      </c>
      <c r="AI80" s="20">
        <f t="shared" si="44"/>
        <v>587</v>
      </c>
      <c r="AJ80" s="20">
        <f t="shared" si="44"/>
        <v>0</v>
      </c>
      <c r="AK80" s="20">
        <f t="shared" si="44"/>
        <v>111</v>
      </c>
      <c r="AL80" s="20">
        <f t="shared" si="44"/>
        <v>0</v>
      </c>
      <c r="AM80" s="20">
        <f t="shared" si="44"/>
        <v>172</v>
      </c>
      <c r="AN80" s="20">
        <f t="shared" si="44"/>
        <v>0</v>
      </c>
      <c r="AO80" s="20">
        <f t="shared" si="44"/>
        <v>2364</v>
      </c>
      <c r="AP80" s="20">
        <f t="shared" si="44"/>
        <v>0</v>
      </c>
      <c r="AQ80" s="20">
        <f t="shared" si="44"/>
        <v>1909</v>
      </c>
      <c r="AR80" s="20">
        <f t="shared" si="44"/>
        <v>0</v>
      </c>
      <c r="AS80" s="35">
        <f t="shared" si="44"/>
        <v>4273</v>
      </c>
      <c r="AT80" s="35">
        <f t="shared" si="44"/>
        <v>0</v>
      </c>
      <c r="AU80" s="35">
        <f t="shared" si="44"/>
        <v>4273</v>
      </c>
      <c r="AV80" s="35">
        <f t="shared" si="44"/>
        <v>23229</v>
      </c>
      <c r="AW80" s="35">
        <f t="shared" si="44"/>
        <v>0</v>
      </c>
      <c r="AX80" s="35">
        <f t="shared" si="44"/>
        <v>19069</v>
      </c>
      <c r="AY80" s="35">
        <f t="shared" si="44"/>
        <v>0</v>
      </c>
      <c r="AZ80" s="35">
        <f t="shared" si="44"/>
        <v>42298</v>
      </c>
      <c r="BA80" s="35">
        <f t="shared" si="44"/>
        <v>0</v>
      </c>
      <c r="BB80" s="35">
        <f t="shared" si="44"/>
        <v>42298</v>
      </c>
      <c r="BC80" s="20">
        <f t="shared" si="44"/>
        <v>0</v>
      </c>
      <c r="BD80" s="20">
        <f t="shared" si="44"/>
        <v>0</v>
      </c>
      <c r="BE80" s="35">
        <f t="shared" si="44"/>
        <v>0</v>
      </c>
      <c r="BF80" s="35">
        <f t="shared" si="44"/>
        <v>0</v>
      </c>
      <c r="BG80" s="20">
        <f t="shared" si="44"/>
        <v>0</v>
      </c>
      <c r="BH80" s="20">
        <f t="shared" si="44"/>
        <v>0</v>
      </c>
      <c r="BI80" s="20">
        <f t="shared" si="44"/>
        <v>0</v>
      </c>
      <c r="BJ80" s="20">
        <f t="shared" si="44"/>
        <v>0</v>
      </c>
      <c r="BK80" s="35">
        <f t="shared" si="44"/>
        <v>0</v>
      </c>
      <c r="BL80" s="35">
        <f t="shared" si="44"/>
        <v>0</v>
      </c>
      <c r="BM80" s="35">
        <f t="shared" si="44"/>
        <v>0</v>
      </c>
    </row>
    <row r="81" spans="1:801" s="3" customFormat="1" ht="17.100000000000001" customHeight="1">
      <c r="A81" s="22">
        <v>62</v>
      </c>
      <c r="B81" s="29" t="s">
        <v>129</v>
      </c>
      <c r="C81" s="13">
        <v>34000</v>
      </c>
      <c r="D81" s="13">
        <v>0</v>
      </c>
      <c r="E81" s="14">
        <v>3191</v>
      </c>
      <c r="F81" s="14"/>
      <c r="G81" s="14">
        <v>4819</v>
      </c>
      <c r="H81" s="15">
        <f t="shared" si="33"/>
        <v>151.01848950172359</v>
      </c>
      <c r="I81" s="14"/>
      <c r="J81" s="15"/>
      <c r="K81" s="34">
        <f>G81+'May26'!K81</f>
        <v>29540</v>
      </c>
      <c r="L81" s="15">
        <f t="shared" si="32"/>
        <v>86.882352941176464</v>
      </c>
      <c r="M81" s="34">
        <f>I81+'May26'!M81</f>
        <v>0</v>
      </c>
      <c r="N81" s="15"/>
      <c r="O81" s="14">
        <v>311</v>
      </c>
      <c r="P81" s="14"/>
      <c r="Q81" s="34">
        <f>O81+'May26'!Q81</f>
        <v>1632</v>
      </c>
      <c r="R81" s="34">
        <f>P81+'May26'!R81</f>
        <v>0</v>
      </c>
      <c r="S81" s="14">
        <v>1864</v>
      </c>
      <c r="T81" s="14"/>
      <c r="U81" s="14">
        <v>711</v>
      </c>
      <c r="V81" s="14"/>
      <c r="W81" s="14">
        <v>408</v>
      </c>
      <c r="X81" s="14"/>
      <c r="Y81" s="15">
        <f t="shared" si="25"/>
        <v>57.383966244725741</v>
      </c>
      <c r="Z81" s="15"/>
      <c r="AA81" s="14">
        <v>3102</v>
      </c>
      <c r="AB81" s="14"/>
      <c r="AC81" s="14">
        <v>1926</v>
      </c>
      <c r="AD81" s="14"/>
      <c r="AE81" s="14">
        <v>1093</v>
      </c>
      <c r="AF81" s="14"/>
      <c r="AG81" s="14">
        <v>80</v>
      </c>
      <c r="AH81" s="14"/>
      <c r="AI81" s="14">
        <v>120</v>
      </c>
      <c r="AJ81" s="14"/>
      <c r="AK81" s="14">
        <v>55</v>
      </c>
      <c r="AL81" s="14"/>
      <c r="AM81" s="14">
        <v>117</v>
      </c>
      <c r="AN81" s="14"/>
      <c r="AO81" s="14">
        <v>906</v>
      </c>
      <c r="AP81" s="14"/>
      <c r="AQ81" s="14">
        <v>748</v>
      </c>
      <c r="AR81" s="14"/>
      <c r="AS81" s="34">
        <f t="shared" si="34"/>
        <v>1654</v>
      </c>
      <c r="AT81" s="34">
        <f t="shared" si="34"/>
        <v>0</v>
      </c>
      <c r="AU81" s="34">
        <f t="shared" si="35"/>
        <v>1654</v>
      </c>
      <c r="AV81" s="34">
        <f>AO81+'May26'!AV81</f>
        <v>6978</v>
      </c>
      <c r="AW81" s="34">
        <f>AP81+'May26'!AW81</f>
        <v>0</v>
      </c>
      <c r="AX81" s="34">
        <f>AQ81+'May26'!AX81</f>
        <v>5587</v>
      </c>
      <c r="AY81" s="34">
        <f>AR81+'May26'!AY81</f>
        <v>0</v>
      </c>
      <c r="AZ81" s="34">
        <f t="shared" si="36"/>
        <v>12565</v>
      </c>
      <c r="BA81" s="34">
        <f t="shared" si="36"/>
        <v>0</v>
      </c>
      <c r="BB81" s="34">
        <f t="shared" si="37"/>
        <v>12565</v>
      </c>
      <c r="BC81" s="14">
        <v>45</v>
      </c>
      <c r="BD81" s="14">
        <v>225</v>
      </c>
      <c r="BE81" s="34">
        <f>BC81+'May26'!BE81</f>
        <v>627</v>
      </c>
      <c r="BF81" s="34">
        <f>BD81+'May26'!BF81</f>
        <v>3135</v>
      </c>
      <c r="BG81" s="14"/>
      <c r="BH81" s="14"/>
      <c r="BI81" s="14"/>
      <c r="BJ81" s="14"/>
      <c r="BK81" s="39"/>
      <c r="BL81" s="39"/>
      <c r="BM81" s="34">
        <f t="shared" si="30"/>
        <v>0</v>
      </c>
    </row>
    <row r="82" spans="1:801" s="3" customFormat="1" ht="17.100000000000001" customHeight="1">
      <c r="A82" s="12">
        <v>63</v>
      </c>
      <c r="B82" s="13" t="s">
        <v>130</v>
      </c>
      <c r="C82" s="13">
        <v>15000</v>
      </c>
      <c r="D82" s="13">
        <v>0</v>
      </c>
      <c r="E82" s="14">
        <v>1228</v>
      </c>
      <c r="F82" s="14"/>
      <c r="G82" s="14">
        <v>3527</v>
      </c>
      <c r="H82" s="15">
        <f t="shared" si="33"/>
        <v>287.21498371335502</v>
      </c>
      <c r="I82" s="14"/>
      <c r="J82" s="15"/>
      <c r="K82" s="34">
        <f>G82+'May26'!K82</f>
        <v>13732</v>
      </c>
      <c r="L82" s="15">
        <f t="shared" si="32"/>
        <v>91.546666666666667</v>
      </c>
      <c r="M82" s="34">
        <f>I82+'May26'!M82</f>
        <v>0</v>
      </c>
      <c r="N82" s="15"/>
      <c r="O82" s="14">
        <v>229</v>
      </c>
      <c r="P82" s="14"/>
      <c r="Q82" s="34">
        <f>O82+'May26'!Q82</f>
        <v>853</v>
      </c>
      <c r="R82" s="34">
        <f>P82+'May26'!R82</f>
        <v>0</v>
      </c>
      <c r="S82" s="14">
        <v>1180</v>
      </c>
      <c r="T82" s="14"/>
      <c r="U82" s="14">
        <v>498</v>
      </c>
      <c r="V82" s="14"/>
      <c r="W82" s="14">
        <v>264</v>
      </c>
      <c r="X82" s="14"/>
      <c r="Y82" s="15">
        <f t="shared" si="25"/>
        <v>53.012048192771083</v>
      </c>
      <c r="Z82" s="15"/>
      <c r="AA82" s="14">
        <v>1066</v>
      </c>
      <c r="AB82" s="14"/>
      <c r="AC82" s="14">
        <v>624</v>
      </c>
      <c r="AD82" s="14"/>
      <c r="AE82" s="14">
        <v>429</v>
      </c>
      <c r="AF82" s="14"/>
      <c r="AG82" s="14">
        <v>14</v>
      </c>
      <c r="AH82" s="14"/>
      <c r="AI82" s="14">
        <v>35</v>
      </c>
      <c r="AJ82" s="14"/>
      <c r="AK82" s="14">
        <v>7</v>
      </c>
      <c r="AL82" s="14"/>
      <c r="AM82" s="14">
        <v>31</v>
      </c>
      <c r="AN82" s="14"/>
      <c r="AO82" s="14">
        <v>310</v>
      </c>
      <c r="AP82" s="14"/>
      <c r="AQ82" s="14">
        <v>250</v>
      </c>
      <c r="AR82" s="14"/>
      <c r="AS82" s="34">
        <f t="shared" si="34"/>
        <v>560</v>
      </c>
      <c r="AT82" s="34">
        <f t="shared" si="34"/>
        <v>0</v>
      </c>
      <c r="AU82" s="34">
        <f t="shared" si="35"/>
        <v>560</v>
      </c>
      <c r="AV82" s="34">
        <f>AO82+'May26'!AV82</f>
        <v>3019</v>
      </c>
      <c r="AW82" s="34">
        <f>AP82+'May26'!AW82</f>
        <v>0</v>
      </c>
      <c r="AX82" s="34">
        <f>AQ82+'May26'!AX82</f>
        <v>2353</v>
      </c>
      <c r="AY82" s="34">
        <f>AR82+'May26'!AY82</f>
        <v>0</v>
      </c>
      <c r="AZ82" s="34">
        <f t="shared" si="36"/>
        <v>5372</v>
      </c>
      <c r="BA82" s="34">
        <f t="shared" si="36"/>
        <v>0</v>
      </c>
      <c r="BB82" s="34">
        <f t="shared" si="37"/>
        <v>5372</v>
      </c>
      <c r="BC82" s="14"/>
      <c r="BD82" s="14"/>
      <c r="BE82" s="34">
        <f>BC82+'May26'!BE82</f>
        <v>0</v>
      </c>
      <c r="BF82" s="34">
        <f>BD82+'May26'!BF82</f>
        <v>0</v>
      </c>
      <c r="BG82" s="14"/>
      <c r="BH82" s="14"/>
      <c r="BI82" s="14"/>
      <c r="BJ82" s="14"/>
      <c r="BK82" s="39"/>
      <c r="BL82" s="39"/>
      <c r="BM82" s="34">
        <f t="shared" si="30"/>
        <v>0</v>
      </c>
    </row>
    <row r="83" spans="1:801" s="3" customFormat="1" ht="17.100000000000001" customHeight="1">
      <c r="A83" s="12">
        <v>64</v>
      </c>
      <c r="B83" s="13" t="s">
        <v>131</v>
      </c>
      <c r="C83" s="13">
        <v>18000</v>
      </c>
      <c r="D83" s="13">
        <v>0</v>
      </c>
      <c r="E83" s="14">
        <v>1487</v>
      </c>
      <c r="F83" s="14"/>
      <c r="G83" s="14">
        <v>3507</v>
      </c>
      <c r="H83" s="15">
        <f t="shared" si="33"/>
        <v>235.84398117014123</v>
      </c>
      <c r="I83" s="14"/>
      <c r="J83" s="15"/>
      <c r="K83" s="34">
        <f>G83+'May26'!K83</f>
        <v>18132</v>
      </c>
      <c r="L83" s="15">
        <f t="shared" si="32"/>
        <v>100.73333333333333</v>
      </c>
      <c r="M83" s="34">
        <f>I83+'May26'!M83</f>
        <v>0</v>
      </c>
      <c r="N83" s="15"/>
      <c r="O83" s="14">
        <v>106</v>
      </c>
      <c r="P83" s="14"/>
      <c r="Q83" s="34">
        <f>O83+'May26'!Q83</f>
        <v>536</v>
      </c>
      <c r="R83" s="34">
        <f>P83+'May26'!R83</f>
        <v>0</v>
      </c>
      <c r="S83" s="14">
        <v>741</v>
      </c>
      <c r="T83" s="14"/>
      <c r="U83" s="14">
        <v>303</v>
      </c>
      <c r="V83" s="14"/>
      <c r="W83" s="14">
        <v>163</v>
      </c>
      <c r="X83" s="14"/>
      <c r="Y83" s="15">
        <f t="shared" si="25"/>
        <v>53.795379537953792</v>
      </c>
      <c r="Z83" s="15"/>
      <c r="AA83" s="14">
        <v>1607</v>
      </c>
      <c r="AB83" s="14"/>
      <c r="AC83" s="14">
        <v>874</v>
      </c>
      <c r="AD83" s="14"/>
      <c r="AE83" s="14">
        <v>694</v>
      </c>
      <c r="AF83" s="14"/>
      <c r="AG83" s="14">
        <v>10</v>
      </c>
      <c r="AH83" s="14"/>
      <c r="AI83" s="14">
        <v>58</v>
      </c>
      <c r="AJ83" s="14"/>
      <c r="AK83" s="14">
        <v>7</v>
      </c>
      <c r="AL83" s="14"/>
      <c r="AM83" s="14">
        <v>61</v>
      </c>
      <c r="AN83" s="14"/>
      <c r="AO83" s="14">
        <v>423</v>
      </c>
      <c r="AP83" s="14"/>
      <c r="AQ83" s="14">
        <v>315</v>
      </c>
      <c r="AR83" s="14"/>
      <c r="AS83" s="34">
        <f t="shared" si="34"/>
        <v>738</v>
      </c>
      <c r="AT83" s="34">
        <f t="shared" si="34"/>
        <v>0</v>
      </c>
      <c r="AU83" s="34">
        <f t="shared" si="35"/>
        <v>738</v>
      </c>
      <c r="AV83" s="34">
        <f>AO83+'May26'!AV83</f>
        <v>3908</v>
      </c>
      <c r="AW83" s="34">
        <f>AP83+'May26'!AW83</f>
        <v>0</v>
      </c>
      <c r="AX83" s="34">
        <f>AQ83+'May26'!AX83</f>
        <v>3045</v>
      </c>
      <c r="AY83" s="34">
        <f>AR83+'May26'!AY83</f>
        <v>0</v>
      </c>
      <c r="AZ83" s="34">
        <f t="shared" si="36"/>
        <v>6953</v>
      </c>
      <c r="BA83" s="34">
        <f t="shared" si="36"/>
        <v>0</v>
      </c>
      <c r="BB83" s="34">
        <f t="shared" si="37"/>
        <v>6953</v>
      </c>
      <c r="BC83" s="14"/>
      <c r="BD83" s="14"/>
      <c r="BE83" s="34">
        <f>BC83+'May26'!BE83</f>
        <v>0</v>
      </c>
      <c r="BF83" s="34">
        <f>BD83+'May26'!BF83</f>
        <v>0</v>
      </c>
      <c r="BG83" s="14"/>
      <c r="BH83" s="14"/>
      <c r="BI83" s="14"/>
      <c r="BJ83" s="14"/>
      <c r="BK83" s="39"/>
      <c r="BL83" s="39"/>
      <c r="BM83" s="34">
        <f t="shared" si="30"/>
        <v>0</v>
      </c>
    </row>
    <row r="84" spans="1:801" s="3" customFormat="1" ht="17.100000000000001" customHeight="1">
      <c r="A84" s="16">
        <v>65</v>
      </c>
      <c r="B84" s="17" t="s">
        <v>132</v>
      </c>
      <c r="C84" s="13">
        <v>10000</v>
      </c>
      <c r="D84" s="13">
        <v>0</v>
      </c>
      <c r="E84" s="14">
        <v>839</v>
      </c>
      <c r="F84" s="14"/>
      <c r="G84" s="14">
        <v>3582</v>
      </c>
      <c r="H84" s="15">
        <f t="shared" si="33"/>
        <v>426.9368295589988</v>
      </c>
      <c r="I84" s="14"/>
      <c r="J84" s="15"/>
      <c r="K84" s="34">
        <f>G84+'May26'!K84</f>
        <v>16183</v>
      </c>
      <c r="L84" s="15">
        <f t="shared" si="32"/>
        <v>161.83000000000001</v>
      </c>
      <c r="M84" s="34">
        <f>I84+'May26'!M84</f>
        <v>0</v>
      </c>
      <c r="N84" s="15"/>
      <c r="O84" s="14">
        <v>485</v>
      </c>
      <c r="P84" s="14"/>
      <c r="Q84" s="34">
        <f>O84+'May26'!Q84</f>
        <v>1529</v>
      </c>
      <c r="R84" s="34">
        <f>P84+'May26'!R84</f>
        <v>0</v>
      </c>
      <c r="S84" s="14">
        <v>1442</v>
      </c>
      <c r="T84" s="14"/>
      <c r="U84" s="14">
        <v>411</v>
      </c>
      <c r="V84" s="14"/>
      <c r="W84" s="14">
        <v>228</v>
      </c>
      <c r="X84" s="14"/>
      <c r="Y84" s="15">
        <f t="shared" si="25"/>
        <v>55.474452554744524</v>
      </c>
      <c r="Z84" s="15"/>
      <c r="AA84" s="14">
        <v>1506</v>
      </c>
      <c r="AB84" s="14"/>
      <c r="AC84" s="14">
        <v>800</v>
      </c>
      <c r="AD84" s="14"/>
      <c r="AE84" s="14">
        <v>706</v>
      </c>
      <c r="AF84" s="14"/>
      <c r="AG84" s="14">
        <v>21</v>
      </c>
      <c r="AH84" s="14"/>
      <c r="AI84" s="14">
        <v>77</v>
      </c>
      <c r="AJ84" s="14"/>
      <c r="AK84" s="14">
        <v>16</v>
      </c>
      <c r="AL84" s="14"/>
      <c r="AM84" s="14">
        <v>47</v>
      </c>
      <c r="AN84" s="14"/>
      <c r="AO84" s="14">
        <v>380</v>
      </c>
      <c r="AP84" s="14"/>
      <c r="AQ84" s="14">
        <v>284</v>
      </c>
      <c r="AR84" s="14"/>
      <c r="AS84" s="34">
        <f t="shared" si="34"/>
        <v>664</v>
      </c>
      <c r="AT84" s="34">
        <f t="shared" si="34"/>
        <v>0</v>
      </c>
      <c r="AU84" s="34">
        <f t="shared" si="35"/>
        <v>664</v>
      </c>
      <c r="AV84" s="34">
        <f>AO84+'May26'!AV84</f>
        <v>3388</v>
      </c>
      <c r="AW84" s="34">
        <f>AP84+'May26'!AW84</f>
        <v>0</v>
      </c>
      <c r="AX84" s="34">
        <f>AQ84+'May26'!AX84</f>
        <v>2595</v>
      </c>
      <c r="AY84" s="34">
        <f>AR84+'May26'!AY84</f>
        <v>0</v>
      </c>
      <c r="AZ84" s="34">
        <f t="shared" si="36"/>
        <v>5983</v>
      </c>
      <c r="BA84" s="34">
        <f t="shared" si="36"/>
        <v>0</v>
      </c>
      <c r="BB84" s="34">
        <f t="shared" si="37"/>
        <v>5983</v>
      </c>
      <c r="BC84" s="14"/>
      <c r="BD84" s="14"/>
      <c r="BE84" s="34">
        <f>BC84+'May26'!BE84</f>
        <v>0</v>
      </c>
      <c r="BF84" s="34">
        <f>BD84+'May26'!BF84</f>
        <v>0</v>
      </c>
      <c r="BG84" s="14"/>
      <c r="BH84" s="14"/>
      <c r="BI84" s="14"/>
      <c r="BJ84" s="14"/>
      <c r="BK84" s="39"/>
      <c r="BL84" s="39"/>
      <c r="BM84" s="34">
        <f t="shared" si="30"/>
        <v>0</v>
      </c>
    </row>
    <row r="85" spans="1:801" s="4" customFormat="1" ht="17.100000000000001" customHeight="1">
      <c r="A85" s="18"/>
      <c r="B85" s="19" t="s">
        <v>74</v>
      </c>
      <c r="C85" s="19">
        <f>SUM(C81:C84)</f>
        <v>77000</v>
      </c>
      <c r="D85" s="19">
        <f t="shared" ref="D85:BM85" si="45">SUM(D81:D84)</f>
        <v>0</v>
      </c>
      <c r="E85" s="20">
        <f t="shared" si="45"/>
        <v>6745</v>
      </c>
      <c r="F85" s="20">
        <f t="shared" si="45"/>
        <v>0</v>
      </c>
      <c r="G85" s="20">
        <f t="shared" si="45"/>
        <v>15435</v>
      </c>
      <c r="H85" s="21">
        <f t="shared" si="33"/>
        <v>228.83617494440327</v>
      </c>
      <c r="I85" s="20">
        <f t="shared" si="45"/>
        <v>0</v>
      </c>
      <c r="J85" s="35">
        <f t="shared" si="45"/>
        <v>0</v>
      </c>
      <c r="K85" s="35">
        <f t="shared" si="45"/>
        <v>77587</v>
      </c>
      <c r="L85" s="21">
        <f t="shared" si="32"/>
        <v>100.76233766233766</v>
      </c>
      <c r="M85" s="35">
        <f t="shared" si="45"/>
        <v>0</v>
      </c>
      <c r="N85" s="35">
        <f t="shared" si="45"/>
        <v>0</v>
      </c>
      <c r="O85" s="20">
        <f t="shared" si="45"/>
        <v>1131</v>
      </c>
      <c r="P85" s="20">
        <f t="shared" si="45"/>
        <v>0</v>
      </c>
      <c r="Q85" s="35">
        <f t="shared" si="45"/>
        <v>4550</v>
      </c>
      <c r="R85" s="35">
        <f t="shared" si="45"/>
        <v>0</v>
      </c>
      <c r="S85" s="20">
        <f t="shared" si="45"/>
        <v>5227</v>
      </c>
      <c r="T85" s="20">
        <f t="shared" si="45"/>
        <v>0</v>
      </c>
      <c r="U85" s="20">
        <f t="shared" si="45"/>
        <v>1923</v>
      </c>
      <c r="V85" s="20">
        <f t="shared" si="45"/>
        <v>0</v>
      </c>
      <c r="W85" s="20">
        <f t="shared" si="45"/>
        <v>1063</v>
      </c>
      <c r="X85" s="20">
        <f t="shared" si="45"/>
        <v>0</v>
      </c>
      <c r="Y85" s="21">
        <f t="shared" si="25"/>
        <v>55.278211128445136</v>
      </c>
      <c r="Z85" s="21"/>
      <c r="AA85" s="20">
        <f t="shared" si="45"/>
        <v>7281</v>
      </c>
      <c r="AB85" s="20">
        <f t="shared" si="45"/>
        <v>0</v>
      </c>
      <c r="AC85" s="20">
        <f t="shared" si="45"/>
        <v>4224</v>
      </c>
      <c r="AD85" s="20">
        <f t="shared" si="45"/>
        <v>0</v>
      </c>
      <c r="AE85" s="20">
        <f t="shared" si="45"/>
        <v>2922</v>
      </c>
      <c r="AF85" s="20">
        <f t="shared" si="45"/>
        <v>0</v>
      </c>
      <c r="AG85" s="20">
        <f t="shared" si="45"/>
        <v>125</v>
      </c>
      <c r="AH85" s="20">
        <f t="shared" si="45"/>
        <v>0</v>
      </c>
      <c r="AI85" s="20">
        <f t="shared" si="45"/>
        <v>290</v>
      </c>
      <c r="AJ85" s="20">
        <f t="shared" si="45"/>
        <v>0</v>
      </c>
      <c r="AK85" s="20">
        <f t="shared" si="45"/>
        <v>85</v>
      </c>
      <c r="AL85" s="20">
        <f t="shared" si="45"/>
        <v>0</v>
      </c>
      <c r="AM85" s="20">
        <f t="shared" si="45"/>
        <v>256</v>
      </c>
      <c r="AN85" s="20">
        <f t="shared" si="45"/>
        <v>0</v>
      </c>
      <c r="AO85" s="20">
        <f t="shared" si="45"/>
        <v>2019</v>
      </c>
      <c r="AP85" s="20">
        <f t="shared" si="45"/>
        <v>0</v>
      </c>
      <c r="AQ85" s="20">
        <f t="shared" si="45"/>
        <v>1597</v>
      </c>
      <c r="AR85" s="20">
        <f t="shared" si="45"/>
        <v>0</v>
      </c>
      <c r="AS85" s="35">
        <f t="shared" si="45"/>
        <v>3616</v>
      </c>
      <c r="AT85" s="35">
        <f t="shared" si="45"/>
        <v>0</v>
      </c>
      <c r="AU85" s="35">
        <f t="shared" si="45"/>
        <v>3616</v>
      </c>
      <c r="AV85" s="35">
        <f t="shared" si="45"/>
        <v>17293</v>
      </c>
      <c r="AW85" s="35">
        <f t="shared" si="45"/>
        <v>0</v>
      </c>
      <c r="AX85" s="35">
        <f t="shared" si="45"/>
        <v>13580</v>
      </c>
      <c r="AY85" s="35">
        <f t="shared" si="45"/>
        <v>0</v>
      </c>
      <c r="AZ85" s="35">
        <f t="shared" si="45"/>
        <v>30873</v>
      </c>
      <c r="BA85" s="35">
        <f t="shared" si="45"/>
        <v>0</v>
      </c>
      <c r="BB85" s="35">
        <f t="shared" si="45"/>
        <v>30873</v>
      </c>
      <c r="BC85" s="20">
        <f t="shared" si="45"/>
        <v>45</v>
      </c>
      <c r="BD85" s="20">
        <f t="shared" si="45"/>
        <v>225</v>
      </c>
      <c r="BE85" s="35">
        <f t="shared" si="45"/>
        <v>627</v>
      </c>
      <c r="BF85" s="35">
        <f t="shared" si="45"/>
        <v>3135</v>
      </c>
      <c r="BG85" s="20">
        <f t="shared" si="45"/>
        <v>0</v>
      </c>
      <c r="BH85" s="20">
        <f t="shared" si="45"/>
        <v>0</v>
      </c>
      <c r="BI85" s="20">
        <f t="shared" si="45"/>
        <v>0</v>
      </c>
      <c r="BJ85" s="20">
        <f t="shared" si="45"/>
        <v>0</v>
      </c>
      <c r="BK85" s="35">
        <f t="shared" si="45"/>
        <v>0</v>
      </c>
      <c r="BL85" s="35">
        <f t="shared" si="45"/>
        <v>0</v>
      </c>
      <c r="BM85" s="35">
        <f t="shared" si="45"/>
        <v>0</v>
      </c>
    </row>
    <row r="86" spans="1:801" s="3" customFormat="1" ht="17.100000000000001" customHeight="1">
      <c r="A86" s="22">
        <v>65</v>
      </c>
      <c r="B86" s="29" t="s">
        <v>133</v>
      </c>
      <c r="C86" s="13">
        <v>14500</v>
      </c>
      <c r="D86" s="13">
        <v>0</v>
      </c>
      <c r="E86" s="14">
        <v>1560</v>
      </c>
      <c r="F86" s="14"/>
      <c r="G86" s="14">
        <v>3148</v>
      </c>
      <c r="H86" s="15">
        <f t="shared" si="33"/>
        <v>201.7948717948718</v>
      </c>
      <c r="I86" s="14"/>
      <c r="J86" s="15"/>
      <c r="K86" s="34">
        <f>G86+'May26'!K86</f>
        <v>12930</v>
      </c>
      <c r="L86" s="15">
        <f t="shared" si="32"/>
        <v>89.172413793103445</v>
      </c>
      <c r="M86" s="34">
        <f>I86+'May26'!M86</f>
        <v>0</v>
      </c>
      <c r="N86" s="15"/>
      <c r="O86" s="14">
        <v>61</v>
      </c>
      <c r="P86" s="14"/>
      <c r="Q86" s="34">
        <f>O86+'May26'!Q86</f>
        <v>360</v>
      </c>
      <c r="R86" s="34">
        <f>P86+'May26'!R86</f>
        <v>0</v>
      </c>
      <c r="S86" s="14">
        <v>1105</v>
      </c>
      <c r="T86" s="14"/>
      <c r="U86" s="14">
        <v>428</v>
      </c>
      <c r="V86" s="14"/>
      <c r="W86" s="14">
        <v>303</v>
      </c>
      <c r="X86" s="14"/>
      <c r="Y86" s="15">
        <f t="shared" si="25"/>
        <v>70.794392523364479</v>
      </c>
      <c r="Z86" s="15"/>
      <c r="AA86" s="14">
        <v>1464</v>
      </c>
      <c r="AB86" s="14"/>
      <c r="AC86" s="14">
        <v>792</v>
      </c>
      <c r="AD86" s="14"/>
      <c r="AE86" s="14">
        <v>439</v>
      </c>
      <c r="AF86" s="14"/>
      <c r="AG86" s="14">
        <v>56</v>
      </c>
      <c r="AH86" s="14"/>
      <c r="AI86" s="14">
        <v>123</v>
      </c>
      <c r="AJ86" s="14"/>
      <c r="AK86" s="14">
        <v>43</v>
      </c>
      <c r="AL86" s="14"/>
      <c r="AM86" s="14">
        <v>75</v>
      </c>
      <c r="AN86" s="14"/>
      <c r="AO86" s="14">
        <v>367</v>
      </c>
      <c r="AP86" s="14"/>
      <c r="AQ86" s="14">
        <v>272</v>
      </c>
      <c r="AR86" s="14"/>
      <c r="AS86" s="34">
        <f t="shared" si="34"/>
        <v>639</v>
      </c>
      <c r="AT86" s="34">
        <f t="shared" si="34"/>
        <v>0</v>
      </c>
      <c r="AU86" s="34">
        <f t="shared" si="35"/>
        <v>639</v>
      </c>
      <c r="AV86" s="34">
        <f>AO86+'May26'!AV86</f>
        <v>2748</v>
      </c>
      <c r="AW86" s="34">
        <f>AP86+'May26'!AW86</f>
        <v>0</v>
      </c>
      <c r="AX86" s="34">
        <f>AQ86+'May26'!AX86</f>
        <v>2204</v>
      </c>
      <c r="AY86" s="34">
        <f>AR86+'May26'!AY86</f>
        <v>0</v>
      </c>
      <c r="AZ86" s="34">
        <f t="shared" si="36"/>
        <v>4952</v>
      </c>
      <c r="BA86" s="34">
        <f t="shared" si="36"/>
        <v>0</v>
      </c>
      <c r="BB86" s="34">
        <f t="shared" si="37"/>
        <v>4952</v>
      </c>
      <c r="BC86" s="14"/>
      <c r="BD86" s="14"/>
      <c r="BE86" s="34"/>
      <c r="BF86" s="34"/>
      <c r="BG86" s="14"/>
      <c r="BH86" s="14"/>
      <c r="BI86" s="14"/>
      <c r="BJ86" s="14"/>
      <c r="BK86" s="39"/>
      <c r="BL86" s="39"/>
      <c r="BM86" s="34">
        <f t="shared" si="30"/>
        <v>0</v>
      </c>
    </row>
    <row r="87" spans="1:801" s="3" customFormat="1" ht="17.100000000000001" customHeight="1">
      <c r="A87" s="16">
        <v>66</v>
      </c>
      <c r="B87" s="13" t="s">
        <v>134</v>
      </c>
      <c r="C87" s="13">
        <v>15000</v>
      </c>
      <c r="D87" s="13">
        <v>0</v>
      </c>
      <c r="E87" s="14">
        <v>1685</v>
      </c>
      <c r="F87" s="14"/>
      <c r="G87" s="14">
        <v>3561</v>
      </c>
      <c r="H87" s="15">
        <f t="shared" si="33"/>
        <v>211.33531157270031</v>
      </c>
      <c r="I87" s="14"/>
      <c r="J87" s="15"/>
      <c r="K87" s="34">
        <f>G87+'May26'!K87</f>
        <v>17688</v>
      </c>
      <c r="L87" s="15">
        <f t="shared" si="32"/>
        <v>117.92</v>
      </c>
      <c r="M87" s="34">
        <f>I87+'May26'!M87</f>
        <v>0</v>
      </c>
      <c r="N87" s="15"/>
      <c r="O87" s="14">
        <v>30</v>
      </c>
      <c r="P87" s="14"/>
      <c r="Q87" s="34">
        <f>O87+'May26'!Q87</f>
        <v>207</v>
      </c>
      <c r="R87" s="34">
        <f>P87+'May26'!R87</f>
        <v>0</v>
      </c>
      <c r="S87" s="14">
        <v>1712</v>
      </c>
      <c r="T87" s="14"/>
      <c r="U87" s="14">
        <v>738</v>
      </c>
      <c r="V87" s="14"/>
      <c r="W87" s="14">
        <v>528</v>
      </c>
      <c r="X87" s="14"/>
      <c r="Y87" s="15">
        <f t="shared" si="25"/>
        <v>71.544715447154474</v>
      </c>
      <c r="Z87" s="15"/>
      <c r="AA87" s="14">
        <v>1266</v>
      </c>
      <c r="AB87" s="14"/>
      <c r="AC87" s="14">
        <v>658</v>
      </c>
      <c r="AD87" s="14"/>
      <c r="AE87" s="14">
        <v>274</v>
      </c>
      <c r="AF87" s="14"/>
      <c r="AG87" s="14">
        <v>76</v>
      </c>
      <c r="AH87" s="14"/>
      <c r="AI87" s="14">
        <v>131</v>
      </c>
      <c r="AJ87" s="14"/>
      <c r="AK87" s="14">
        <v>38</v>
      </c>
      <c r="AL87" s="14"/>
      <c r="AM87" s="14">
        <v>30</v>
      </c>
      <c r="AN87" s="14"/>
      <c r="AO87" s="14">
        <v>366</v>
      </c>
      <c r="AP87" s="14"/>
      <c r="AQ87" s="14">
        <v>291</v>
      </c>
      <c r="AR87" s="14"/>
      <c r="AS87" s="34">
        <f t="shared" si="34"/>
        <v>657</v>
      </c>
      <c r="AT87" s="34">
        <f t="shared" si="34"/>
        <v>0</v>
      </c>
      <c r="AU87" s="34">
        <f t="shared" si="35"/>
        <v>657</v>
      </c>
      <c r="AV87" s="34">
        <f>AO87+'May26'!AV87</f>
        <v>3666</v>
      </c>
      <c r="AW87" s="34">
        <f>AP87+'May26'!AW87</f>
        <v>0</v>
      </c>
      <c r="AX87" s="34">
        <f>AQ87+'May26'!AX87</f>
        <v>2781</v>
      </c>
      <c r="AY87" s="34">
        <f>AR87+'May26'!AY87</f>
        <v>0</v>
      </c>
      <c r="AZ87" s="34">
        <f t="shared" si="36"/>
        <v>6447</v>
      </c>
      <c r="BA87" s="34">
        <f t="shared" si="36"/>
        <v>0</v>
      </c>
      <c r="BB87" s="34">
        <f t="shared" si="37"/>
        <v>6447</v>
      </c>
      <c r="BC87" s="14"/>
      <c r="BD87" s="14"/>
      <c r="BE87" s="34"/>
      <c r="BF87" s="34"/>
      <c r="BG87" s="14"/>
      <c r="BH87" s="14"/>
      <c r="BI87" s="14"/>
      <c r="BJ87" s="14"/>
      <c r="BK87" s="39"/>
      <c r="BL87" s="39"/>
      <c r="BM87" s="34">
        <f t="shared" si="30"/>
        <v>0</v>
      </c>
    </row>
    <row r="88" spans="1:801" s="4" customFormat="1" ht="17.100000000000001" customHeight="1">
      <c r="A88" s="18"/>
      <c r="B88" s="19" t="s">
        <v>74</v>
      </c>
      <c r="C88" s="19">
        <f>SUM(C86:C87)</f>
        <v>29500</v>
      </c>
      <c r="D88" s="19">
        <f t="shared" ref="D88:BM88" si="46">SUM(D86:D87)</f>
        <v>0</v>
      </c>
      <c r="E88" s="43">
        <f t="shared" si="46"/>
        <v>3245</v>
      </c>
      <c r="F88" s="43">
        <f t="shared" si="46"/>
        <v>0</v>
      </c>
      <c r="G88" s="43">
        <f t="shared" si="46"/>
        <v>6709</v>
      </c>
      <c r="H88" s="21">
        <f t="shared" si="33"/>
        <v>206.74884437596302</v>
      </c>
      <c r="I88" s="20">
        <f t="shared" si="46"/>
        <v>0</v>
      </c>
      <c r="J88" s="35">
        <f t="shared" si="46"/>
        <v>0</v>
      </c>
      <c r="K88" s="35">
        <f t="shared" si="46"/>
        <v>30618</v>
      </c>
      <c r="L88" s="21">
        <f t="shared" si="32"/>
        <v>103.78983050847458</v>
      </c>
      <c r="M88" s="35">
        <f t="shared" si="46"/>
        <v>0</v>
      </c>
      <c r="N88" s="35">
        <f t="shared" si="46"/>
        <v>0</v>
      </c>
      <c r="O88" s="20">
        <f t="shared" si="46"/>
        <v>91</v>
      </c>
      <c r="P88" s="20">
        <f t="shared" si="46"/>
        <v>0</v>
      </c>
      <c r="Q88" s="35">
        <f t="shared" si="46"/>
        <v>567</v>
      </c>
      <c r="R88" s="35">
        <f t="shared" si="46"/>
        <v>0</v>
      </c>
      <c r="S88" s="20">
        <f t="shared" si="46"/>
        <v>2817</v>
      </c>
      <c r="T88" s="20">
        <f t="shared" si="46"/>
        <v>0</v>
      </c>
      <c r="U88" s="20">
        <f t="shared" si="46"/>
        <v>1166</v>
      </c>
      <c r="V88" s="20">
        <f t="shared" si="46"/>
        <v>0</v>
      </c>
      <c r="W88" s="20">
        <f t="shared" si="46"/>
        <v>831</v>
      </c>
      <c r="X88" s="20">
        <f t="shared" si="46"/>
        <v>0</v>
      </c>
      <c r="Y88" s="21">
        <f t="shared" si="25"/>
        <v>71.269296740994861</v>
      </c>
      <c r="Z88" s="35">
        <f t="shared" si="46"/>
        <v>0</v>
      </c>
      <c r="AA88" s="20">
        <f t="shared" si="46"/>
        <v>2730</v>
      </c>
      <c r="AB88" s="20">
        <f t="shared" si="46"/>
        <v>0</v>
      </c>
      <c r="AC88" s="20">
        <f t="shared" si="46"/>
        <v>1450</v>
      </c>
      <c r="AD88" s="20">
        <f t="shared" si="46"/>
        <v>0</v>
      </c>
      <c r="AE88" s="20">
        <f t="shared" si="46"/>
        <v>713</v>
      </c>
      <c r="AF88" s="20">
        <f t="shared" si="46"/>
        <v>0</v>
      </c>
      <c r="AG88" s="20">
        <f t="shared" si="46"/>
        <v>132</v>
      </c>
      <c r="AH88" s="20">
        <f t="shared" si="46"/>
        <v>0</v>
      </c>
      <c r="AI88" s="20">
        <f t="shared" si="46"/>
        <v>254</v>
      </c>
      <c r="AJ88" s="20">
        <f t="shared" si="46"/>
        <v>0</v>
      </c>
      <c r="AK88" s="20">
        <f t="shared" si="46"/>
        <v>81</v>
      </c>
      <c r="AL88" s="20">
        <f t="shared" si="46"/>
        <v>0</v>
      </c>
      <c r="AM88" s="20">
        <f t="shared" si="46"/>
        <v>105</v>
      </c>
      <c r="AN88" s="20">
        <f t="shared" si="46"/>
        <v>0</v>
      </c>
      <c r="AO88" s="20">
        <f t="shared" si="46"/>
        <v>733</v>
      </c>
      <c r="AP88" s="20">
        <f t="shared" si="46"/>
        <v>0</v>
      </c>
      <c r="AQ88" s="20">
        <f t="shared" si="46"/>
        <v>563</v>
      </c>
      <c r="AR88" s="20">
        <f t="shared" si="46"/>
        <v>0</v>
      </c>
      <c r="AS88" s="35">
        <f t="shared" si="46"/>
        <v>1296</v>
      </c>
      <c r="AT88" s="35">
        <f t="shared" si="46"/>
        <v>0</v>
      </c>
      <c r="AU88" s="35">
        <f t="shared" si="46"/>
        <v>1296</v>
      </c>
      <c r="AV88" s="35">
        <f t="shared" si="46"/>
        <v>6414</v>
      </c>
      <c r="AW88" s="35">
        <f t="shared" si="46"/>
        <v>0</v>
      </c>
      <c r="AX88" s="35">
        <f t="shared" si="46"/>
        <v>4985</v>
      </c>
      <c r="AY88" s="35">
        <f t="shared" si="46"/>
        <v>0</v>
      </c>
      <c r="AZ88" s="35">
        <f t="shared" si="46"/>
        <v>11399</v>
      </c>
      <c r="BA88" s="35">
        <f t="shared" si="46"/>
        <v>0</v>
      </c>
      <c r="BB88" s="35">
        <f t="shared" si="46"/>
        <v>11399</v>
      </c>
      <c r="BC88" s="20">
        <f t="shared" si="46"/>
        <v>0</v>
      </c>
      <c r="BD88" s="20">
        <f t="shared" si="46"/>
        <v>0</v>
      </c>
      <c r="BE88" s="35">
        <f t="shared" si="46"/>
        <v>0</v>
      </c>
      <c r="BF88" s="35">
        <f t="shared" si="46"/>
        <v>0</v>
      </c>
      <c r="BG88" s="20">
        <f t="shared" si="46"/>
        <v>0</v>
      </c>
      <c r="BH88" s="20">
        <f t="shared" si="46"/>
        <v>0</v>
      </c>
      <c r="BI88" s="20">
        <f t="shared" si="46"/>
        <v>0</v>
      </c>
      <c r="BJ88" s="20">
        <f t="shared" si="46"/>
        <v>0</v>
      </c>
      <c r="BK88" s="35">
        <f t="shared" si="46"/>
        <v>0</v>
      </c>
      <c r="BL88" s="35">
        <f t="shared" si="46"/>
        <v>0</v>
      </c>
      <c r="BM88" s="35">
        <f t="shared" si="46"/>
        <v>0</v>
      </c>
    </row>
    <row r="89" spans="1:801" s="4" customFormat="1">
      <c r="A89" s="44"/>
      <c r="B89" s="45" t="s">
        <v>135</v>
      </c>
      <c r="C89" s="46">
        <f>C9+C12+C13+C19+C23+C26+C29+C33+C37+C38+C39+C40+C45+C51+C54+C57+C63+C67+C71+C76+C80+C85+C88</f>
        <v>3619500</v>
      </c>
      <c r="D89" s="47">
        <f>D9+D12+D13+D19+D23+D26+D29+D33+D37+D38+D39+D40+D45+D51+D54+D57+D63+D67+D71+D76+D80+D85+D88</f>
        <v>380500</v>
      </c>
      <c r="E89" s="48">
        <f>E9+E12+E13+E19+E23+E26+E29+E33+E37+E38+E39+E40+E45+E51+E54+E57+E63+E67+E71+E76+E80+E85+E88</f>
        <v>307810</v>
      </c>
      <c r="F89" s="48">
        <f>F9+F12+F13+F19+F23+F26+F29+F33+F37+F38+F39+F40+F45+F51+F54+F57+F63+F67+F71+F76+F80+F85+F88</f>
        <v>28302</v>
      </c>
      <c r="G89" s="48">
        <f>G9+G12+G13+G19+G23+G26+G29+G33+G37+G38+G39+G40+G45+G51+G54+G57+G63+G67+G71+G76+G80+G85+G88</f>
        <v>444826</v>
      </c>
      <c r="H89" s="49">
        <f t="shared" si="33"/>
        <v>144.51317371105552</v>
      </c>
      <c r="I89" s="57">
        <f>I9+I12+I13+I19+I23+I26+I29+I33+I37+I38+I39+I40+I45+I51+I54+I57+I63+I67+I71+I76+I80+I85+I88</f>
        <v>27105</v>
      </c>
      <c r="J89" s="49">
        <f t="shared" ref="J89" si="47">I89*100/F89</f>
        <v>95.770616917532337</v>
      </c>
      <c r="K89" s="58">
        <f>K9+K12+K13+K19+K23+K26+K29+K33+K37+K38+K39+K40+K45+K51+K54+K57+K63+K67+K71+K76+K80+K85+K88</f>
        <v>2932439</v>
      </c>
      <c r="L89" s="49">
        <f t="shared" si="32"/>
        <v>81.017792512778001</v>
      </c>
      <c r="M89" s="59">
        <f>M9+M12+M13+M19+M23+M26+M29+M33+M37+M38+M39+M40+M45+M51+M54+M57+M63+M67+M71+M76+M80+M85+M88</f>
        <v>306020</v>
      </c>
      <c r="N89" s="60">
        <f t="shared" ref="N89" si="48">M89*100/D89</f>
        <v>80.425755584756899</v>
      </c>
      <c r="O89" s="48">
        <f>O9+O12+O13+O19+O23+O26+O29+O33+O37+O38+O39+O40+O45+O51+O54+O57+O63+O67+O71+O76+O80+O85+O88</f>
        <v>10592</v>
      </c>
      <c r="P89" s="48">
        <f t="shared" ref="P89:X89" si="49">P9+P12+P13+P19+P23+P26+P29+P33+P37+P38+P39+P40+P45+P51+P54+P57+P63+P67+P71+P76+P80+P85+P88</f>
        <v>1904</v>
      </c>
      <c r="Q89" s="69">
        <f t="shared" si="49"/>
        <v>66235</v>
      </c>
      <c r="R89" s="69">
        <f t="shared" si="49"/>
        <v>10492</v>
      </c>
      <c r="S89" s="48">
        <f t="shared" si="49"/>
        <v>211492</v>
      </c>
      <c r="T89" s="48">
        <f t="shared" si="49"/>
        <v>22536</v>
      </c>
      <c r="U89" s="48">
        <f t="shared" si="49"/>
        <v>64734</v>
      </c>
      <c r="V89" s="48">
        <f t="shared" si="49"/>
        <v>6946</v>
      </c>
      <c r="W89" s="48">
        <f t="shared" si="49"/>
        <v>35436</v>
      </c>
      <c r="X89" s="48">
        <f t="shared" si="49"/>
        <v>3657</v>
      </c>
      <c r="Y89" s="49">
        <f t="shared" si="25"/>
        <v>54.74093984613959</v>
      </c>
      <c r="Z89" s="49">
        <f t="shared" si="25"/>
        <v>52.649006622516559</v>
      </c>
      <c r="AA89" s="48">
        <f t="shared" ref="AA89:BM89" si="50">AA9+AA12+AA13+AA19+AA23+AA26+AA29+AA33+AA37+AA38+AA39+AA40+AA45+AA51+AA54+AA57+AA63+AA67+AA71+AA76+AA80+AA85+AA88</f>
        <v>295513</v>
      </c>
      <c r="AB89" s="48">
        <f t="shared" si="50"/>
        <v>34207</v>
      </c>
      <c r="AC89" s="48">
        <f t="shared" si="50"/>
        <v>140448</v>
      </c>
      <c r="AD89" s="48">
        <f t="shared" si="50"/>
        <v>14137</v>
      </c>
      <c r="AE89" s="48">
        <f t="shared" si="50"/>
        <v>120083</v>
      </c>
      <c r="AF89" s="48">
        <f t="shared" si="50"/>
        <v>12956</v>
      </c>
      <c r="AG89" s="48">
        <f t="shared" si="50"/>
        <v>4769</v>
      </c>
      <c r="AH89" s="48">
        <f t="shared" si="50"/>
        <v>602</v>
      </c>
      <c r="AI89" s="48">
        <f t="shared" si="50"/>
        <v>18315</v>
      </c>
      <c r="AJ89" s="48">
        <f t="shared" si="50"/>
        <v>2204</v>
      </c>
      <c r="AK89" s="48">
        <f t="shared" si="50"/>
        <v>4433</v>
      </c>
      <c r="AL89" s="48">
        <f t="shared" si="50"/>
        <v>454</v>
      </c>
      <c r="AM89" s="48">
        <f t="shared" si="50"/>
        <v>11367</v>
      </c>
      <c r="AN89" s="48">
        <f t="shared" si="50"/>
        <v>1219</v>
      </c>
      <c r="AO89" s="48">
        <f t="shared" si="50"/>
        <v>72488</v>
      </c>
      <c r="AP89" s="48">
        <f t="shared" si="50"/>
        <v>7702</v>
      </c>
      <c r="AQ89" s="48">
        <f t="shared" si="50"/>
        <v>59689</v>
      </c>
      <c r="AR89" s="48">
        <f t="shared" si="50"/>
        <v>6418</v>
      </c>
      <c r="AS89" s="69">
        <f t="shared" si="50"/>
        <v>132177</v>
      </c>
      <c r="AT89" s="69">
        <f t="shared" si="50"/>
        <v>14120</v>
      </c>
      <c r="AU89" s="69">
        <f t="shared" si="50"/>
        <v>146297</v>
      </c>
      <c r="AV89" s="72">
        <f t="shared" si="50"/>
        <v>716760</v>
      </c>
      <c r="AW89" s="72">
        <f t="shared" si="50"/>
        <v>78099</v>
      </c>
      <c r="AX89" s="72">
        <f t="shared" si="50"/>
        <v>589348</v>
      </c>
      <c r="AY89" s="72">
        <f t="shared" si="50"/>
        <v>64022</v>
      </c>
      <c r="AZ89" s="72">
        <f t="shared" si="50"/>
        <v>1306108</v>
      </c>
      <c r="BA89" s="72">
        <f t="shared" si="50"/>
        <v>142121</v>
      </c>
      <c r="BB89" s="73">
        <f t="shared" si="50"/>
        <v>1448229</v>
      </c>
      <c r="BC89" s="48">
        <f t="shared" si="50"/>
        <v>240</v>
      </c>
      <c r="BD89" s="48">
        <f t="shared" si="50"/>
        <v>1200</v>
      </c>
      <c r="BE89" s="69">
        <f t="shared" si="50"/>
        <v>2939</v>
      </c>
      <c r="BF89" s="69">
        <f t="shared" si="50"/>
        <v>14575</v>
      </c>
      <c r="BG89" s="48">
        <f t="shared" si="50"/>
        <v>210</v>
      </c>
      <c r="BH89" s="48">
        <f t="shared" si="50"/>
        <v>30364</v>
      </c>
      <c r="BI89" s="48">
        <f t="shared" si="50"/>
        <v>266595</v>
      </c>
      <c r="BJ89" s="48">
        <f t="shared" si="50"/>
        <v>296959</v>
      </c>
      <c r="BK89" s="69">
        <f t="shared" si="50"/>
        <v>357815</v>
      </c>
      <c r="BL89" s="69">
        <f t="shared" si="50"/>
        <v>2981970</v>
      </c>
      <c r="BM89" s="69">
        <f t="shared" si="50"/>
        <v>3339785</v>
      </c>
    </row>
    <row r="90" spans="1:801" s="3" customFormat="1" ht="17.25">
      <c r="A90" s="50"/>
      <c r="B90" s="51" t="s">
        <v>136</v>
      </c>
      <c r="C90" s="52">
        <f>C89+D89</f>
        <v>4000000</v>
      </c>
      <c r="D90" s="53"/>
      <c r="E90" s="54">
        <f>E89+F89</f>
        <v>336112</v>
      </c>
      <c r="F90" s="55"/>
      <c r="G90" s="54">
        <f>G89+I89</f>
        <v>471931</v>
      </c>
      <c r="H90" s="56">
        <f t="shared" si="33"/>
        <v>140.40885181130099</v>
      </c>
      <c r="I90" s="61"/>
      <c r="J90" s="62"/>
      <c r="K90" s="63">
        <f>K89+M89+Q89+R89</f>
        <v>3315186</v>
      </c>
      <c r="L90" s="64">
        <f t="shared" si="32"/>
        <v>82.879649999999998</v>
      </c>
      <c r="M90" s="65"/>
      <c r="N90" s="66"/>
      <c r="O90" s="9"/>
      <c r="P90" s="9"/>
      <c r="Q90" s="7"/>
      <c r="R90" s="7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1"/>
      <c r="BL90" s="1"/>
      <c r="BM90" s="1"/>
    </row>
    <row r="91" spans="1:801" s="3" customFormat="1">
      <c r="A91" s="7"/>
      <c r="B91" s="8"/>
      <c r="C91" s="7"/>
      <c r="D91" s="7"/>
      <c r="E91" s="9"/>
      <c r="F91" s="9"/>
      <c r="G91" s="9"/>
      <c r="H91" s="7"/>
      <c r="I91" s="9"/>
      <c r="J91" s="7"/>
      <c r="K91" s="7"/>
      <c r="L91" s="7"/>
      <c r="M91" s="7"/>
      <c r="N91" s="7"/>
      <c r="O91" s="9"/>
      <c r="P91" s="9"/>
      <c r="Q91" s="7"/>
      <c r="R91" s="7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1"/>
      <c r="BL91" s="1"/>
      <c r="BM91" s="1"/>
      <c r="QR91" s="9"/>
      <c r="QS91" s="9"/>
      <c r="QT91" s="9"/>
      <c r="QU91" s="9"/>
      <c r="QV91" s="9"/>
      <c r="QW91" s="9"/>
      <c r="QX91" s="9"/>
      <c r="QY91" s="9"/>
      <c r="QZ91" s="9"/>
      <c r="RA91" s="9"/>
      <c r="RB91" s="9"/>
      <c r="RC91" s="9"/>
      <c r="RD91" s="9"/>
      <c r="RE91" s="9"/>
      <c r="RF91" s="9"/>
      <c r="RG91" s="9"/>
      <c r="RH91" s="9"/>
      <c r="RI91" s="9"/>
      <c r="RJ91" s="9"/>
      <c r="RK91" s="9"/>
      <c r="RL91" s="9"/>
      <c r="RM91" s="9"/>
      <c r="RN91" s="9"/>
      <c r="RO91" s="9"/>
      <c r="RP91" s="9"/>
      <c r="RQ91" s="9"/>
      <c r="RR91" s="9"/>
      <c r="RS91" s="9"/>
      <c r="RT91" s="9"/>
      <c r="RU91" s="9"/>
      <c r="RV91" s="9"/>
      <c r="RW91" s="9"/>
      <c r="RX91" s="9"/>
      <c r="RY91" s="9"/>
      <c r="RZ91" s="9"/>
      <c r="SA91" s="9"/>
      <c r="SB91" s="9"/>
      <c r="SC91" s="9"/>
      <c r="SD91" s="9"/>
      <c r="SE91" s="9"/>
      <c r="SF91" s="9"/>
      <c r="SG91" s="9"/>
      <c r="SH91" s="9"/>
      <c r="SI91" s="9"/>
      <c r="SJ91" s="9"/>
      <c r="SK91" s="9"/>
      <c r="SL91" s="9"/>
      <c r="SM91" s="9"/>
      <c r="SN91" s="9"/>
      <c r="SO91" s="9"/>
      <c r="SP91" s="9"/>
      <c r="SQ91" s="9"/>
      <c r="SR91" s="9"/>
      <c r="SS91" s="9"/>
      <c r="ST91" s="9"/>
      <c r="SU91" s="9"/>
      <c r="SV91" s="9"/>
      <c r="SW91" s="9"/>
      <c r="SX91" s="9"/>
      <c r="SY91" s="9"/>
      <c r="SZ91" s="9"/>
      <c r="TA91" s="9"/>
      <c r="TB91" s="9"/>
      <c r="TC91" s="9"/>
      <c r="TD91" s="9"/>
      <c r="TE91" s="9"/>
      <c r="TF91" s="9"/>
      <c r="TG91" s="9"/>
      <c r="TH91" s="9"/>
      <c r="TI91" s="9"/>
      <c r="TJ91" s="9"/>
      <c r="TK91" s="9"/>
      <c r="TL91" s="9"/>
      <c r="TM91" s="9"/>
      <c r="TN91" s="9"/>
      <c r="TO91" s="9"/>
      <c r="TP91" s="9"/>
      <c r="TQ91" s="9"/>
      <c r="TR91" s="9"/>
      <c r="TS91" s="9"/>
      <c r="TT91" s="9"/>
      <c r="TU91" s="9"/>
      <c r="TV91" s="9"/>
      <c r="TW91" s="9"/>
      <c r="TX91" s="9"/>
      <c r="TY91" s="9"/>
      <c r="TZ91" s="9"/>
      <c r="UA91" s="9"/>
      <c r="UB91" s="9"/>
      <c r="UC91" s="9"/>
      <c r="UD91" s="9"/>
      <c r="UE91" s="9"/>
      <c r="UF91" s="9"/>
      <c r="UG91" s="9"/>
      <c r="UH91" s="9"/>
      <c r="UI91" s="9"/>
      <c r="UJ91" s="9"/>
      <c r="UK91" s="9"/>
      <c r="UL91" s="9"/>
      <c r="UM91" s="9"/>
      <c r="UN91" s="9"/>
      <c r="UO91" s="9"/>
      <c r="UP91" s="9"/>
      <c r="UQ91" s="9"/>
      <c r="UR91" s="9"/>
      <c r="US91" s="9"/>
      <c r="UT91" s="9"/>
      <c r="UU91" s="9"/>
      <c r="UV91" s="9"/>
      <c r="UW91" s="9"/>
      <c r="UX91" s="9"/>
      <c r="UY91" s="9"/>
      <c r="UZ91" s="9"/>
      <c r="VA91" s="9"/>
      <c r="VB91" s="9"/>
      <c r="VC91" s="9"/>
      <c r="VD91" s="9"/>
      <c r="VE91" s="9"/>
      <c r="VF91" s="9"/>
      <c r="VG91" s="9"/>
      <c r="VH91" s="9"/>
      <c r="VI91" s="9"/>
      <c r="VJ91" s="9"/>
      <c r="VK91" s="9"/>
      <c r="VL91" s="9"/>
      <c r="VM91" s="9"/>
      <c r="VN91" s="9"/>
      <c r="VO91" s="9"/>
      <c r="VP91" s="9"/>
      <c r="VQ91" s="9"/>
      <c r="VR91" s="9"/>
      <c r="VS91" s="9"/>
      <c r="VT91" s="9"/>
      <c r="VU91" s="9"/>
      <c r="VV91" s="9"/>
      <c r="VW91" s="9"/>
      <c r="VX91" s="9"/>
      <c r="VY91" s="9"/>
      <c r="VZ91" s="9"/>
      <c r="WA91" s="9"/>
      <c r="WB91" s="9"/>
      <c r="WC91" s="9"/>
      <c r="WD91" s="9"/>
      <c r="WE91" s="9"/>
      <c r="WF91" s="9"/>
      <c r="WG91" s="9"/>
      <c r="WH91" s="9"/>
      <c r="WI91" s="9"/>
      <c r="WJ91" s="9"/>
      <c r="WK91" s="9"/>
      <c r="WL91" s="9"/>
      <c r="WM91" s="9"/>
      <c r="WN91" s="9"/>
      <c r="WO91" s="9"/>
      <c r="WP91" s="9"/>
      <c r="WQ91" s="9"/>
      <c r="WR91" s="9"/>
      <c r="WS91" s="9"/>
      <c r="WT91" s="9"/>
      <c r="WU91" s="9"/>
      <c r="WV91" s="9"/>
      <c r="WW91" s="9"/>
      <c r="WX91" s="9"/>
      <c r="WY91" s="9"/>
      <c r="WZ91" s="9"/>
      <c r="XA91" s="9"/>
      <c r="XB91" s="9"/>
      <c r="XC91" s="9"/>
      <c r="XD91" s="9"/>
      <c r="XE91" s="9"/>
      <c r="XF91" s="9"/>
      <c r="XG91" s="9"/>
      <c r="XH91" s="9"/>
      <c r="XI91" s="9"/>
      <c r="XJ91" s="9"/>
      <c r="XK91" s="9"/>
      <c r="XL91" s="9"/>
      <c r="XM91" s="9"/>
      <c r="XN91" s="9"/>
      <c r="XO91" s="9"/>
      <c r="XP91" s="9"/>
      <c r="XQ91" s="9"/>
      <c r="XR91" s="9"/>
      <c r="XS91" s="9"/>
      <c r="XT91" s="9"/>
      <c r="XU91" s="9"/>
      <c r="XV91" s="9"/>
      <c r="XW91" s="9"/>
      <c r="XX91" s="9"/>
      <c r="XY91" s="9"/>
      <c r="XZ91" s="9"/>
      <c r="YA91" s="9"/>
      <c r="YB91" s="9"/>
      <c r="YC91" s="9"/>
      <c r="YD91" s="9"/>
      <c r="YE91" s="9"/>
      <c r="YF91" s="9"/>
      <c r="YG91" s="9"/>
      <c r="YH91" s="9"/>
      <c r="YI91" s="9"/>
      <c r="YJ91" s="9"/>
      <c r="YK91" s="9"/>
      <c r="YL91" s="9"/>
      <c r="YM91" s="9"/>
      <c r="YN91" s="9"/>
      <c r="YO91" s="9"/>
      <c r="YP91" s="9"/>
      <c r="YQ91" s="9"/>
      <c r="YR91" s="9"/>
      <c r="YS91" s="9"/>
      <c r="YT91" s="9"/>
      <c r="YU91" s="9"/>
      <c r="YV91" s="9"/>
      <c r="YW91" s="9"/>
      <c r="YX91" s="9"/>
      <c r="YY91" s="9"/>
      <c r="YZ91" s="9"/>
      <c r="ZA91" s="9"/>
      <c r="ZB91" s="9"/>
      <c r="ZC91" s="9"/>
      <c r="ZD91" s="9"/>
      <c r="ZE91" s="9"/>
      <c r="ZF91" s="9"/>
      <c r="ZG91" s="9"/>
      <c r="ZH91" s="9"/>
      <c r="ZI91" s="9"/>
      <c r="ZJ91" s="9"/>
      <c r="ZK91" s="9"/>
      <c r="ZL91" s="9"/>
      <c r="ZM91" s="9"/>
      <c r="ZN91" s="9"/>
      <c r="ZO91" s="9"/>
      <c r="ZP91" s="9"/>
      <c r="ZQ91" s="9"/>
      <c r="ZR91" s="9"/>
      <c r="ZS91" s="9"/>
      <c r="ZT91" s="9"/>
      <c r="ZU91" s="9"/>
      <c r="ZV91" s="9"/>
      <c r="ZW91" s="9"/>
      <c r="ZX91" s="9"/>
      <c r="ZY91" s="9"/>
      <c r="ZZ91" s="9"/>
      <c r="AAA91" s="9"/>
      <c r="AAB91" s="9"/>
      <c r="AAC91" s="9"/>
      <c r="AAD91" s="9"/>
      <c r="AAE91" s="9"/>
      <c r="AAF91" s="9"/>
      <c r="AAG91" s="9"/>
      <c r="AAH91" s="9"/>
      <c r="AAI91" s="9"/>
      <c r="AAJ91" s="9"/>
      <c r="AAK91" s="9"/>
      <c r="AAL91" s="9"/>
      <c r="AAM91" s="9"/>
      <c r="AAN91" s="9"/>
      <c r="AAO91" s="9"/>
      <c r="AAP91" s="9"/>
      <c r="AAQ91" s="9"/>
      <c r="AAR91" s="9"/>
      <c r="AAS91" s="9"/>
      <c r="AAT91" s="9"/>
      <c r="AAU91" s="9"/>
      <c r="AAV91" s="9"/>
      <c r="AAW91" s="9"/>
      <c r="AAX91" s="9"/>
      <c r="AAY91" s="9"/>
      <c r="AAZ91" s="9"/>
      <c r="ABA91" s="9"/>
      <c r="ABB91" s="9"/>
      <c r="ABC91" s="9"/>
      <c r="ABD91" s="9"/>
      <c r="ABE91" s="9"/>
      <c r="ABF91" s="9"/>
      <c r="ABG91" s="9"/>
      <c r="ABH91" s="9"/>
      <c r="ABI91" s="9"/>
      <c r="ABJ91" s="9"/>
      <c r="ABK91" s="9"/>
      <c r="ABL91" s="9"/>
      <c r="ABM91" s="9"/>
      <c r="ABN91" s="9"/>
      <c r="ABO91" s="9"/>
      <c r="ABP91" s="9"/>
      <c r="ABQ91" s="9"/>
      <c r="ABR91" s="9"/>
      <c r="ABS91" s="9"/>
      <c r="ABT91" s="9"/>
      <c r="ABU91" s="9"/>
      <c r="ABV91" s="9"/>
      <c r="ABW91" s="9"/>
      <c r="ABX91" s="9"/>
      <c r="ABY91" s="9"/>
      <c r="ABZ91" s="9"/>
      <c r="ACA91" s="9"/>
      <c r="ACB91" s="9"/>
      <c r="ACC91" s="9"/>
      <c r="ACD91" s="9"/>
      <c r="ACE91" s="9"/>
      <c r="ACF91" s="9"/>
      <c r="ACG91" s="9"/>
      <c r="ACH91" s="9"/>
      <c r="ACI91" s="9"/>
      <c r="ACJ91" s="9"/>
      <c r="ACK91" s="9"/>
      <c r="ACL91" s="9"/>
      <c r="ACM91" s="9"/>
      <c r="ACN91" s="9"/>
      <c r="ACO91" s="9"/>
      <c r="ACP91" s="9"/>
      <c r="ACQ91" s="9"/>
      <c r="ACR91" s="9"/>
      <c r="ACS91" s="9"/>
      <c r="ACT91" s="9"/>
      <c r="ACU91" s="9"/>
      <c r="ACV91" s="9"/>
      <c r="ACW91" s="9"/>
      <c r="ACX91" s="9"/>
      <c r="ACY91" s="9"/>
      <c r="ACZ91" s="9"/>
      <c r="ADA91" s="9"/>
      <c r="ADB91" s="9"/>
      <c r="ADC91" s="9"/>
      <c r="ADD91" s="9"/>
      <c r="ADE91" s="9"/>
      <c r="ADF91" s="9"/>
      <c r="ADG91" s="9"/>
      <c r="ADH91" s="9"/>
      <c r="ADI91" s="9"/>
      <c r="ADJ91" s="9"/>
      <c r="ADK91" s="9"/>
      <c r="ADL91" s="9"/>
      <c r="ADM91" s="9"/>
      <c r="ADN91" s="9"/>
      <c r="ADO91" s="9"/>
      <c r="ADP91" s="9"/>
      <c r="ADQ91" s="9"/>
      <c r="ADR91" s="9"/>
      <c r="ADS91" s="9"/>
      <c r="ADT91" s="9"/>
      <c r="ADU91" s="9"/>
    </row>
    <row r="92" spans="1:801" s="3" customFormat="1">
      <c r="A92" s="7"/>
      <c r="B92" s="8"/>
      <c r="C92" s="7"/>
      <c r="D92" s="7"/>
      <c r="E92" s="9"/>
      <c r="F92" s="9"/>
      <c r="G92" s="9"/>
      <c r="H92" s="7"/>
      <c r="I92" s="9"/>
      <c r="J92" s="7"/>
      <c r="K92" s="7"/>
      <c r="L92" s="67"/>
      <c r="M92" s="7"/>
      <c r="N92" s="7"/>
      <c r="O92" s="9"/>
      <c r="P92" s="9"/>
      <c r="Q92" s="7"/>
      <c r="R92" s="7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70"/>
      <c r="BK92" s="1"/>
      <c r="BL92" s="1"/>
      <c r="BM92" s="1"/>
      <c r="QR92" s="9"/>
      <c r="QS92" s="9"/>
      <c r="QT92" s="9"/>
      <c r="QU92" s="9"/>
      <c r="QV92" s="9"/>
      <c r="QW92" s="9"/>
      <c r="QX92" s="9"/>
      <c r="QY92" s="9"/>
      <c r="QZ92" s="9"/>
      <c r="RA92" s="9"/>
      <c r="RB92" s="9"/>
      <c r="RC92" s="9"/>
      <c r="RD92" s="9"/>
      <c r="RE92" s="9"/>
      <c r="RF92" s="9"/>
      <c r="RG92" s="9"/>
      <c r="RH92" s="9"/>
      <c r="RI92" s="9"/>
      <c r="RJ92" s="9"/>
      <c r="RK92" s="9"/>
      <c r="RL92" s="9"/>
      <c r="RM92" s="9"/>
      <c r="RN92" s="9"/>
      <c r="RO92" s="9"/>
      <c r="RP92" s="9"/>
      <c r="RQ92" s="9"/>
      <c r="RR92" s="9"/>
      <c r="RS92" s="9"/>
      <c r="RT92" s="9"/>
      <c r="RU92" s="9"/>
      <c r="RV92" s="9"/>
      <c r="RW92" s="9"/>
      <c r="RX92" s="9"/>
      <c r="RY92" s="9"/>
      <c r="RZ92" s="9"/>
      <c r="SA92" s="9"/>
      <c r="SB92" s="9"/>
      <c r="SC92" s="9"/>
      <c r="SD92" s="9"/>
      <c r="SE92" s="9"/>
      <c r="SF92" s="9"/>
      <c r="SG92" s="9"/>
      <c r="SH92" s="9"/>
      <c r="SI92" s="9"/>
      <c r="SJ92" s="9"/>
      <c r="SK92" s="9"/>
      <c r="SL92" s="9"/>
      <c r="SM92" s="9"/>
      <c r="SN92" s="9"/>
      <c r="SO92" s="9"/>
      <c r="SP92" s="9"/>
      <c r="SQ92" s="9"/>
      <c r="SR92" s="9"/>
      <c r="SS92" s="9"/>
      <c r="ST92" s="9"/>
      <c r="SU92" s="9"/>
      <c r="SV92" s="9"/>
      <c r="SW92" s="9"/>
      <c r="SX92" s="9"/>
      <c r="SY92" s="9"/>
      <c r="SZ92" s="9"/>
      <c r="TA92" s="9"/>
      <c r="TB92" s="9"/>
      <c r="TC92" s="9"/>
      <c r="TD92" s="9"/>
      <c r="TE92" s="9"/>
      <c r="TF92" s="9"/>
      <c r="TG92" s="9"/>
      <c r="TH92" s="9"/>
      <c r="TI92" s="9"/>
      <c r="TJ92" s="9"/>
      <c r="TK92" s="9"/>
      <c r="TL92" s="9"/>
      <c r="TM92" s="9"/>
      <c r="TN92" s="9"/>
      <c r="TO92" s="9"/>
      <c r="TP92" s="9"/>
      <c r="TQ92" s="9"/>
      <c r="TR92" s="9"/>
      <c r="TS92" s="9"/>
      <c r="TT92" s="9"/>
      <c r="TU92" s="9"/>
      <c r="TV92" s="9"/>
      <c r="TW92" s="9"/>
      <c r="TX92" s="9"/>
      <c r="TY92" s="9"/>
      <c r="TZ92" s="9"/>
      <c r="UA92" s="9"/>
      <c r="UB92" s="9"/>
      <c r="UC92" s="9"/>
      <c r="UD92" s="9"/>
      <c r="UE92" s="9"/>
      <c r="UF92" s="9"/>
      <c r="UG92" s="9"/>
      <c r="UH92" s="9"/>
      <c r="UI92" s="9"/>
      <c r="UJ92" s="9"/>
      <c r="UK92" s="9"/>
      <c r="UL92" s="9"/>
      <c r="UM92" s="9"/>
      <c r="UN92" s="9"/>
      <c r="UO92" s="9"/>
      <c r="UP92" s="9"/>
      <c r="UQ92" s="9"/>
      <c r="UR92" s="9"/>
      <c r="US92" s="9"/>
      <c r="UT92" s="9"/>
      <c r="UU92" s="9"/>
      <c r="UV92" s="9"/>
      <c r="UW92" s="9"/>
      <c r="UX92" s="9"/>
      <c r="UY92" s="9"/>
      <c r="UZ92" s="9"/>
      <c r="VA92" s="9"/>
      <c r="VB92" s="9"/>
      <c r="VC92" s="9"/>
      <c r="VD92" s="9"/>
      <c r="VE92" s="9"/>
      <c r="VF92" s="9"/>
      <c r="VG92" s="9"/>
      <c r="VH92" s="9"/>
      <c r="VI92" s="9"/>
      <c r="VJ92" s="9"/>
      <c r="VK92" s="9"/>
      <c r="VL92" s="9"/>
      <c r="VM92" s="9"/>
      <c r="VN92" s="9"/>
      <c r="VO92" s="9"/>
      <c r="VP92" s="9"/>
      <c r="VQ92" s="9"/>
      <c r="VR92" s="9"/>
      <c r="VS92" s="9"/>
      <c r="VT92" s="9"/>
      <c r="VU92" s="9"/>
      <c r="VV92" s="9"/>
      <c r="VW92" s="9"/>
      <c r="VX92" s="9"/>
      <c r="VY92" s="9"/>
      <c r="VZ92" s="9"/>
      <c r="WA92" s="9"/>
      <c r="WB92" s="9"/>
      <c r="WC92" s="9"/>
      <c r="WD92" s="9"/>
      <c r="WE92" s="9"/>
      <c r="WF92" s="9"/>
      <c r="WG92" s="9"/>
      <c r="WH92" s="9"/>
      <c r="WI92" s="9"/>
      <c r="WJ92" s="9"/>
      <c r="WK92" s="9"/>
      <c r="WL92" s="9"/>
      <c r="WM92" s="9"/>
      <c r="WN92" s="9"/>
      <c r="WO92" s="9"/>
      <c r="WP92" s="9"/>
      <c r="WQ92" s="9"/>
      <c r="WR92" s="9"/>
      <c r="WS92" s="9"/>
      <c r="WT92" s="9"/>
      <c r="WU92" s="9"/>
      <c r="WV92" s="9"/>
      <c r="WW92" s="9"/>
      <c r="WX92" s="9"/>
      <c r="WY92" s="9"/>
      <c r="WZ92" s="9"/>
      <c r="XA92" s="9"/>
      <c r="XB92" s="9"/>
      <c r="XC92" s="9"/>
      <c r="XD92" s="9"/>
      <c r="XE92" s="9"/>
      <c r="XF92" s="9"/>
      <c r="XG92" s="9"/>
      <c r="XH92" s="9"/>
      <c r="XI92" s="9"/>
      <c r="XJ92" s="9"/>
      <c r="XK92" s="9"/>
      <c r="XL92" s="9"/>
      <c r="XM92" s="9"/>
      <c r="XN92" s="9"/>
      <c r="XO92" s="9"/>
      <c r="XP92" s="9"/>
      <c r="XQ92" s="9"/>
      <c r="XR92" s="9"/>
      <c r="XS92" s="9"/>
      <c r="XT92" s="9"/>
      <c r="XU92" s="9"/>
      <c r="XV92" s="9"/>
      <c r="XW92" s="9"/>
      <c r="XX92" s="9"/>
      <c r="XY92" s="9"/>
      <c r="XZ92" s="9"/>
      <c r="YA92" s="9"/>
      <c r="YB92" s="9"/>
      <c r="YC92" s="9"/>
      <c r="YD92" s="9"/>
      <c r="YE92" s="9"/>
      <c r="YF92" s="9"/>
      <c r="YG92" s="9"/>
      <c r="YH92" s="9"/>
      <c r="YI92" s="9"/>
      <c r="YJ92" s="9"/>
      <c r="YK92" s="9"/>
      <c r="YL92" s="9"/>
      <c r="YM92" s="9"/>
      <c r="YN92" s="9"/>
      <c r="YO92" s="9"/>
      <c r="YP92" s="9"/>
      <c r="YQ92" s="9"/>
      <c r="YR92" s="9"/>
      <c r="YS92" s="9"/>
      <c r="YT92" s="9"/>
      <c r="YU92" s="9"/>
      <c r="YV92" s="9"/>
      <c r="YW92" s="9"/>
      <c r="YX92" s="9"/>
      <c r="YY92" s="9"/>
      <c r="YZ92" s="9"/>
      <c r="ZA92" s="9"/>
      <c r="ZB92" s="9"/>
      <c r="ZC92" s="9"/>
      <c r="ZD92" s="9"/>
      <c r="ZE92" s="9"/>
      <c r="ZF92" s="9"/>
      <c r="ZG92" s="9"/>
      <c r="ZH92" s="9"/>
      <c r="ZI92" s="9"/>
      <c r="ZJ92" s="9"/>
      <c r="ZK92" s="9"/>
      <c r="ZL92" s="9"/>
      <c r="ZM92" s="9"/>
      <c r="ZN92" s="9"/>
      <c r="ZO92" s="9"/>
      <c r="ZP92" s="9"/>
      <c r="ZQ92" s="9"/>
      <c r="ZR92" s="9"/>
      <c r="ZS92" s="9"/>
      <c r="ZT92" s="9"/>
      <c r="ZU92" s="9"/>
      <c r="ZV92" s="9"/>
      <c r="ZW92" s="9"/>
      <c r="ZX92" s="9"/>
      <c r="ZY92" s="9"/>
      <c r="ZZ92" s="9"/>
      <c r="AAA92" s="9"/>
      <c r="AAB92" s="9"/>
      <c r="AAC92" s="9"/>
      <c r="AAD92" s="9"/>
      <c r="AAE92" s="9"/>
      <c r="AAF92" s="9"/>
      <c r="AAG92" s="9"/>
      <c r="AAH92" s="9"/>
      <c r="AAI92" s="9"/>
      <c r="AAJ92" s="9"/>
      <c r="AAK92" s="9"/>
      <c r="AAL92" s="9"/>
      <c r="AAM92" s="9"/>
      <c r="AAN92" s="9"/>
      <c r="AAO92" s="9"/>
      <c r="AAP92" s="9"/>
      <c r="AAQ92" s="9"/>
      <c r="AAR92" s="9"/>
      <c r="AAS92" s="9"/>
      <c r="AAT92" s="9"/>
      <c r="AAU92" s="9"/>
      <c r="AAV92" s="9"/>
      <c r="AAW92" s="9"/>
      <c r="AAX92" s="9"/>
      <c r="AAY92" s="9"/>
      <c r="AAZ92" s="9"/>
      <c r="ABA92" s="9"/>
      <c r="ABB92" s="9"/>
      <c r="ABC92" s="9"/>
      <c r="ABD92" s="9"/>
      <c r="ABE92" s="9"/>
      <c r="ABF92" s="9"/>
      <c r="ABG92" s="9"/>
      <c r="ABH92" s="9"/>
      <c r="ABI92" s="9"/>
      <c r="ABJ92" s="9"/>
      <c r="ABK92" s="9"/>
      <c r="ABL92" s="9"/>
      <c r="ABM92" s="9"/>
      <c r="ABN92" s="9"/>
      <c r="ABO92" s="9"/>
      <c r="ABP92" s="9"/>
      <c r="ABQ92" s="9"/>
      <c r="ABR92" s="9"/>
      <c r="ABS92" s="9"/>
      <c r="ABT92" s="9"/>
      <c r="ABU92" s="9"/>
      <c r="ABV92" s="9"/>
      <c r="ABW92" s="9"/>
      <c r="ABX92" s="9"/>
      <c r="ABY92" s="9"/>
      <c r="ABZ92" s="9"/>
      <c r="ACA92" s="9"/>
      <c r="ACB92" s="9"/>
      <c r="ACC92" s="9"/>
      <c r="ACD92" s="9"/>
      <c r="ACE92" s="9"/>
      <c r="ACF92" s="9"/>
      <c r="ACG92" s="9"/>
      <c r="ACH92" s="9"/>
      <c r="ACI92" s="9"/>
      <c r="ACJ92" s="9"/>
      <c r="ACK92" s="9"/>
      <c r="ACL92" s="9"/>
      <c r="ACM92" s="9"/>
      <c r="ACN92" s="9"/>
      <c r="ACO92" s="9"/>
      <c r="ACP92" s="9"/>
      <c r="ACQ92" s="9"/>
      <c r="ACR92" s="9"/>
      <c r="ACS92" s="9"/>
      <c r="ACT92" s="9"/>
      <c r="ACU92" s="9"/>
      <c r="ACV92" s="9"/>
      <c r="ACW92" s="9"/>
      <c r="ACX92" s="9"/>
      <c r="ACY92" s="9"/>
      <c r="ACZ92" s="9"/>
      <c r="ADA92" s="9"/>
      <c r="ADB92" s="9"/>
      <c r="ADC92" s="9"/>
      <c r="ADD92" s="9"/>
      <c r="ADE92" s="9"/>
      <c r="ADF92" s="9"/>
      <c r="ADG92" s="9"/>
      <c r="ADH92" s="9"/>
      <c r="ADI92" s="9"/>
      <c r="ADJ92" s="9"/>
      <c r="ADK92" s="9"/>
      <c r="ADL92" s="9"/>
      <c r="ADM92" s="9"/>
      <c r="ADN92" s="9"/>
      <c r="ADO92" s="9"/>
      <c r="ADP92" s="9"/>
      <c r="ADQ92" s="9"/>
      <c r="ADR92" s="9"/>
      <c r="ADS92" s="9"/>
      <c r="ADT92" s="9"/>
      <c r="ADU92" s="9"/>
    </row>
    <row r="93" spans="1:801" s="3" customFormat="1">
      <c r="A93" s="7"/>
      <c r="B93" s="8"/>
      <c r="C93" s="7"/>
      <c r="D93" s="7"/>
      <c r="E93" s="9"/>
      <c r="F93" s="9"/>
      <c r="G93" s="9"/>
      <c r="H93" s="7"/>
      <c r="I93" s="9"/>
      <c r="J93" s="7"/>
      <c r="K93" s="7"/>
      <c r="L93" s="68" t="s">
        <v>270</v>
      </c>
      <c r="M93" s="7"/>
      <c r="N93" s="7"/>
      <c r="O93" s="9"/>
      <c r="P93" s="9"/>
      <c r="Q93" s="7"/>
      <c r="R93" s="7"/>
      <c r="S93" s="9"/>
      <c r="T93" s="9"/>
      <c r="U93" s="9"/>
      <c r="V93" s="9"/>
      <c r="W93" s="9"/>
      <c r="X93" s="70" t="s">
        <v>270</v>
      </c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70" t="s">
        <v>270</v>
      </c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70" t="s">
        <v>270</v>
      </c>
      <c r="BA93" s="9"/>
      <c r="BB93" s="9"/>
      <c r="BC93" s="9"/>
      <c r="BD93" s="9"/>
      <c r="BE93" s="9"/>
      <c r="BF93" s="9"/>
      <c r="BG93" s="9"/>
      <c r="BH93" s="9"/>
      <c r="BI93" s="9"/>
      <c r="BJ93" s="70" t="s">
        <v>270</v>
      </c>
      <c r="BK93" s="1"/>
      <c r="BL93" s="1"/>
      <c r="BM93" s="1"/>
      <c r="QR93" s="9"/>
      <c r="QS93" s="9"/>
      <c r="QT93" s="9"/>
      <c r="QU93" s="9"/>
      <c r="QV93" s="9"/>
      <c r="QW93" s="9"/>
      <c r="QX93" s="9"/>
      <c r="QY93" s="9"/>
      <c r="QZ93" s="9"/>
      <c r="RA93" s="9"/>
      <c r="RB93" s="9"/>
      <c r="RC93" s="9"/>
      <c r="RD93" s="9"/>
      <c r="RE93" s="9"/>
      <c r="RF93" s="9"/>
      <c r="RG93" s="9"/>
      <c r="RH93" s="9"/>
      <c r="RI93" s="9"/>
      <c r="RJ93" s="9"/>
      <c r="RK93" s="9"/>
      <c r="RL93" s="9"/>
      <c r="RM93" s="9"/>
      <c r="RN93" s="9"/>
      <c r="RO93" s="9"/>
      <c r="RP93" s="9"/>
      <c r="RQ93" s="9"/>
      <c r="RR93" s="9"/>
      <c r="RS93" s="9"/>
      <c r="RT93" s="9"/>
      <c r="RU93" s="9"/>
      <c r="RV93" s="9"/>
      <c r="RW93" s="9"/>
      <c r="RX93" s="9"/>
      <c r="RY93" s="9"/>
      <c r="RZ93" s="9"/>
      <c r="SA93" s="9"/>
      <c r="SB93" s="9"/>
      <c r="SC93" s="9"/>
      <c r="SD93" s="9"/>
      <c r="SE93" s="9"/>
      <c r="SF93" s="9"/>
      <c r="SG93" s="9"/>
      <c r="SH93" s="9"/>
      <c r="SI93" s="9"/>
      <c r="SJ93" s="9"/>
      <c r="SK93" s="9"/>
      <c r="SL93" s="9"/>
      <c r="SM93" s="9"/>
      <c r="SN93" s="9"/>
      <c r="SO93" s="9"/>
      <c r="SP93" s="9"/>
      <c r="SQ93" s="9"/>
      <c r="SR93" s="9"/>
      <c r="SS93" s="9"/>
      <c r="ST93" s="9"/>
      <c r="SU93" s="9"/>
      <c r="SV93" s="9"/>
      <c r="SW93" s="9"/>
      <c r="SX93" s="9"/>
      <c r="SY93" s="9"/>
      <c r="SZ93" s="9"/>
      <c r="TA93" s="9"/>
      <c r="TB93" s="9"/>
      <c r="TC93" s="9"/>
      <c r="TD93" s="9"/>
      <c r="TE93" s="9"/>
      <c r="TF93" s="9"/>
      <c r="TG93" s="9"/>
      <c r="TH93" s="9"/>
      <c r="TI93" s="9"/>
      <c r="TJ93" s="9"/>
      <c r="TK93" s="9"/>
      <c r="TL93" s="9"/>
      <c r="TM93" s="9"/>
      <c r="TN93" s="9"/>
      <c r="TO93" s="9"/>
      <c r="TP93" s="9"/>
      <c r="TQ93" s="9"/>
      <c r="TR93" s="9"/>
      <c r="TS93" s="9"/>
      <c r="TT93" s="9"/>
      <c r="TU93" s="9"/>
      <c r="TV93" s="9"/>
      <c r="TW93" s="9"/>
      <c r="TX93" s="9"/>
      <c r="TY93" s="9"/>
      <c r="TZ93" s="9"/>
      <c r="UA93" s="9"/>
      <c r="UB93" s="9"/>
      <c r="UC93" s="9"/>
      <c r="UD93" s="9"/>
      <c r="UE93" s="9"/>
      <c r="UF93" s="9"/>
      <c r="UG93" s="9"/>
      <c r="UH93" s="9"/>
      <c r="UI93" s="9"/>
      <c r="UJ93" s="9"/>
      <c r="UK93" s="9"/>
      <c r="UL93" s="9"/>
      <c r="UM93" s="9"/>
      <c r="UN93" s="9"/>
      <c r="UO93" s="9"/>
      <c r="UP93" s="9"/>
      <c r="UQ93" s="9"/>
      <c r="UR93" s="9"/>
      <c r="US93" s="9"/>
      <c r="UT93" s="9"/>
      <c r="UU93" s="9"/>
      <c r="UV93" s="9"/>
      <c r="UW93" s="9"/>
      <c r="UX93" s="9"/>
      <c r="UY93" s="9"/>
      <c r="UZ93" s="9"/>
      <c r="VA93" s="9"/>
      <c r="VB93" s="9"/>
      <c r="VC93" s="9"/>
      <c r="VD93" s="9"/>
      <c r="VE93" s="9"/>
      <c r="VF93" s="9"/>
      <c r="VG93" s="9"/>
      <c r="VH93" s="9"/>
      <c r="VI93" s="9"/>
      <c r="VJ93" s="9"/>
      <c r="VK93" s="9"/>
      <c r="VL93" s="9"/>
      <c r="VM93" s="9"/>
      <c r="VN93" s="9"/>
      <c r="VO93" s="9"/>
      <c r="VP93" s="9"/>
      <c r="VQ93" s="9"/>
      <c r="VR93" s="9"/>
      <c r="VS93" s="9"/>
      <c r="VT93" s="9"/>
      <c r="VU93" s="9"/>
      <c r="VV93" s="9"/>
      <c r="VW93" s="9"/>
      <c r="VX93" s="9"/>
      <c r="VY93" s="9"/>
      <c r="VZ93" s="9"/>
      <c r="WA93" s="9"/>
      <c r="WB93" s="9"/>
      <c r="WC93" s="9"/>
      <c r="WD93" s="9"/>
      <c r="WE93" s="9"/>
      <c r="WF93" s="9"/>
      <c r="WG93" s="9"/>
      <c r="WH93" s="9"/>
      <c r="WI93" s="9"/>
      <c r="WJ93" s="9"/>
      <c r="WK93" s="9"/>
      <c r="WL93" s="9"/>
      <c r="WM93" s="9"/>
      <c r="WN93" s="9"/>
      <c r="WO93" s="9"/>
      <c r="WP93" s="9"/>
      <c r="WQ93" s="9"/>
      <c r="WR93" s="9"/>
      <c r="WS93" s="9"/>
      <c r="WT93" s="9"/>
      <c r="WU93" s="9"/>
      <c r="WV93" s="9"/>
      <c r="WW93" s="9"/>
      <c r="WX93" s="9"/>
      <c r="WY93" s="9"/>
      <c r="WZ93" s="9"/>
      <c r="XA93" s="9"/>
      <c r="XB93" s="9"/>
      <c r="XC93" s="9"/>
      <c r="XD93" s="9"/>
      <c r="XE93" s="9"/>
      <c r="XF93" s="9"/>
      <c r="XG93" s="9"/>
      <c r="XH93" s="9"/>
      <c r="XI93" s="9"/>
      <c r="XJ93" s="9"/>
      <c r="XK93" s="9"/>
      <c r="XL93" s="9"/>
      <c r="XM93" s="9"/>
      <c r="XN93" s="9"/>
      <c r="XO93" s="9"/>
      <c r="XP93" s="9"/>
      <c r="XQ93" s="9"/>
      <c r="XR93" s="9"/>
      <c r="XS93" s="9"/>
      <c r="XT93" s="9"/>
      <c r="XU93" s="9"/>
      <c r="XV93" s="9"/>
      <c r="XW93" s="9"/>
      <c r="XX93" s="9"/>
      <c r="XY93" s="9"/>
      <c r="XZ93" s="9"/>
      <c r="YA93" s="9"/>
      <c r="YB93" s="9"/>
      <c r="YC93" s="9"/>
      <c r="YD93" s="9"/>
      <c r="YE93" s="9"/>
      <c r="YF93" s="9"/>
      <c r="YG93" s="9"/>
      <c r="YH93" s="9"/>
      <c r="YI93" s="9"/>
      <c r="YJ93" s="9"/>
      <c r="YK93" s="9"/>
      <c r="YL93" s="9"/>
      <c r="YM93" s="9"/>
      <c r="YN93" s="9"/>
      <c r="YO93" s="9"/>
      <c r="YP93" s="9"/>
      <c r="YQ93" s="9"/>
      <c r="YR93" s="9"/>
      <c r="YS93" s="9"/>
      <c r="YT93" s="9"/>
      <c r="YU93" s="9"/>
      <c r="YV93" s="9"/>
      <c r="YW93" s="9"/>
      <c r="YX93" s="9"/>
      <c r="YY93" s="9"/>
      <c r="YZ93" s="9"/>
      <c r="ZA93" s="9"/>
      <c r="ZB93" s="9"/>
      <c r="ZC93" s="9"/>
      <c r="ZD93" s="9"/>
      <c r="ZE93" s="9"/>
      <c r="ZF93" s="9"/>
      <c r="ZG93" s="9"/>
      <c r="ZH93" s="9"/>
      <c r="ZI93" s="9"/>
      <c r="ZJ93" s="9"/>
      <c r="ZK93" s="9"/>
      <c r="ZL93" s="9"/>
      <c r="ZM93" s="9"/>
      <c r="ZN93" s="9"/>
      <c r="ZO93" s="9"/>
      <c r="ZP93" s="9"/>
      <c r="ZQ93" s="9"/>
      <c r="ZR93" s="9"/>
      <c r="ZS93" s="9"/>
      <c r="ZT93" s="9"/>
      <c r="ZU93" s="9"/>
      <c r="ZV93" s="9"/>
      <c r="ZW93" s="9"/>
      <c r="ZX93" s="9"/>
      <c r="ZY93" s="9"/>
      <c r="ZZ93" s="9"/>
      <c r="AAA93" s="9"/>
      <c r="AAB93" s="9"/>
      <c r="AAC93" s="9"/>
      <c r="AAD93" s="9"/>
      <c r="AAE93" s="9"/>
      <c r="AAF93" s="9"/>
      <c r="AAG93" s="9"/>
      <c r="AAH93" s="9"/>
      <c r="AAI93" s="9"/>
      <c r="AAJ93" s="9"/>
      <c r="AAK93" s="9"/>
      <c r="AAL93" s="9"/>
      <c r="AAM93" s="9"/>
      <c r="AAN93" s="9"/>
      <c r="AAO93" s="9"/>
      <c r="AAP93" s="9"/>
      <c r="AAQ93" s="9"/>
      <c r="AAR93" s="9"/>
      <c r="AAS93" s="9"/>
      <c r="AAT93" s="9"/>
      <c r="AAU93" s="9"/>
      <c r="AAV93" s="9"/>
      <c r="AAW93" s="9"/>
      <c r="AAX93" s="9"/>
      <c r="AAY93" s="9"/>
      <c r="AAZ93" s="9"/>
      <c r="ABA93" s="9"/>
      <c r="ABB93" s="9"/>
      <c r="ABC93" s="9"/>
      <c r="ABD93" s="9"/>
      <c r="ABE93" s="9"/>
      <c r="ABF93" s="9"/>
      <c r="ABG93" s="9"/>
      <c r="ABH93" s="9"/>
      <c r="ABI93" s="9"/>
      <c r="ABJ93" s="9"/>
      <c r="ABK93" s="9"/>
      <c r="ABL93" s="9"/>
      <c r="ABM93" s="9"/>
      <c r="ABN93" s="9"/>
      <c r="ABO93" s="9"/>
      <c r="ABP93" s="9"/>
      <c r="ABQ93" s="9"/>
      <c r="ABR93" s="9"/>
      <c r="ABS93" s="9"/>
      <c r="ABT93" s="9"/>
      <c r="ABU93" s="9"/>
      <c r="ABV93" s="9"/>
      <c r="ABW93" s="9"/>
      <c r="ABX93" s="9"/>
      <c r="ABY93" s="9"/>
      <c r="ABZ93" s="9"/>
      <c r="ACA93" s="9"/>
      <c r="ACB93" s="9"/>
      <c r="ACC93" s="9"/>
      <c r="ACD93" s="9"/>
      <c r="ACE93" s="9"/>
      <c r="ACF93" s="9"/>
      <c r="ACG93" s="9"/>
      <c r="ACH93" s="9"/>
      <c r="ACI93" s="9"/>
      <c r="ACJ93" s="9"/>
      <c r="ACK93" s="9"/>
      <c r="ACL93" s="9"/>
      <c r="ACM93" s="9"/>
      <c r="ACN93" s="9"/>
      <c r="ACO93" s="9"/>
      <c r="ACP93" s="9"/>
      <c r="ACQ93" s="9"/>
      <c r="ACR93" s="9"/>
      <c r="ACS93" s="9"/>
      <c r="ACT93" s="9"/>
      <c r="ACU93" s="9"/>
      <c r="ACV93" s="9"/>
      <c r="ACW93" s="9"/>
      <c r="ACX93" s="9"/>
      <c r="ACY93" s="9"/>
      <c r="ACZ93" s="9"/>
      <c r="ADA93" s="9"/>
      <c r="ADB93" s="9"/>
      <c r="ADC93" s="9"/>
      <c r="ADD93" s="9"/>
      <c r="ADE93" s="9"/>
      <c r="ADF93" s="9"/>
      <c r="ADG93" s="9"/>
      <c r="ADH93" s="9"/>
      <c r="ADI93" s="9"/>
      <c r="ADJ93" s="9"/>
      <c r="ADK93" s="9"/>
      <c r="ADL93" s="9"/>
      <c r="ADM93" s="9"/>
      <c r="ADN93" s="9"/>
      <c r="ADO93" s="9"/>
      <c r="ADP93" s="9"/>
      <c r="ADQ93" s="9"/>
      <c r="ADR93" s="9"/>
      <c r="ADS93" s="9"/>
      <c r="ADT93" s="9"/>
      <c r="ADU93" s="9"/>
    </row>
    <row r="94" spans="1:801" s="3" customFormat="1">
      <c r="A94" s="7"/>
      <c r="B94" s="8"/>
      <c r="C94" s="7"/>
      <c r="D94" s="7"/>
      <c r="E94" s="9"/>
      <c r="F94" s="9"/>
      <c r="G94" s="9"/>
      <c r="H94" s="7"/>
      <c r="I94" s="9"/>
      <c r="J94" s="7"/>
      <c r="K94" s="7"/>
      <c r="L94" s="67" t="s">
        <v>257</v>
      </c>
      <c r="M94" s="7"/>
      <c r="N94" s="7"/>
      <c r="O94" s="9"/>
      <c r="P94" s="9"/>
      <c r="Q94" s="7"/>
      <c r="R94" s="7"/>
      <c r="S94" s="9"/>
      <c r="T94" s="9"/>
      <c r="U94" s="9"/>
      <c r="V94" s="9"/>
      <c r="W94" s="9"/>
      <c r="X94" s="71" t="s">
        <v>257</v>
      </c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71" t="s">
        <v>257</v>
      </c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71" t="s">
        <v>257</v>
      </c>
      <c r="BA94" s="9"/>
      <c r="BB94" s="9"/>
      <c r="BC94" s="9"/>
      <c r="BD94" s="9"/>
      <c r="BE94" s="9"/>
      <c r="BF94" s="9"/>
      <c r="BG94" s="9"/>
      <c r="BH94" s="9"/>
      <c r="BI94" s="9"/>
      <c r="BJ94" s="71" t="s">
        <v>257</v>
      </c>
      <c r="BK94" s="1"/>
      <c r="BL94" s="1"/>
      <c r="BM94" s="1"/>
      <c r="QR94" s="9"/>
      <c r="QS94" s="9"/>
      <c r="QT94" s="9"/>
      <c r="QU94" s="9"/>
      <c r="QV94" s="9"/>
      <c r="QW94" s="9"/>
      <c r="QX94" s="9"/>
      <c r="QY94" s="9"/>
      <c r="QZ94" s="9"/>
      <c r="RA94" s="9"/>
      <c r="RB94" s="9"/>
      <c r="RC94" s="9"/>
      <c r="RD94" s="9"/>
      <c r="RE94" s="9"/>
      <c r="RF94" s="9"/>
      <c r="RG94" s="9"/>
      <c r="RH94" s="9"/>
      <c r="RI94" s="9"/>
      <c r="RJ94" s="9"/>
      <c r="RK94" s="9"/>
      <c r="RL94" s="9"/>
      <c r="RM94" s="9"/>
      <c r="RN94" s="9"/>
      <c r="RO94" s="9"/>
      <c r="RP94" s="9"/>
      <c r="RQ94" s="9"/>
      <c r="RR94" s="9"/>
      <c r="RS94" s="9"/>
      <c r="RT94" s="9"/>
      <c r="RU94" s="9"/>
      <c r="RV94" s="9"/>
      <c r="RW94" s="9"/>
      <c r="RX94" s="9"/>
      <c r="RY94" s="9"/>
      <c r="RZ94" s="9"/>
      <c r="SA94" s="9"/>
      <c r="SB94" s="9"/>
      <c r="SC94" s="9"/>
      <c r="SD94" s="9"/>
      <c r="SE94" s="9"/>
      <c r="SF94" s="9"/>
      <c r="SG94" s="9"/>
      <c r="SH94" s="9"/>
      <c r="SI94" s="9"/>
      <c r="SJ94" s="9"/>
      <c r="SK94" s="9"/>
      <c r="SL94" s="9"/>
      <c r="SM94" s="9"/>
      <c r="SN94" s="9"/>
      <c r="SO94" s="9"/>
      <c r="SP94" s="9"/>
      <c r="SQ94" s="9"/>
      <c r="SR94" s="9"/>
      <c r="SS94" s="9"/>
      <c r="ST94" s="9"/>
      <c r="SU94" s="9"/>
      <c r="SV94" s="9"/>
      <c r="SW94" s="9"/>
      <c r="SX94" s="9"/>
      <c r="SY94" s="9"/>
      <c r="SZ94" s="9"/>
      <c r="TA94" s="9"/>
      <c r="TB94" s="9"/>
      <c r="TC94" s="9"/>
      <c r="TD94" s="9"/>
      <c r="TE94" s="9"/>
      <c r="TF94" s="9"/>
      <c r="TG94" s="9"/>
      <c r="TH94" s="9"/>
      <c r="TI94" s="9"/>
      <c r="TJ94" s="9"/>
      <c r="TK94" s="9"/>
      <c r="TL94" s="9"/>
      <c r="TM94" s="9"/>
      <c r="TN94" s="9"/>
      <c r="TO94" s="9"/>
      <c r="TP94" s="9"/>
      <c r="TQ94" s="9"/>
      <c r="TR94" s="9"/>
      <c r="TS94" s="9"/>
      <c r="TT94" s="9"/>
      <c r="TU94" s="9"/>
      <c r="TV94" s="9"/>
      <c r="TW94" s="9"/>
      <c r="TX94" s="9"/>
      <c r="TY94" s="9"/>
      <c r="TZ94" s="9"/>
      <c r="UA94" s="9"/>
      <c r="UB94" s="9"/>
      <c r="UC94" s="9"/>
      <c r="UD94" s="9"/>
      <c r="UE94" s="9"/>
      <c r="UF94" s="9"/>
      <c r="UG94" s="9"/>
      <c r="UH94" s="9"/>
      <c r="UI94" s="9"/>
      <c r="UJ94" s="9"/>
      <c r="UK94" s="9"/>
      <c r="UL94" s="9"/>
      <c r="UM94" s="9"/>
      <c r="UN94" s="9"/>
      <c r="UO94" s="9"/>
      <c r="UP94" s="9"/>
      <c r="UQ94" s="9"/>
      <c r="UR94" s="9"/>
      <c r="US94" s="9"/>
      <c r="UT94" s="9"/>
      <c r="UU94" s="9"/>
      <c r="UV94" s="9"/>
      <c r="UW94" s="9"/>
      <c r="UX94" s="9"/>
      <c r="UY94" s="9"/>
      <c r="UZ94" s="9"/>
      <c r="VA94" s="9"/>
      <c r="VB94" s="9"/>
      <c r="VC94" s="9"/>
      <c r="VD94" s="9"/>
      <c r="VE94" s="9"/>
      <c r="VF94" s="9"/>
      <c r="VG94" s="9"/>
      <c r="VH94" s="9"/>
      <c r="VI94" s="9"/>
      <c r="VJ94" s="9"/>
      <c r="VK94" s="9"/>
      <c r="VL94" s="9"/>
      <c r="VM94" s="9"/>
      <c r="VN94" s="9"/>
      <c r="VO94" s="9"/>
      <c r="VP94" s="9"/>
      <c r="VQ94" s="9"/>
      <c r="VR94" s="9"/>
      <c r="VS94" s="9"/>
      <c r="VT94" s="9"/>
      <c r="VU94" s="9"/>
      <c r="VV94" s="9"/>
      <c r="VW94" s="9"/>
      <c r="VX94" s="9"/>
      <c r="VY94" s="9"/>
      <c r="VZ94" s="9"/>
      <c r="WA94" s="9"/>
      <c r="WB94" s="9"/>
      <c r="WC94" s="9"/>
      <c r="WD94" s="9"/>
      <c r="WE94" s="9"/>
      <c r="WF94" s="9"/>
      <c r="WG94" s="9"/>
      <c r="WH94" s="9"/>
      <c r="WI94" s="9"/>
      <c r="WJ94" s="9"/>
      <c r="WK94" s="9"/>
      <c r="WL94" s="9"/>
      <c r="WM94" s="9"/>
      <c r="WN94" s="9"/>
      <c r="WO94" s="9"/>
      <c r="WP94" s="9"/>
      <c r="WQ94" s="9"/>
      <c r="WR94" s="9"/>
      <c r="WS94" s="9"/>
      <c r="WT94" s="9"/>
      <c r="WU94" s="9"/>
      <c r="WV94" s="9"/>
      <c r="WW94" s="9"/>
      <c r="WX94" s="9"/>
      <c r="WY94" s="9"/>
      <c r="WZ94" s="9"/>
      <c r="XA94" s="9"/>
      <c r="XB94" s="9"/>
      <c r="XC94" s="9"/>
      <c r="XD94" s="9"/>
      <c r="XE94" s="9"/>
      <c r="XF94" s="9"/>
      <c r="XG94" s="9"/>
      <c r="XH94" s="9"/>
      <c r="XI94" s="9"/>
      <c r="XJ94" s="9"/>
      <c r="XK94" s="9"/>
      <c r="XL94" s="9"/>
      <c r="XM94" s="9"/>
      <c r="XN94" s="9"/>
      <c r="XO94" s="9"/>
      <c r="XP94" s="9"/>
      <c r="XQ94" s="9"/>
      <c r="XR94" s="9"/>
      <c r="XS94" s="9"/>
      <c r="XT94" s="9"/>
      <c r="XU94" s="9"/>
      <c r="XV94" s="9"/>
      <c r="XW94" s="9"/>
      <c r="XX94" s="9"/>
      <c r="XY94" s="9"/>
      <c r="XZ94" s="9"/>
      <c r="YA94" s="9"/>
      <c r="YB94" s="9"/>
      <c r="YC94" s="9"/>
      <c r="YD94" s="9"/>
      <c r="YE94" s="9"/>
      <c r="YF94" s="9"/>
      <c r="YG94" s="9"/>
      <c r="YH94" s="9"/>
      <c r="YI94" s="9"/>
      <c r="YJ94" s="9"/>
      <c r="YK94" s="9"/>
      <c r="YL94" s="9"/>
      <c r="YM94" s="9"/>
      <c r="YN94" s="9"/>
      <c r="YO94" s="9"/>
      <c r="YP94" s="9"/>
      <c r="YQ94" s="9"/>
      <c r="YR94" s="9"/>
      <c r="YS94" s="9"/>
      <c r="YT94" s="9"/>
      <c r="YU94" s="9"/>
      <c r="YV94" s="9"/>
      <c r="YW94" s="9"/>
      <c r="YX94" s="9"/>
      <c r="YY94" s="9"/>
      <c r="YZ94" s="9"/>
      <c r="ZA94" s="9"/>
      <c r="ZB94" s="9"/>
      <c r="ZC94" s="9"/>
      <c r="ZD94" s="9"/>
      <c r="ZE94" s="9"/>
      <c r="ZF94" s="9"/>
      <c r="ZG94" s="9"/>
      <c r="ZH94" s="9"/>
      <c r="ZI94" s="9"/>
      <c r="ZJ94" s="9"/>
      <c r="ZK94" s="9"/>
      <c r="ZL94" s="9"/>
      <c r="ZM94" s="9"/>
      <c r="ZN94" s="9"/>
      <c r="ZO94" s="9"/>
      <c r="ZP94" s="9"/>
      <c r="ZQ94" s="9"/>
      <c r="ZR94" s="9"/>
      <c r="ZS94" s="9"/>
      <c r="ZT94" s="9"/>
      <c r="ZU94" s="9"/>
      <c r="ZV94" s="9"/>
      <c r="ZW94" s="9"/>
      <c r="ZX94" s="9"/>
      <c r="ZY94" s="9"/>
      <c r="ZZ94" s="9"/>
      <c r="AAA94" s="9"/>
      <c r="AAB94" s="9"/>
      <c r="AAC94" s="9"/>
      <c r="AAD94" s="9"/>
      <c r="AAE94" s="9"/>
      <c r="AAF94" s="9"/>
      <c r="AAG94" s="9"/>
      <c r="AAH94" s="9"/>
      <c r="AAI94" s="9"/>
      <c r="AAJ94" s="9"/>
      <c r="AAK94" s="9"/>
      <c r="AAL94" s="9"/>
      <c r="AAM94" s="9"/>
      <c r="AAN94" s="9"/>
      <c r="AAO94" s="9"/>
      <c r="AAP94" s="9"/>
      <c r="AAQ94" s="9"/>
      <c r="AAR94" s="9"/>
      <c r="AAS94" s="9"/>
      <c r="AAT94" s="9"/>
      <c r="AAU94" s="9"/>
      <c r="AAV94" s="9"/>
      <c r="AAW94" s="9"/>
      <c r="AAX94" s="9"/>
      <c r="AAY94" s="9"/>
      <c r="AAZ94" s="9"/>
      <c r="ABA94" s="9"/>
      <c r="ABB94" s="9"/>
      <c r="ABC94" s="9"/>
      <c r="ABD94" s="9"/>
      <c r="ABE94" s="9"/>
      <c r="ABF94" s="9"/>
      <c r="ABG94" s="9"/>
      <c r="ABH94" s="9"/>
      <c r="ABI94" s="9"/>
      <c r="ABJ94" s="9"/>
      <c r="ABK94" s="9"/>
      <c r="ABL94" s="9"/>
      <c r="ABM94" s="9"/>
      <c r="ABN94" s="9"/>
      <c r="ABO94" s="9"/>
      <c r="ABP94" s="9"/>
      <c r="ABQ94" s="9"/>
      <c r="ABR94" s="9"/>
      <c r="ABS94" s="9"/>
      <c r="ABT94" s="9"/>
      <c r="ABU94" s="9"/>
      <c r="ABV94" s="9"/>
      <c r="ABW94" s="9"/>
      <c r="ABX94" s="9"/>
      <c r="ABY94" s="9"/>
      <c r="ABZ94" s="9"/>
      <c r="ACA94" s="9"/>
      <c r="ACB94" s="9"/>
      <c r="ACC94" s="9"/>
      <c r="ACD94" s="9"/>
      <c r="ACE94" s="9"/>
      <c r="ACF94" s="9"/>
      <c r="ACG94" s="9"/>
      <c r="ACH94" s="9"/>
      <c r="ACI94" s="9"/>
      <c r="ACJ94" s="9"/>
      <c r="ACK94" s="9"/>
      <c r="ACL94" s="9"/>
      <c r="ACM94" s="9"/>
      <c r="ACN94" s="9"/>
      <c r="ACO94" s="9"/>
      <c r="ACP94" s="9"/>
      <c r="ACQ94" s="9"/>
      <c r="ACR94" s="9"/>
      <c r="ACS94" s="9"/>
      <c r="ACT94" s="9"/>
      <c r="ACU94" s="9"/>
      <c r="ACV94" s="9"/>
      <c r="ACW94" s="9"/>
      <c r="ACX94" s="9"/>
      <c r="ACY94" s="9"/>
      <c r="ACZ94" s="9"/>
      <c r="ADA94" s="9"/>
      <c r="ADB94" s="9"/>
      <c r="ADC94" s="9"/>
      <c r="ADD94" s="9"/>
      <c r="ADE94" s="9"/>
      <c r="ADF94" s="9"/>
      <c r="ADG94" s="9"/>
      <c r="ADH94" s="9"/>
      <c r="ADI94" s="9"/>
      <c r="ADJ94" s="9"/>
      <c r="ADK94" s="9"/>
      <c r="ADL94" s="9"/>
      <c r="ADM94" s="9"/>
      <c r="ADN94" s="9"/>
      <c r="ADO94" s="9"/>
      <c r="ADP94" s="9"/>
      <c r="ADQ94" s="9"/>
      <c r="ADR94" s="9"/>
      <c r="ADS94" s="9"/>
      <c r="ADT94" s="9"/>
      <c r="ADU94" s="9"/>
    </row>
  </sheetData>
  <sheetProtection algorithmName="SHA-512" hashValue="xvYlZ6U+ek0TYsYBY+BCjyuQfQ8+jOP/pYkKJ7zoM0zmn8zL+hSXkx87+TVh4wKDBpzaHngbsDM40DzzkW9p4w==" saltValue="XkScQ8q0u1cZTKoHC5e9PQ==" spinCount="100000" sheet="1"/>
  <mergeCells count="23"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  <mergeCell ref="BE1:BF1"/>
    <mergeCell ref="BG1:BJ1"/>
    <mergeCell ref="Q1:R1"/>
    <mergeCell ref="S1:Z1"/>
    <mergeCell ref="BC1:BC2"/>
    <mergeCell ref="BD1:BD2"/>
    <mergeCell ref="AV1:BB1"/>
    <mergeCell ref="AA1:AN1"/>
    <mergeCell ref="AO1:AU1"/>
  </mergeCells>
  <pageMargins left="0.7" right="0.7" top="0.9" bottom="0.5" header="0.05" footer="0.05"/>
  <pageSetup scale="8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39"/>
  <sheetViews>
    <sheetView workbookViewId="0">
      <selection sqref="A1:E1"/>
    </sheetView>
  </sheetViews>
  <sheetFormatPr defaultColWidth="8.85546875" defaultRowHeight="21"/>
  <cols>
    <col min="1" max="1" width="24.42578125" style="74" customWidth="1"/>
    <col min="2" max="2" width="15" style="74" customWidth="1"/>
    <col min="3" max="3" width="13.5703125" style="74" customWidth="1"/>
    <col min="4" max="4" width="16.5703125" style="74" customWidth="1"/>
    <col min="5" max="5" width="20" style="74" customWidth="1"/>
    <col min="6" max="6" width="16" style="74" customWidth="1"/>
    <col min="7" max="8" width="14.42578125" style="74" customWidth="1"/>
    <col min="9" max="9" width="13" style="74" customWidth="1"/>
    <col min="10" max="10" width="14.5703125" style="74" customWidth="1"/>
    <col min="11" max="11" width="15.42578125" style="74" customWidth="1"/>
    <col min="12" max="16384" width="8.85546875" style="74"/>
  </cols>
  <sheetData>
    <row r="1" spans="1:11" ht="21.75">
      <c r="A1" s="387" t="s">
        <v>137</v>
      </c>
      <c r="B1" s="387"/>
      <c r="C1" s="387"/>
      <c r="D1" s="387"/>
      <c r="E1" s="387"/>
      <c r="F1" s="75" t="s">
        <v>138</v>
      </c>
      <c r="G1" s="76"/>
      <c r="H1" s="76"/>
      <c r="I1" s="76"/>
      <c r="J1" s="78" t="s">
        <v>139</v>
      </c>
      <c r="K1" s="78" t="s">
        <v>140</v>
      </c>
    </row>
    <row r="2" spans="1:11">
      <c r="A2" s="388" t="s">
        <v>141</v>
      </c>
      <c r="B2" s="388"/>
      <c r="C2" s="388"/>
      <c r="D2" s="388"/>
      <c r="E2" s="388"/>
      <c r="F2" s="76" t="s">
        <v>142</v>
      </c>
      <c r="G2" s="76"/>
      <c r="H2" s="76"/>
      <c r="I2" s="76"/>
      <c r="J2" s="76"/>
      <c r="K2" s="76"/>
    </row>
    <row r="3" spans="1:11" ht="19.350000000000001" customHeight="1">
      <c r="A3" s="76"/>
      <c r="B3" s="76"/>
      <c r="C3" s="76"/>
      <c r="D3" s="76"/>
      <c r="E3" s="76"/>
      <c r="F3" s="76"/>
      <c r="G3" s="76" t="s">
        <v>143</v>
      </c>
      <c r="H3" s="76"/>
      <c r="I3" s="76"/>
      <c r="J3" s="76"/>
      <c r="K3" s="76"/>
    </row>
    <row r="4" spans="1:11" ht="19.350000000000001" customHeight="1">
      <c r="A4" s="76" t="s">
        <v>144</v>
      </c>
      <c r="B4" s="76" t="s">
        <v>145</v>
      </c>
      <c r="C4" s="76"/>
      <c r="D4" s="76"/>
      <c r="E4" s="76"/>
      <c r="F4" s="76"/>
      <c r="G4" s="76" t="s">
        <v>146</v>
      </c>
      <c r="H4" s="76"/>
      <c r="I4" s="76"/>
      <c r="J4" s="76"/>
      <c r="K4" s="76"/>
    </row>
    <row r="5" spans="1:11" ht="19.350000000000001" customHeight="1">
      <c r="A5" s="76" t="s">
        <v>147</v>
      </c>
      <c r="B5" s="75" t="s">
        <v>300</v>
      </c>
      <c r="C5" s="76"/>
      <c r="D5" s="76"/>
      <c r="E5" s="76"/>
      <c r="F5" s="76" t="s">
        <v>149</v>
      </c>
      <c r="G5" s="76"/>
      <c r="H5" s="76"/>
      <c r="I5" s="76"/>
      <c r="J5" s="76"/>
      <c r="K5" s="76"/>
    </row>
    <row r="6" spans="1:11" ht="19.350000000000001" customHeight="1">
      <c r="A6" s="76" t="s">
        <v>150</v>
      </c>
      <c r="B6" s="77">
        <v>45838</v>
      </c>
      <c r="C6" s="76"/>
      <c r="D6" s="76"/>
      <c r="E6" s="76"/>
      <c r="F6" s="76"/>
      <c r="G6" s="76" t="s">
        <v>151</v>
      </c>
      <c r="H6" s="76"/>
      <c r="I6" s="76"/>
      <c r="J6" s="76"/>
      <c r="K6" s="76"/>
    </row>
    <row r="7" spans="1:11" ht="19.350000000000001" customHeight="1">
      <c r="A7" s="76"/>
      <c r="B7" s="76"/>
      <c r="C7" s="76"/>
      <c r="D7" s="76"/>
      <c r="E7" s="76"/>
      <c r="F7" s="78" t="s">
        <v>152</v>
      </c>
      <c r="G7" s="78" t="s">
        <v>153</v>
      </c>
      <c r="H7" s="78" t="s">
        <v>154</v>
      </c>
      <c r="I7" s="78" t="s">
        <v>155</v>
      </c>
      <c r="J7" s="78" t="s">
        <v>156</v>
      </c>
      <c r="K7" s="76"/>
    </row>
    <row r="8" spans="1:11" ht="19.350000000000001" customHeight="1">
      <c r="A8" s="75" t="s">
        <v>157</v>
      </c>
      <c r="B8" s="76"/>
      <c r="C8" s="76"/>
      <c r="D8" s="76"/>
      <c r="E8" s="76"/>
      <c r="F8" s="79" t="s">
        <v>158</v>
      </c>
      <c r="G8" s="79" t="s">
        <v>158</v>
      </c>
      <c r="H8" s="79" t="s">
        <v>158</v>
      </c>
      <c r="I8" s="79" t="s">
        <v>158</v>
      </c>
      <c r="J8" s="79" t="s">
        <v>158</v>
      </c>
      <c r="K8" s="76"/>
    </row>
    <row r="9" spans="1:11" ht="19.350000000000001" customHeight="1">
      <c r="A9" s="382" t="s">
        <v>159</v>
      </c>
      <c r="B9" s="382" t="s">
        <v>160</v>
      </c>
      <c r="C9" s="382"/>
      <c r="D9" s="382"/>
      <c r="E9" s="383" t="s">
        <v>161</v>
      </c>
      <c r="F9" s="75" t="s">
        <v>259</v>
      </c>
      <c r="G9" s="76"/>
      <c r="H9" s="76"/>
      <c r="I9" s="76"/>
      <c r="J9" s="76" t="s">
        <v>225</v>
      </c>
      <c r="K9" s="76"/>
    </row>
    <row r="10" spans="1:11" ht="19.350000000000001" customHeight="1">
      <c r="A10" s="382"/>
      <c r="B10" s="80" t="s">
        <v>163</v>
      </c>
      <c r="C10" s="80" t="s">
        <v>164</v>
      </c>
      <c r="D10" s="81" t="s">
        <v>165</v>
      </c>
      <c r="E10" s="384"/>
      <c r="F10" s="385" t="s">
        <v>166</v>
      </c>
      <c r="G10" s="389" t="s">
        <v>167</v>
      </c>
      <c r="H10" s="390"/>
      <c r="I10" s="391" t="s">
        <v>226</v>
      </c>
      <c r="J10" s="392"/>
      <c r="K10" s="375" t="s">
        <v>165</v>
      </c>
    </row>
    <row r="11" spans="1:11" ht="19.350000000000001" customHeight="1">
      <c r="A11" s="84">
        <v>1</v>
      </c>
      <c r="B11" s="84">
        <v>2</v>
      </c>
      <c r="C11" s="84">
        <v>3</v>
      </c>
      <c r="D11" s="84">
        <v>4</v>
      </c>
      <c r="E11" s="84">
        <v>5</v>
      </c>
      <c r="F11" s="386"/>
      <c r="G11" s="85" t="s">
        <v>170</v>
      </c>
      <c r="H11" s="86" t="s">
        <v>168</v>
      </c>
      <c r="I11" s="128" t="s">
        <v>168</v>
      </c>
      <c r="J11" s="129" t="s">
        <v>169</v>
      </c>
      <c r="K11" s="376"/>
    </row>
    <row r="12" spans="1:11" ht="19.350000000000001" customHeight="1">
      <c r="A12" s="87" t="s">
        <v>171</v>
      </c>
      <c r="B12" s="88" t="s">
        <v>172</v>
      </c>
      <c r="C12" s="87"/>
      <c r="D12" s="87"/>
      <c r="E12" s="87"/>
      <c r="F12" s="89" t="s">
        <v>260</v>
      </c>
      <c r="G12" s="90"/>
      <c r="H12" s="91"/>
      <c r="I12" s="90"/>
      <c r="J12" s="91"/>
      <c r="K12" s="90"/>
    </row>
    <row r="13" spans="1:11" ht="19.350000000000001" customHeight="1">
      <c r="A13" s="87" t="s">
        <v>227</v>
      </c>
      <c r="B13" s="88" t="s">
        <v>172</v>
      </c>
      <c r="C13" s="87"/>
      <c r="D13" s="87"/>
      <c r="E13" s="87"/>
      <c r="F13" s="92" t="s">
        <v>175</v>
      </c>
      <c r="G13" s="93">
        <f>'Oct25'!D89</f>
        <v>380500</v>
      </c>
      <c r="H13" s="93">
        <f>June26!F89</f>
        <v>28302</v>
      </c>
      <c r="I13" s="93">
        <f>June26!I89+June26!P89</f>
        <v>29009</v>
      </c>
      <c r="J13" s="131">
        <f>'Summary May26'!J13+I13</f>
        <v>326878</v>
      </c>
      <c r="K13" s="130" t="s">
        <v>176</v>
      </c>
    </row>
    <row r="14" spans="1:11" ht="19.350000000000001" customHeight="1">
      <c r="A14" s="87" t="s">
        <v>228</v>
      </c>
      <c r="B14" s="88" t="s">
        <v>172</v>
      </c>
      <c r="C14" s="87"/>
      <c r="D14" s="87"/>
      <c r="E14" s="87"/>
      <c r="F14" s="94" t="s">
        <v>178</v>
      </c>
      <c r="G14" s="93">
        <f>'Oct25'!C89</f>
        <v>3619500</v>
      </c>
      <c r="H14" s="93">
        <f>June26!E90</f>
        <v>336112</v>
      </c>
      <c r="I14" s="93">
        <f>'May26'!G89+'May26'!O89</f>
        <v>302102</v>
      </c>
      <c r="J14" s="131">
        <f>'Summary May26'!J14+I14</f>
        <v>2837634</v>
      </c>
      <c r="K14" s="132" t="s">
        <v>176</v>
      </c>
    </row>
    <row r="15" spans="1:11" ht="19.350000000000001" customHeight="1">
      <c r="A15" s="87" t="s">
        <v>229</v>
      </c>
      <c r="B15" s="88" t="s">
        <v>172</v>
      </c>
      <c r="C15" s="87"/>
      <c r="D15" s="87"/>
      <c r="E15" s="87"/>
      <c r="F15" s="95" t="s">
        <v>180</v>
      </c>
      <c r="G15" s="96">
        <f>SUM(G13:G14)</f>
        <v>4000000</v>
      </c>
      <c r="H15" s="96">
        <f>SUM(H13:H14)</f>
        <v>364414</v>
      </c>
      <c r="I15" s="96">
        <f>SUM(I13:I14)</f>
        <v>331111</v>
      </c>
      <c r="J15" s="96">
        <f>SUM(J13:J14)</f>
        <v>3164512</v>
      </c>
      <c r="K15" s="133" t="s">
        <v>176</v>
      </c>
    </row>
    <row r="16" spans="1:11" ht="19.350000000000001" customHeight="1">
      <c r="A16" s="87" t="s">
        <v>230</v>
      </c>
      <c r="B16" s="88" t="s">
        <v>172</v>
      </c>
      <c r="C16" s="87"/>
      <c r="D16" s="97"/>
      <c r="E16" s="87"/>
      <c r="F16" s="98" t="s">
        <v>261</v>
      </c>
      <c r="G16" s="85"/>
      <c r="H16" s="76"/>
      <c r="I16" s="122"/>
      <c r="J16" s="76"/>
      <c r="K16" s="122"/>
    </row>
    <row r="17" spans="1:11" ht="19.350000000000001" customHeight="1">
      <c r="A17" s="87" t="s">
        <v>183</v>
      </c>
      <c r="B17" s="80" t="s">
        <v>297</v>
      </c>
      <c r="C17" s="96">
        <v>4</v>
      </c>
      <c r="D17" s="324" t="s">
        <v>176</v>
      </c>
      <c r="E17" s="87"/>
      <c r="F17" s="92" t="s">
        <v>185</v>
      </c>
      <c r="G17" s="99">
        <v>430000</v>
      </c>
      <c r="H17" s="100">
        <v>35950</v>
      </c>
      <c r="I17" s="93">
        <f>June26!BH89</f>
        <v>30364</v>
      </c>
      <c r="J17" s="131">
        <f>'Summary May26'!J17+I17</f>
        <v>357815</v>
      </c>
      <c r="K17" s="122"/>
    </row>
    <row r="18" spans="1:11" ht="19.350000000000001" customHeight="1">
      <c r="A18" s="76" t="s">
        <v>264</v>
      </c>
      <c r="B18" s="76"/>
      <c r="C18" s="76"/>
      <c r="D18" s="76"/>
      <c r="E18" s="76"/>
      <c r="F18" s="92" t="s">
        <v>187</v>
      </c>
      <c r="G18" s="99">
        <v>3750000</v>
      </c>
      <c r="H18" s="100">
        <v>312500</v>
      </c>
      <c r="I18" s="93">
        <f>June26!BI89</f>
        <v>266595</v>
      </c>
      <c r="J18" s="131">
        <f>'Summary May26'!J18+I18</f>
        <v>2981970</v>
      </c>
      <c r="K18" s="126"/>
    </row>
    <row r="19" spans="1:11" ht="19.350000000000001" customHeight="1">
      <c r="A19" s="76"/>
      <c r="B19" s="76"/>
      <c r="C19" s="76"/>
      <c r="D19" s="76"/>
      <c r="E19" s="76"/>
      <c r="F19" s="95" t="s">
        <v>180</v>
      </c>
      <c r="G19" s="96">
        <f>SUM(G17:G18)</f>
        <v>4180000</v>
      </c>
      <c r="H19" s="101">
        <f>SUM(H17:H18)</f>
        <v>348450</v>
      </c>
      <c r="I19" s="96">
        <f>SUM(I17:I18)</f>
        <v>296959</v>
      </c>
      <c r="J19" s="96">
        <f>SUM(J17:J18)</f>
        <v>3339785</v>
      </c>
      <c r="K19" s="87"/>
    </row>
    <row r="20" spans="1:11" ht="19.350000000000001" customHeight="1">
      <c r="A20" s="75" t="s">
        <v>188</v>
      </c>
      <c r="B20" s="76"/>
      <c r="C20" s="76"/>
      <c r="D20" s="76"/>
      <c r="E20" s="76"/>
      <c r="F20" s="98" t="s">
        <v>265</v>
      </c>
      <c r="G20" s="85"/>
      <c r="H20" s="7"/>
      <c r="I20" s="85"/>
      <c r="J20" s="76"/>
      <c r="K20" s="85"/>
    </row>
    <row r="21" spans="1:11" ht="19.350000000000001" customHeight="1">
      <c r="A21" s="76" t="s">
        <v>190</v>
      </c>
      <c r="B21" s="76"/>
      <c r="C21" s="76" t="s">
        <v>225</v>
      </c>
      <c r="D21" s="76"/>
      <c r="E21" s="76"/>
      <c r="F21" s="92" t="s">
        <v>185</v>
      </c>
      <c r="G21" s="99">
        <v>145775</v>
      </c>
      <c r="H21" s="102">
        <v>10978</v>
      </c>
      <c r="I21" s="99">
        <f>June26!AT89</f>
        <v>14120</v>
      </c>
      <c r="J21" s="131">
        <f>'Summary May26'!J21+I21</f>
        <v>142121</v>
      </c>
      <c r="K21" s="130" t="s">
        <v>176</v>
      </c>
    </row>
    <row r="22" spans="1:11" ht="19.350000000000001" customHeight="1">
      <c r="A22" s="76" t="s">
        <v>192</v>
      </c>
      <c r="B22" s="76"/>
      <c r="C22" s="76" t="s">
        <v>225</v>
      </c>
      <c r="D22" s="76"/>
      <c r="E22" s="76"/>
      <c r="F22" s="92" t="s">
        <v>187</v>
      </c>
      <c r="G22" s="103">
        <v>1454225</v>
      </c>
      <c r="H22" s="102">
        <v>110603</v>
      </c>
      <c r="I22" s="103">
        <f>June26!AS89</f>
        <v>132177</v>
      </c>
      <c r="J22" s="131">
        <f>'Summary May26'!J22+I22</f>
        <v>1306108</v>
      </c>
      <c r="K22" s="132" t="s">
        <v>176</v>
      </c>
    </row>
    <row r="23" spans="1:11" ht="19.350000000000001" customHeight="1">
      <c r="A23" s="75" t="s">
        <v>193</v>
      </c>
      <c r="B23" s="76"/>
      <c r="C23" s="76" t="s">
        <v>225</v>
      </c>
      <c r="D23" s="76" t="s">
        <v>158</v>
      </c>
      <c r="E23" s="76"/>
      <c r="F23" s="95" t="s">
        <v>180</v>
      </c>
      <c r="G23" s="96">
        <f>SUM(G21:G22)</f>
        <v>1600000</v>
      </c>
      <c r="H23" s="101">
        <f>SUM(H21:H22)</f>
        <v>121581</v>
      </c>
      <c r="I23" s="96">
        <f>SUM(I21:I22)</f>
        <v>146297</v>
      </c>
      <c r="J23" s="96">
        <f>SUM(J21:J22)</f>
        <v>1448229</v>
      </c>
      <c r="K23" s="133" t="s">
        <v>176</v>
      </c>
    </row>
    <row r="24" spans="1:11" ht="19.350000000000001" customHeight="1">
      <c r="A24" s="104" t="s">
        <v>194</v>
      </c>
      <c r="B24" s="76"/>
      <c r="C24" s="76" t="s">
        <v>225</v>
      </c>
      <c r="D24" s="76" t="s">
        <v>158</v>
      </c>
      <c r="E24" s="76"/>
      <c r="F24" s="105" t="s">
        <v>266</v>
      </c>
      <c r="G24" s="106">
        <v>3000</v>
      </c>
      <c r="H24" s="325">
        <v>201</v>
      </c>
      <c r="I24" s="99">
        <f>June26!BC89</f>
        <v>240</v>
      </c>
      <c r="J24" s="131">
        <f>'Summary May26'!J24+I24</f>
        <v>3174</v>
      </c>
      <c r="K24" s="133" t="s">
        <v>176</v>
      </c>
    </row>
    <row r="25" spans="1:11" ht="19.350000000000001" customHeight="1">
      <c r="A25" s="82" t="s">
        <v>196</v>
      </c>
      <c r="B25" s="83"/>
      <c r="C25" s="83" t="s">
        <v>197</v>
      </c>
      <c r="D25" s="108" t="s">
        <v>198</v>
      </c>
      <c r="E25" s="108" t="s">
        <v>180</v>
      </c>
      <c r="F25" s="109" t="s">
        <v>267</v>
      </c>
      <c r="G25" s="96">
        <v>55</v>
      </c>
      <c r="H25" s="110"/>
      <c r="I25" s="96">
        <v>10</v>
      </c>
      <c r="J25" s="134">
        <f>'Summary May26'!J25+I25</f>
        <v>48</v>
      </c>
      <c r="K25" s="87"/>
    </row>
    <row r="26" spans="1:11" ht="19.350000000000001" customHeight="1">
      <c r="A26" s="111" t="s">
        <v>200</v>
      </c>
      <c r="B26" s="112"/>
      <c r="C26" s="113"/>
      <c r="D26" s="87"/>
      <c r="E26" s="87"/>
      <c r="F26" s="114" t="s">
        <v>268</v>
      </c>
      <c r="G26" s="76"/>
      <c r="H26" s="76"/>
      <c r="I26" s="76"/>
      <c r="J26" s="76"/>
      <c r="K26" s="76"/>
    </row>
    <row r="27" spans="1:11" ht="19.350000000000001" customHeight="1">
      <c r="A27" s="111" t="s">
        <v>202</v>
      </c>
      <c r="B27" s="112"/>
      <c r="C27" s="113"/>
      <c r="D27" s="87"/>
      <c r="E27" s="87"/>
      <c r="F27" s="383" t="s">
        <v>166</v>
      </c>
      <c r="G27" s="379" t="s">
        <v>167</v>
      </c>
      <c r="H27" s="380"/>
      <c r="I27" s="381" t="s">
        <v>233</v>
      </c>
      <c r="J27" s="381"/>
      <c r="K27" s="377" t="s">
        <v>234</v>
      </c>
    </row>
    <row r="28" spans="1:11" ht="19.350000000000001" customHeight="1">
      <c r="A28" s="111" t="s">
        <v>205</v>
      </c>
      <c r="B28" s="112"/>
      <c r="C28" s="113"/>
      <c r="D28" s="87"/>
      <c r="E28" s="87"/>
      <c r="F28" s="384"/>
      <c r="G28" s="88" t="s">
        <v>170</v>
      </c>
      <c r="H28" s="88" t="s">
        <v>168</v>
      </c>
      <c r="I28" s="135" t="s">
        <v>168</v>
      </c>
      <c r="J28" s="133" t="s">
        <v>169</v>
      </c>
      <c r="K28" s="378"/>
    </row>
    <row r="29" spans="1:11" ht="19.350000000000001" customHeight="1">
      <c r="A29" s="115" t="s">
        <v>206</v>
      </c>
      <c r="B29" s="116"/>
      <c r="C29" s="117"/>
      <c r="D29" s="85"/>
      <c r="E29" s="85"/>
      <c r="F29" s="118" t="s">
        <v>207</v>
      </c>
      <c r="G29" s="90"/>
      <c r="H29" s="119"/>
      <c r="I29" s="136"/>
      <c r="J29" s="119"/>
      <c r="K29" s="90"/>
    </row>
    <row r="30" spans="1:11" ht="19.350000000000001" customHeight="1">
      <c r="A30" s="120" t="s">
        <v>208</v>
      </c>
      <c r="B30" s="121"/>
      <c r="C30" s="85"/>
      <c r="D30" s="121"/>
      <c r="E30" s="85"/>
      <c r="F30" s="118" t="s">
        <v>209</v>
      </c>
      <c r="G30" s="99">
        <f>G13*50</f>
        <v>19025000</v>
      </c>
      <c r="H30" s="99">
        <f>H13*50</f>
        <v>1415100</v>
      </c>
      <c r="I30" s="99">
        <f>I13*50</f>
        <v>1450450</v>
      </c>
      <c r="J30" s="131">
        <f>'Summary May26'!J30+I30</f>
        <v>16343900</v>
      </c>
      <c r="K30" s="122"/>
    </row>
    <row r="31" spans="1:11" ht="19.350000000000001" customHeight="1">
      <c r="A31" s="118" t="s">
        <v>210</v>
      </c>
      <c r="B31" s="76"/>
      <c r="C31" s="122"/>
      <c r="D31" s="76"/>
      <c r="E31" s="122"/>
      <c r="F31" s="118" t="s">
        <v>211</v>
      </c>
      <c r="G31" s="99">
        <f>G14*75</f>
        <v>271462500</v>
      </c>
      <c r="H31" s="99">
        <f>H14*75</f>
        <v>25208400</v>
      </c>
      <c r="I31" s="99">
        <f>I14*75</f>
        <v>22657650</v>
      </c>
      <c r="J31" s="131">
        <f>'Summary May26'!J31+I31</f>
        <v>212822550</v>
      </c>
      <c r="K31" s="126"/>
    </row>
    <row r="32" spans="1:11" ht="19.350000000000001" customHeight="1">
      <c r="A32" s="118" t="s">
        <v>212</v>
      </c>
      <c r="B32" s="76"/>
      <c r="C32" s="122"/>
      <c r="D32" s="76"/>
      <c r="E32" s="122"/>
      <c r="F32" s="95" t="s">
        <v>180</v>
      </c>
      <c r="G32" s="96">
        <f>SUM(G30:G31)</f>
        <v>290487500</v>
      </c>
      <c r="H32" s="96">
        <f>SUM(H30:H31)</f>
        <v>26623500</v>
      </c>
      <c r="I32" s="96">
        <f>SUM(I30:I31)</f>
        <v>24108100</v>
      </c>
      <c r="J32" s="96">
        <f>SUM(J30:J31)</f>
        <v>229166450</v>
      </c>
      <c r="K32" s="137">
        <f>J32*100/G32</f>
        <v>78.890296484358188</v>
      </c>
    </row>
    <row r="33" spans="1:11" ht="19.350000000000001" customHeight="1">
      <c r="A33" s="120" t="s">
        <v>213</v>
      </c>
      <c r="B33" s="121"/>
      <c r="C33" s="85"/>
      <c r="D33" s="121"/>
      <c r="E33" s="85"/>
      <c r="F33" s="123" t="s">
        <v>214</v>
      </c>
      <c r="G33" s="87"/>
      <c r="H33" s="87"/>
      <c r="I33" s="99">
        <f>June26!BF89</f>
        <v>14575</v>
      </c>
      <c r="J33" s="131">
        <f>'Summary May26'!J33+I33</f>
        <v>81455</v>
      </c>
      <c r="K33" s="87"/>
    </row>
    <row r="34" spans="1:11" ht="19.350000000000001" customHeight="1">
      <c r="A34" s="118" t="s">
        <v>210</v>
      </c>
      <c r="B34" s="76"/>
      <c r="C34" s="122"/>
      <c r="D34" s="76"/>
      <c r="E34" s="122"/>
      <c r="F34" s="123" t="s">
        <v>215</v>
      </c>
      <c r="G34" s="87"/>
      <c r="H34" s="87"/>
      <c r="I34" s="87"/>
      <c r="J34" s="87"/>
      <c r="K34" s="87"/>
    </row>
    <row r="35" spans="1:11" ht="19.350000000000001" customHeight="1">
      <c r="A35" s="124" t="s">
        <v>212</v>
      </c>
      <c r="B35" s="125"/>
      <c r="C35" s="126"/>
      <c r="D35" s="125"/>
      <c r="E35" s="126"/>
      <c r="F35" s="75" t="s">
        <v>269</v>
      </c>
      <c r="G35" s="76"/>
      <c r="H35" s="76"/>
      <c r="I35" s="76"/>
      <c r="J35" s="76"/>
      <c r="K35" s="76"/>
    </row>
    <row r="36" spans="1:11" ht="30" customHeight="1">
      <c r="A36" s="76"/>
      <c r="B36" s="76"/>
      <c r="C36" s="76"/>
      <c r="D36" s="76"/>
      <c r="E36" s="76"/>
      <c r="F36" s="127" t="s">
        <v>217</v>
      </c>
      <c r="G36" s="127"/>
      <c r="H36" s="127" t="s">
        <v>218</v>
      </c>
      <c r="I36" s="127"/>
      <c r="J36" s="127" t="s">
        <v>219</v>
      </c>
      <c r="K36" s="127" t="s">
        <v>220</v>
      </c>
    </row>
    <row r="37" spans="1:11" ht="19.350000000000001" customHeight="1"/>
    <row r="38" spans="1:11" ht="19.350000000000001" customHeight="1"/>
    <row r="39" spans="1:11" ht="19.350000000000001" customHeight="1"/>
  </sheetData>
  <sheetProtection algorithmName="SHA-512" hashValue="6VgVEDQ2GsbqipawpQYVM8BDEDpRpTdMjo3ispWRGO0hL4mHuVTj75mbFGEa0aaB0JGHTGzvdvN92gL5Htx3UA==" saltValue="7hoIrUAm4LkX0gw2FoOO3Q==" spinCount="100000" sheet="1" selectLockedCells="1" selectUnlockedCells="1"/>
  <mergeCells count="13">
    <mergeCell ref="G10:H10"/>
    <mergeCell ref="I10:J10"/>
    <mergeCell ref="K10:K11"/>
    <mergeCell ref="F27:F28"/>
    <mergeCell ref="G27:H27"/>
    <mergeCell ref="I27:J27"/>
    <mergeCell ref="K27:K28"/>
    <mergeCell ref="F10:F11"/>
    <mergeCell ref="A1:E1"/>
    <mergeCell ref="A2:E2"/>
    <mergeCell ref="A9:A10"/>
    <mergeCell ref="B9:D9"/>
    <mergeCell ref="E9:E10"/>
  </mergeCells>
  <pageMargins left="0.7" right="0.7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AJ90"/>
  <sheetViews>
    <sheetView zoomScale="150" zoomScaleNormal="150" workbookViewId="0">
      <pane xSplit="2" ySplit="3" topLeftCell="AX80" activePane="bottomRight" state="frozen"/>
      <selection pane="topRight"/>
      <selection pane="bottomLeft"/>
      <selection pane="bottomRight" activeCell="BC84" sqref="BC84"/>
    </sheetView>
  </sheetViews>
  <sheetFormatPr defaultColWidth="8.85546875" defaultRowHeight="15.75"/>
  <cols>
    <col min="1" max="1" width="5.42578125" style="538" customWidth="1"/>
    <col min="2" max="2" width="16.140625" style="539" customWidth="1"/>
    <col min="3" max="3" width="10.85546875" style="538" customWidth="1"/>
    <col min="4" max="4" width="9.5703125" style="538" customWidth="1"/>
    <col min="5" max="6" width="9" style="538" customWidth="1"/>
    <col min="7" max="7" width="9.42578125" style="538" customWidth="1"/>
    <col min="8" max="10" width="9" style="538" customWidth="1"/>
    <col min="11" max="14" width="9.42578125" style="538" customWidth="1"/>
    <col min="15" max="16" width="9" style="538" customWidth="1"/>
    <col min="17" max="18" width="9.42578125" style="538" customWidth="1"/>
    <col min="19" max="19" width="9.5703125" style="538" customWidth="1"/>
    <col min="20" max="20" width="9" style="538" customWidth="1"/>
    <col min="21" max="21" width="10.140625" style="538" customWidth="1"/>
    <col min="22" max="22" width="9.85546875" style="538" customWidth="1"/>
    <col min="23" max="23" width="10.5703125" style="538" customWidth="1"/>
    <col min="24" max="24" width="9.85546875" style="538" customWidth="1"/>
    <col min="25" max="27" width="9.42578125" style="538" customWidth="1"/>
    <col min="28" max="28" width="9" style="538" customWidth="1"/>
    <col min="29" max="29" width="9.42578125" style="538" customWidth="1"/>
    <col min="30" max="30" width="8.85546875" style="538" customWidth="1"/>
    <col min="31" max="31" width="9.42578125" style="538" customWidth="1"/>
    <col min="32" max="32" width="9" style="538" customWidth="1"/>
    <col min="33" max="33" width="7.140625" style="538" customWidth="1"/>
    <col min="34" max="34" width="6.42578125" style="538" customWidth="1"/>
    <col min="35" max="35" width="9" style="538" customWidth="1"/>
    <col min="36" max="36" width="6.5703125" style="538" customWidth="1"/>
    <col min="37" max="37" width="7.42578125" style="538" customWidth="1"/>
    <col min="38" max="38" width="6" style="538" customWidth="1"/>
    <col min="39" max="39" width="8.42578125" style="538" customWidth="1"/>
    <col min="40" max="40" width="6.85546875" style="538" customWidth="1"/>
    <col min="41" max="41" width="7.5703125" style="538" customWidth="1"/>
    <col min="42" max="42" width="7.42578125" style="538" customWidth="1"/>
    <col min="43" max="43" width="8.42578125" style="538" customWidth="1"/>
    <col min="44" max="44" width="7.42578125" style="538" customWidth="1"/>
    <col min="45" max="45" width="9.42578125" style="538" customWidth="1"/>
    <col min="46" max="46" width="8.42578125" style="538" customWidth="1"/>
    <col min="47" max="47" width="11.140625" style="538" customWidth="1"/>
    <col min="48" max="48" width="7.42578125" style="538" customWidth="1"/>
    <col min="49" max="49" width="6" style="538" customWidth="1"/>
    <col min="50" max="50" width="7.42578125" style="538" customWidth="1"/>
    <col min="51" max="51" width="5.85546875" style="538" customWidth="1"/>
    <col min="52" max="52" width="8.42578125" style="538" customWidth="1"/>
    <col min="53" max="53" width="6.85546875" style="538" customWidth="1"/>
    <col min="54" max="54" width="8.42578125" style="538" customWidth="1"/>
    <col min="55" max="55" width="9" style="538" customWidth="1"/>
    <col min="56" max="56" width="9.5703125" style="538" customWidth="1"/>
    <col min="57" max="57" width="9.42578125" style="538" customWidth="1"/>
    <col min="58" max="58" width="9.5703125" style="538" customWidth="1"/>
    <col min="59" max="60" width="9" style="538" customWidth="1"/>
    <col min="61" max="61" width="12.5703125" style="538" customWidth="1"/>
    <col min="62" max="62" width="12.42578125" style="538" customWidth="1"/>
    <col min="63" max="63" width="9" style="525" customWidth="1"/>
    <col min="64" max="64" width="9.5703125" style="525" customWidth="1"/>
    <col min="65" max="65" width="12.85546875" style="525" customWidth="1"/>
    <col min="66" max="459" width="8.85546875" style="525"/>
    <col min="460" max="801" width="8.85546875" style="538"/>
    <col min="802" max="2740" width="8.85546875" style="525"/>
    <col min="2741" max="16384" width="8.85546875" style="538"/>
  </cols>
  <sheetData>
    <row r="1" spans="1:65" s="525" customFormat="1" ht="27.6" customHeight="1">
      <c r="A1" s="542" t="s">
        <v>0</v>
      </c>
      <c r="B1" s="543" t="s">
        <v>1</v>
      </c>
      <c r="C1" s="544" t="s">
        <v>2</v>
      </c>
      <c r="D1" s="544" t="s">
        <v>3</v>
      </c>
      <c r="E1" s="544" t="s">
        <v>4</v>
      </c>
      <c r="F1" s="544" t="s">
        <v>5</v>
      </c>
      <c r="G1" s="544" t="s">
        <v>6</v>
      </c>
      <c r="H1" s="544" t="s">
        <v>221</v>
      </c>
      <c r="I1" s="544" t="s">
        <v>8</v>
      </c>
      <c r="J1" s="544" t="s">
        <v>221</v>
      </c>
      <c r="K1" s="582" t="s">
        <v>9</v>
      </c>
      <c r="L1" s="582"/>
      <c r="M1" s="582"/>
      <c r="N1" s="582"/>
      <c r="O1" s="583" t="s">
        <v>10</v>
      </c>
      <c r="P1" s="583" t="s">
        <v>11</v>
      </c>
      <c r="Q1" s="584" t="s">
        <v>9</v>
      </c>
      <c r="R1" s="584"/>
      <c r="S1" s="582" t="s">
        <v>12</v>
      </c>
      <c r="T1" s="582"/>
      <c r="U1" s="582"/>
      <c r="V1" s="582"/>
      <c r="W1" s="582"/>
      <c r="X1" s="582"/>
      <c r="Y1" s="582"/>
      <c r="Z1" s="582"/>
      <c r="AA1" s="582" t="s">
        <v>13</v>
      </c>
      <c r="AB1" s="582"/>
      <c r="AC1" s="582"/>
      <c r="AD1" s="582"/>
      <c r="AE1" s="582"/>
      <c r="AF1" s="582"/>
      <c r="AG1" s="582"/>
      <c r="AH1" s="582"/>
      <c r="AI1" s="582"/>
      <c r="AJ1" s="582"/>
      <c r="AK1" s="582"/>
      <c r="AL1" s="582"/>
      <c r="AM1" s="582"/>
      <c r="AN1" s="582"/>
      <c r="AO1" s="582" t="s">
        <v>14</v>
      </c>
      <c r="AP1" s="582"/>
      <c r="AQ1" s="582"/>
      <c r="AR1" s="582"/>
      <c r="AS1" s="582"/>
      <c r="AT1" s="582"/>
      <c r="AU1" s="582"/>
      <c r="AV1" s="582" t="s">
        <v>15</v>
      </c>
      <c r="AW1" s="582"/>
      <c r="AX1" s="582"/>
      <c r="AY1" s="582"/>
      <c r="AZ1" s="582"/>
      <c r="BA1" s="582"/>
      <c r="BB1" s="582"/>
      <c r="BC1" s="585" t="s">
        <v>16</v>
      </c>
      <c r="BD1" s="585" t="s">
        <v>17</v>
      </c>
      <c r="BE1" s="584" t="s">
        <v>18</v>
      </c>
      <c r="BF1" s="584"/>
      <c r="BG1" s="582" t="s">
        <v>19</v>
      </c>
      <c r="BH1" s="582"/>
      <c r="BI1" s="582"/>
      <c r="BJ1" s="582"/>
      <c r="BK1" s="582" t="s">
        <v>18</v>
      </c>
      <c r="BL1" s="582"/>
      <c r="BM1" s="582"/>
    </row>
    <row r="2" spans="1:65" s="525" customFormat="1" ht="99" customHeight="1">
      <c r="A2" s="545"/>
      <c r="B2" s="546"/>
      <c r="C2" s="547"/>
      <c r="D2" s="547"/>
      <c r="E2" s="547"/>
      <c r="F2" s="547"/>
      <c r="G2" s="547"/>
      <c r="H2" s="547"/>
      <c r="I2" s="547"/>
      <c r="J2" s="547"/>
      <c r="K2" s="580" t="s">
        <v>20</v>
      </c>
      <c r="L2" s="580" t="s">
        <v>7</v>
      </c>
      <c r="M2" s="580" t="s">
        <v>21</v>
      </c>
      <c r="N2" s="580" t="s">
        <v>7</v>
      </c>
      <c r="O2" s="586"/>
      <c r="P2" s="586"/>
      <c r="Q2" s="587" t="s">
        <v>22</v>
      </c>
      <c r="R2" s="587" t="s">
        <v>23</v>
      </c>
      <c r="S2" s="587" t="s">
        <v>24</v>
      </c>
      <c r="T2" s="587" t="s">
        <v>25</v>
      </c>
      <c r="U2" s="580" t="s">
        <v>26</v>
      </c>
      <c r="V2" s="580" t="s">
        <v>27</v>
      </c>
      <c r="W2" s="580" t="s">
        <v>28</v>
      </c>
      <c r="X2" s="580" t="s">
        <v>29</v>
      </c>
      <c r="Y2" s="580" t="s">
        <v>30</v>
      </c>
      <c r="Z2" s="580" t="s">
        <v>31</v>
      </c>
      <c r="AA2" s="580" t="s">
        <v>32</v>
      </c>
      <c r="AB2" s="580" t="s">
        <v>33</v>
      </c>
      <c r="AC2" s="580" t="s">
        <v>34</v>
      </c>
      <c r="AD2" s="588" t="s">
        <v>35</v>
      </c>
      <c r="AE2" s="588" t="s">
        <v>36</v>
      </c>
      <c r="AF2" s="588" t="s">
        <v>37</v>
      </c>
      <c r="AG2" s="588" t="s">
        <v>38</v>
      </c>
      <c r="AH2" s="580" t="s">
        <v>39</v>
      </c>
      <c r="AI2" s="580" t="s">
        <v>40</v>
      </c>
      <c r="AJ2" s="580" t="s">
        <v>41</v>
      </c>
      <c r="AK2" s="580" t="s">
        <v>42</v>
      </c>
      <c r="AL2" s="580" t="s">
        <v>43</v>
      </c>
      <c r="AM2" s="580" t="s">
        <v>44</v>
      </c>
      <c r="AN2" s="580" t="s">
        <v>45</v>
      </c>
      <c r="AO2" s="580" t="s">
        <v>46</v>
      </c>
      <c r="AP2" s="580" t="s">
        <v>47</v>
      </c>
      <c r="AQ2" s="580" t="s">
        <v>48</v>
      </c>
      <c r="AR2" s="580" t="s">
        <v>49</v>
      </c>
      <c r="AS2" s="580" t="s">
        <v>50</v>
      </c>
      <c r="AT2" s="580" t="s">
        <v>51</v>
      </c>
      <c r="AU2" s="580" t="s">
        <v>52</v>
      </c>
      <c r="AV2" s="580" t="s">
        <v>53</v>
      </c>
      <c r="AW2" s="580" t="s">
        <v>54</v>
      </c>
      <c r="AX2" s="580" t="s">
        <v>55</v>
      </c>
      <c r="AY2" s="580" t="s">
        <v>56</v>
      </c>
      <c r="AZ2" s="580" t="s">
        <v>50</v>
      </c>
      <c r="BA2" s="580" t="s">
        <v>51</v>
      </c>
      <c r="BB2" s="588" t="s">
        <v>52</v>
      </c>
      <c r="BC2" s="589"/>
      <c r="BD2" s="589"/>
      <c r="BE2" s="580" t="s">
        <v>57</v>
      </c>
      <c r="BF2" s="580" t="s">
        <v>58</v>
      </c>
      <c r="BG2" s="580" t="s">
        <v>59</v>
      </c>
      <c r="BH2" s="580" t="s">
        <v>60</v>
      </c>
      <c r="BI2" s="580" t="s">
        <v>61</v>
      </c>
      <c r="BJ2" s="580" t="s">
        <v>62</v>
      </c>
      <c r="BK2" s="580" t="s">
        <v>63</v>
      </c>
      <c r="BL2" s="580" t="s">
        <v>64</v>
      </c>
      <c r="BM2" s="580" t="s">
        <v>65</v>
      </c>
    </row>
    <row r="3" spans="1:65" s="526" customFormat="1" ht="12">
      <c r="A3" s="548">
        <v>1</v>
      </c>
      <c r="B3" s="549">
        <v>2</v>
      </c>
      <c r="C3" s="549">
        <v>3</v>
      </c>
      <c r="D3" s="549">
        <v>4</v>
      </c>
      <c r="E3" s="549">
        <v>5</v>
      </c>
      <c r="F3" s="549">
        <v>6</v>
      </c>
      <c r="G3" s="549">
        <v>7</v>
      </c>
      <c r="H3" s="549">
        <v>8</v>
      </c>
      <c r="I3" s="549">
        <v>9</v>
      </c>
      <c r="J3" s="549">
        <v>10</v>
      </c>
      <c r="K3" s="549">
        <v>11</v>
      </c>
      <c r="L3" s="549">
        <v>12</v>
      </c>
      <c r="M3" s="549">
        <v>13</v>
      </c>
      <c r="N3" s="549">
        <v>14</v>
      </c>
      <c r="O3" s="549">
        <v>15</v>
      </c>
      <c r="P3" s="549">
        <v>16</v>
      </c>
      <c r="Q3" s="549">
        <v>17</v>
      </c>
      <c r="R3" s="549">
        <v>18</v>
      </c>
      <c r="S3" s="549">
        <v>19</v>
      </c>
      <c r="T3" s="549">
        <v>20</v>
      </c>
      <c r="U3" s="549">
        <v>21</v>
      </c>
      <c r="V3" s="549">
        <v>22</v>
      </c>
      <c r="W3" s="549">
        <v>23</v>
      </c>
      <c r="X3" s="549">
        <v>24</v>
      </c>
      <c r="Y3" s="549">
        <v>25</v>
      </c>
      <c r="Z3" s="549">
        <v>26</v>
      </c>
      <c r="AA3" s="549">
        <v>27</v>
      </c>
      <c r="AB3" s="549">
        <v>28</v>
      </c>
      <c r="AC3" s="549">
        <v>29</v>
      </c>
      <c r="AD3" s="549">
        <v>30</v>
      </c>
      <c r="AE3" s="549">
        <v>31</v>
      </c>
      <c r="AF3" s="549">
        <v>32</v>
      </c>
      <c r="AG3" s="549">
        <v>33</v>
      </c>
      <c r="AH3" s="549">
        <v>34</v>
      </c>
      <c r="AI3" s="549">
        <v>35</v>
      </c>
      <c r="AJ3" s="549">
        <v>36</v>
      </c>
      <c r="AK3" s="549">
        <v>37</v>
      </c>
      <c r="AL3" s="549">
        <v>38</v>
      </c>
      <c r="AM3" s="549">
        <v>39</v>
      </c>
      <c r="AN3" s="549">
        <v>40</v>
      </c>
      <c r="AO3" s="549">
        <v>41</v>
      </c>
      <c r="AP3" s="549">
        <v>42</v>
      </c>
      <c r="AQ3" s="549">
        <v>43</v>
      </c>
      <c r="AR3" s="549">
        <v>44</v>
      </c>
      <c r="AS3" s="549">
        <v>45</v>
      </c>
      <c r="AT3" s="549">
        <v>46</v>
      </c>
      <c r="AU3" s="549">
        <v>47</v>
      </c>
      <c r="AV3" s="549">
        <v>48</v>
      </c>
      <c r="AW3" s="549">
        <v>49</v>
      </c>
      <c r="AX3" s="549">
        <v>50</v>
      </c>
      <c r="AY3" s="549">
        <v>51</v>
      </c>
      <c r="AZ3" s="549">
        <v>52</v>
      </c>
      <c r="BA3" s="549">
        <v>53</v>
      </c>
      <c r="BB3" s="549">
        <v>54</v>
      </c>
      <c r="BC3" s="549">
        <v>55</v>
      </c>
      <c r="BD3" s="549">
        <v>56</v>
      </c>
      <c r="BE3" s="549">
        <v>57</v>
      </c>
      <c r="BF3" s="549">
        <v>58</v>
      </c>
      <c r="BG3" s="549">
        <v>59</v>
      </c>
      <c r="BH3" s="549">
        <v>60</v>
      </c>
      <c r="BI3" s="549">
        <v>61</v>
      </c>
      <c r="BJ3" s="549">
        <v>62</v>
      </c>
      <c r="BK3" s="549">
        <v>63</v>
      </c>
      <c r="BL3" s="549">
        <v>64</v>
      </c>
      <c r="BM3" s="549">
        <v>65</v>
      </c>
    </row>
    <row r="4" spans="1:65" s="525" customFormat="1" ht="17.100000000000001" customHeight="1">
      <c r="A4" s="550">
        <v>1</v>
      </c>
      <c r="B4" s="551" t="s">
        <v>66</v>
      </c>
      <c r="C4" s="551">
        <f>July25!C4</f>
        <v>62000</v>
      </c>
      <c r="D4" s="551">
        <f>July25!D4</f>
        <v>0</v>
      </c>
      <c r="E4" s="540"/>
      <c r="F4" s="540"/>
      <c r="G4" s="540"/>
      <c r="H4" s="575" t="e">
        <f>G4*100/E4</f>
        <v>#DIV/0!</v>
      </c>
      <c r="I4" s="540"/>
      <c r="J4" s="575"/>
      <c r="K4" s="551">
        <f>July25!K4+G4</f>
        <v>4193</v>
      </c>
      <c r="L4" s="575">
        <f>K4*100/C4</f>
        <v>6.7629032258064514</v>
      </c>
      <c r="M4" s="551">
        <f>July25!M4+I4</f>
        <v>0</v>
      </c>
      <c r="N4" s="575"/>
      <c r="O4" s="540"/>
      <c r="P4" s="540"/>
      <c r="Q4" s="527">
        <f>July25!Q4+O4</f>
        <v>0</v>
      </c>
      <c r="R4" s="527">
        <f>July25!R4+P4</f>
        <v>0</v>
      </c>
      <c r="S4" s="540"/>
      <c r="T4" s="540"/>
      <c r="U4" s="540"/>
      <c r="V4" s="540"/>
      <c r="W4" s="540"/>
      <c r="X4" s="540"/>
      <c r="Y4" s="528"/>
      <c r="Z4" s="528"/>
      <c r="AA4" s="540"/>
      <c r="AB4" s="540"/>
      <c r="AC4" s="540"/>
      <c r="AD4" s="540"/>
      <c r="AE4" s="540"/>
      <c r="AF4" s="540"/>
      <c r="AG4" s="540"/>
      <c r="AH4" s="540"/>
      <c r="AI4" s="540"/>
      <c r="AJ4" s="540"/>
      <c r="AK4" s="540"/>
      <c r="AL4" s="540"/>
      <c r="AM4" s="540"/>
      <c r="AN4" s="540"/>
      <c r="AO4" s="540"/>
      <c r="AP4" s="540"/>
      <c r="AQ4" s="540"/>
      <c r="AR4" s="540"/>
      <c r="AS4" s="527">
        <f>AO4+AQ4</f>
        <v>0</v>
      </c>
      <c r="AT4" s="527">
        <f>AP4+AR4</f>
        <v>0</v>
      </c>
      <c r="AU4" s="527">
        <f>SUM(AS4:AT4)</f>
        <v>0</v>
      </c>
      <c r="AV4" s="527">
        <f>July25!AV4+AO4</f>
        <v>876</v>
      </c>
      <c r="AW4" s="527">
        <f>July25!AW4+AP4</f>
        <v>0</v>
      </c>
      <c r="AX4" s="527">
        <f>July25!AX4+AQ4</f>
        <v>677</v>
      </c>
      <c r="AY4" s="527">
        <f>July25!AY4+AR4</f>
        <v>0</v>
      </c>
      <c r="AZ4" s="527">
        <f>AV4+AX4</f>
        <v>1553</v>
      </c>
      <c r="BA4" s="527">
        <f>AW4+AY4</f>
        <v>0</v>
      </c>
      <c r="BB4" s="527">
        <f>SUM(AZ4:BA4)</f>
        <v>1553</v>
      </c>
      <c r="BC4" s="540"/>
      <c r="BD4" s="540"/>
      <c r="BE4" s="527"/>
      <c r="BF4" s="527"/>
      <c r="BG4" s="540"/>
      <c r="BH4" s="540"/>
      <c r="BI4" s="540"/>
      <c r="BJ4" s="527"/>
      <c r="BK4" s="529"/>
      <c r="BL4" s="529"/>
      <c r="BM4" s="529"/>
    </row>
    <row r="5" spans="1:65" s="525" customFormat="1" ht="17.100000000000001" customHeight="1">
      <c r="A5" s="550">
        <v>2</v>
      </c>
      <c r="B5" s="551" t="s">
        <v>67</v>
      </c>
      <c r="C5" s="551">
        <f>July25!C5</f>
        <v>75000</v>
      </c>
      <c r="D5" s="551">
        <f>July25!D5</f>
        <v>0</v>
      </c>
      <c r="E5" s="540"/>
      <c r="F5" s="540"/>
      <c r="G5" s="540"/>
      <c r="H5" s="575" t="e">
        <f t="shared" ref="H5:H68" si="0">G5*100/E5</f>
        <v>#DIV/0!</v>
      </c>
      <c r="I5" s="540"/>
      <c r="J5" s="575"/>
      <c r="K5" s="551">
        <f>July25!K5+G5</f>
        <v>4120</v>
      </c>
      <c r="L5" s="575">
        <f t="shared" ref="L5:L68" si="1">K5*100/C5</f>
        <v>5.4933333333333332</v>
      </c>
      <c r="M5" s="551">
        <f>July25!M5+I5</f>
        <v>0</v>
      </c>
      <c r="N5" s="575"/>
      <c r="O5" s="540"/>
      <c r="P5" s="540"/>
      <c r="Q5" s="527">
        <f>July25!Q5+O5</f>
        <v>0</v>
      </c>
      <c r="R5" s="527">
        <f>July25!R5+P5</f>
        <v>0</v>
      </c>
      <c r="S5" s="540"/>
      <c r="T5" s="540"/>
      <c r="U5" s="540"/>
      <c r="V5" s="540"/>
      <c r="W5" s="540"/>
      <c r="X5" s="540"/>
      <c r="Y5" s="528"/>
      <c r="Z5" s="528"/>
      <c r="AA5" s="540"/>
      <c r="AB5" s="540"/>
      <c r="AC5" s="540"/>
      <c r="AD5" s="540"/>
      <c r="AE5" s="540"/>
      <c r="AF5" s="540"/>
      <c r="AG5" s="540"/>
      <c r="AH5" s="540"/>
      <c r="AI5" s="540"/>
      <c r="AJ5" s="540"/>
      <c r="AK5" s="540"/>
      <c r="AL5" s="540"/>
      <c r="AM5" s="540"/>
      <c r="AN5" s="540"/>
      <c r="AO5" s="540"/>
      <c r="AP5" s="540"/>
      <c r="AQ5" s="540"/>
      <c r="AR5" s="540"/>
      <c r="AS5" s="527">
        <f t="shared" ref="AS5:AT68" si="2">AO5+AQ5</f>
        <v>0</v>
      </c>
      <c r="AT5" s="527">
        <f t="shared" si="2"/>
        <v>0</v>
      </c>
      <c r="AU5" s="527">
        <f t="shared" ref="AU5:AU68" si="3">SUM(AS5:AT5)</f>
        <v>0</v>
      </c>
      <c r="AV5" s="527">
        <f>July25!AV5+AO5</f>
        <v>1397</v>
      </c>
      <c r="AW5" s="527">
        <f>July25!AW5+AP5</f>
        <v>0</v>
      </c>
      <c r="AX5" s="527">
        <f>July25!AX5+AQ5</f>
        <v>1218</v>
      </c>
      <c r="AY5" s="527">
        <f>July25!AY5+AR5</f>
        <v>0</v>
      </c>
      <c r="AZ5" s="527">
        <f t="shared" ref="AZ5:BA68" si="4">AV5+AX5</f>
        <v>2615</v>
      </c>
      <c r="BA5" s="527">
        <f t="shared" si="4"/>
        <v>0</v>
      </c>
      <c r="BB5" s="527">
        <f t="shared" ref="BB5:BB68" si="5">SUM(AZ5:BA5)</f>
        <v>2615</v>
      </c>
      <c r="BC5" s="540"/>
      <c r="BD5" s="540"/>
      <c r="BE5" s="527"/>
      <c r="BF5" s="527"/>
      <c r="BG5" s="540"/>
      <c r="BH5" s="540"/>
      <c r="BI5" s="540"/>
      <c r="BJ5" s="527"/>
      <c r="BK5" s="529"/>
      <c r="BL5" s="529"/>
      <c r="BM5" s="529"/>
    </row>
    <row r="6" spans="1:65" s="525" customFormat="1" ht="17.100000000000001" customHeight="1">
      <c r="A6" s="550">
        <v>3</v>
      </c>
      <c r="B6" s="551" t="s">
        <v>68</v>
      </c>
      <c r="C6" s="551">
        <f>July25!C6</f>
        <v>63000</v>
      </c>
      <c r="D6" s="551">
        <f>July25!D6</f>
        <v>0</v>
      </c>
      <c r="E6" s="540"/>
      <c r="F6" s="540"/>
      <c r="G6" s="540"/>
      <c r="H6" s="575" t="e">
        <f t="shared" si="0"/>
        <v>#DIV/0!</v>
      </c>
      <c r="I6" s="540"/>
      <c r="J6" s="575"/>
      <c r="K6" s="551">
        <f>July25!K6+G6</f>
        <v>3112</v>
      </c>
      <c r="L6" s="575">
        <f t="shared" si="1"/>
        <v>4.9396825396825399</v>
      </c>
      <c r="M6" s="551">
        <f>July25!M6+I6</f>
        <v>0</v>
      </c>
      <c r="N6" s="575"/>
      <c r="O6" s="540"/>
      <c r="P6" s="540"/>
      <c r="Q6" s="527">
        <f>July25!Q6+O6</f>
        <v>0</v>
      </c>
      <c r="R6" s="527">
        <f>July25!R6+P6</f>
        <v>0</v>
      </c>
      <c r="S6" s="540"/>
      <c r="T6" s="540"/>
      <c r="U6" s="540"/>
      <c r="V6" s="540"/>
      <c r="W6" s="540"/>
      <c r="X6" s="540"/>
      <c r="Y6" s="528"/>
      <c r="Z6" s="528"/>
      <c r="AA6" s="540"/>
      <c r="AB6" s="540"/>
      <c r="AC6" s="540"/>
      <c r="AD6" s="540"/>
      <c r="AE6" s="540"/>
      <c r="AF6" s="540"/>
      <c r="AG6" s="540"/>
      <c r="AH6" s="540"/>
      <c r="AI6" s="540"/>
      <c r="AJ6" s="540"/>
      <c r="AK6" s="540"/>
      <c r="AL6" s="540"/>
      <c r="AM6" s="540"/>
      <c r="AN6" s="540"/>
      <c r="AO6" s="540"/>
      <c r="AP6" s="540"/>
      <c r="AQ6" s="540"/>
      <c r="AR6" s="540"/>
      <c r="AS6" s="527">
        <f t="shared" si="2"/>
        <v>0</v>
      </c>
      <c r="AT6" s="527">
        <f t="shared" si="2"/>
        <v>0</v>
      </c>
      <c r="AU6" s="527">
        <f t="shared" si="3"/>
        <v>0</v>
      </c>
      <c r="AV6" s="527">
        <f>July25!AV6+AO6</f>
        <v>686</v>
      </c>
      <c r="AW6" s="527">
        <f>July25!AW6+AP6</f>
        <v>0</v>
      </c>
      <c r="AX6" s="527">
        <f>July25!AX6+AQ6</f>
        <v>589</v>
      </c>
      <c r="AY6" s="527">
        <f>July25!AY6+AR6</f>
        <v>0</v>
      </c>
      <c r="AZ6" s="527">
        <f t="shared" si="4"/>
        <v>1275</v>
      </c>
      <c r="BA6" s="527">
        <f t="shared" si="4"/>
        <v>0</v>
      </c>
      <c r="BB6" s="527">
        <f t="shared" si="5"/>
        <v>1275</v>
      </c>
      <c r="BC6" s="540"/>
      <c r="BD6" s="540"/>
      <c r="BE6" s="527"/>
      <c r="BF6" s="527"/>
      <c r="BG6" s="540"/>
      <c r="BH6" s="540"/>
      <c r="BI6" s="540"/>
      <c r="BJ6" s="527"/>
      <c r="BK6" s="529"/>
      <c r="BL6" s="529"/>
      <c r="BM6" s="529"/>
    </row>
    <row r="7" spans="1:65" s="525" customFormat="1" ht="17.100000000000001" customHeight="1">
      <c r="A7" s="550">
        <v>4</v>
      </c>
      <c r="B7" s="551" t="s">
        <v>69</v>
      </c>
      <c r="C7" s="551">
        <f>July25!C7</f>
        <v>60000</v>
      </c>
      <c r="D7" s="551">
        <f>July25!D7</f>
        <v>0</v>
      </c>
      <c r="E7" s="540"/>
      <c r="F7" s="540"/>
      <c r="G7" s="540"/>
      <c r="H7" s="575" t="e">
        <f t="shared" si="0"/>
        <v>#DIV/0!</v>
      </c>
      <c r="I7" s="540"/>
      <c r="J7" s="575"/>
      <c r="K7" s="551">
        <f>July25!K7+G7</f>
        <v>4175</v>
      </c>
      <c r="L7" s="575">
        <f t="shared" si="1"/>
        <v>6.958333333333333</v>
      </c>
      <c r="M7" s="551">
        <f>July25!M7+I7</f>
        <v>0</v>
      </c>
      <c r="N7" s="575"/>
      <c r="O7" s="540"/>
      <c r="P7" s="540"/>
      <c r="Q7" s="527">
        <f>July25!Q7+O7</f>
        <v>5</v>
      </c>
      <c r="R7" s="527">
        <f>July25!R7+P7</f>
        <v>0</v>
      </c>
      <c r="S7" s="540"/>
      <c r="T7" s="540"/>
      <c r="U7" s="540"/>
      <c r="V7" s="540"/>
      <c r="W7" s="540"/>
      <c r="X7" s="540"/>
      <c r="Y7" s="528"/>
      <c r="Z7" s="528"/>
      <c r="AA7" s="540"/>
      <c r="AB7" s="540"/>
      <c r="AC7" s="540"/>
      <c r="AD7" s="540"/>
      <c r="AE7" s="540"/>
      <c r="AF7" s="540"/>
      <c r="AG7" s="540"/>
      <c r="AH7" s="540"/>
      <c r="AI7" s="540"/>
      <c r="AJ7" s="540"/>
      <c r="AK7" s="540"/>
      <c r="AL7" s="540"/>
      <c r="AM7" s="540"/>
      <c r="AN7" s="540"/>
      <c r="AO7" s="540"/>
      <c r="AP7" s="540"/>
      <c r="AQ7" s="540"/>
      <c r="AR7" s="540"/>
      <c r="AS7" s="527">
        <f t="shared" si="2"/>
        <v>0</v>
      </c>
      <c r="AT7" s="527">
        <f t="shared" si="2"/>
        <v>0</v>
      </c>
      <c r="AU7" s="527">
        <f t="shared" si="3"/>
        <v>0</v>
      </c>
      <c r="AV7" s="527">
        <f>July25!AV7+AO7</f>
        <v>1144</v>
      </c>
      <c r="AW7" s="527">
        <f>July25!AW7+AP7</f>
        <v>0</v>
      </c>
      <c r="AX7" s="527">
        <f>July25!AX7+AQ7</f>
        <v>915</v>
      </c>
      <c r="AY7" s="527">
        <f>July25!AY7+AR7</f>
        <v>0</v>
      </c>
      <c r="AZ7" s="527">
        <f t="shared" si="4"/>
        <v>2059</v>
      </c>
      <c r="BA7" s="527">
        <f t="shared" si="4"/>
        <v>0</v>
      </c>
      <c r="BB7" s="527">
        <f t="shared" si="5"/>
        <v>2059</v>
      </c>
      <c r="BC7" s="540"/>
      <c r="BD7" s="540"/>
      <c r="BE7" s="527"/>
      <c r="BF7" s="527"/>
      <c r="BG7" s="540"/>
      <c r="BH7" s="540"/>
      <c r="BI7" s="540"/>
      <c r="BJ7" s="527"/>
      <c r="BK7" s="529"/>
      <c r="BL7" s="529"/>
      <c r="BM7" s="529"/>
    </row>
    <row r="8" spans="1:65" s="525" customFormat="1" ht="17.100000000000001" customHeight="1">
      <c r="A8" s="552">
        <v>5</v>
      </c>
      <c r="B8" s="553" t="s">
        <v>70</v>
      </c>
      <c r="C8" s="551">
        <f>July25!C8</f>
        <v>55000</v>
      </c>
      <c r="D8" s="551">
        <f>July25!D8</f>
        <v>0</v>
      </c>
      <c r="E8" s="540"/>
      <c r="F8" s="540"/>
      <c r="G8" s="540"/>
      <c r="H8" s="575" t="e">
        <f t="shared" si="0"/>
        <v>#DIV/0!</v>
      </c>
      <c r="I8" s="540"/>
      <c r="J8" s="575"/>
      <c r="K8" s="551">
        <f>July25!K8+G8</f>
        <v>3415</v>
      </c>
      <c r="L8" s="575">
        <f t="shared" si="1"/>
        <v>6.209090909090909</v>
      </c>
      <c r="M8" s="551">
        <f>July25!M8+I8</f>
        <v>0</v>
      </c>
      <c r="N8" s="575"/>
      <c r="O8" s="540"/>
      <c r="P8" s="540"/>
      <c r="Q8" s="527">
        <f>July25!Q8+O8</f>
        <v>0</v>
      </c>
      <c r="R8" s="527">
        <f>July25!R8+P8</f>
        <v>0</v>
      </c>
      <c r="S8" s="540"/>
      <c r="T8" s="540"/>
      <c r="U8" s="540"/>
      <c r="V8" s="540"/>
      <c r="W8" s="540"/>
      <c r="X8" s="540"/>
      <c r="Y8" s="528"/>
      <c r="Z8" s="528"/>
      <c r="AA8" s="540"/>
      <c r="AB8" s="540"/>
      <c r="AC8" s="540"/>
      <c r="AD8" s="540"/>
      <c r="AE8" s="540"/>
      <c r="AF8" s="540"/>
      <c r="AG8" s="540"/>
      <c r="AH8" s="540"/>
      <c r="AI8" s="540"/>
      <c r="AJ8" s="540"/>
      <c r="AK8" s="540"/>
      <c r="AL8" s="540"/>
      <c r="AM8" s="540"/>
      <c r="AN8" s="540"/>
      <c r="AO8" s="540"/>
      <c r="AP8" s="540"/>
      <c r="AQ8" s="540"/>
      <c r="AR8" s="540"/>
      <c r="AS8" s="527">
        <f t="shared" si="2"/>
        <v>0</v>
      </c>
      <c r="AT8" s="527">
        <f t="shared" si="2"/>
        <v>0</v>
      </c>
      <c r="AU8" s="527">
        <f t="shared" si="3"/>
        <v>0</v>
      </c>
      <c r="AV8" s="527">
        <f>July25!AV8+AO8</f>
        <v>956</v>
      </c>
      <c r="AW8" s="527">
        <f>July25!AW8+AP8</f>
        <v>0</v>
      </c>
      <c r="AX8" s="527">
        <f>July25!AX8+AQ8</f>
        <v>755</v>
      </c>
      <c r="AY8" s="527">
        <f>July25!AY8+AR8</f>
        <v>0</v>
      </c>
      <c r="AZ8" s="527">
        <f t="shared" si="4"/>
        <v>1711</v>
      </c>
      <c r="BA8" s="527">
        <f t="shared" si="4"/>
        <v>0</v>
      </c>
      <c r="BB8" s="527">
        <f t="shared" si="5"/>
        <v>1711</v>
      </c>
      <c r="BC8" s="540"/>
      <c r="BD8" s="540"/>
      <c r="BE8" s="527"/>
      <c r="BF8" s="527"/>
      <c r="BG8" s="540"/>
      <c r="BH8" s="540"/>
      <c r="BI8" s="540"/>
      <c r="BJ8" s="527"/>
      <c r="BK8" s="529"/>
      <c r="BL8" s="529"/>
      <c r="BM8" s="529"/>
    </row>
    <row r="9" spans="1:65" s="532" customFormat="1" ht="17.100000000000001" customHeight="1">
      <c r="A9" s="554"/>
      <c r="B9" s="555" t="s">
        <v>71</v>
      </c>
      <c r="C9" s="555">
        <f>SUM(C4:C8)</f>
        <v>315000</v>
      </c>
      <c r="D9" s="556">
        <f t="shared" ref="D9:BM9" si="6">SUM(D4:D8)</f>
        <v>0</v>
      </c>
      <c r="E9" s="556">
        <f t="shared" si="6"/>
        <v>0</v>
      </c>
      <c r="F9" s="556">
        <f t="shared" si="6"/>
        <v>0</v>
      </c>
      <c r="G9" s="556">
        <f t="shared" si="6"/>
        <v>0</v>
      </c>
      <c r="H9" s="575" t="e">
        <f t="shared" si="0"/>
        <v>#DIV/0!</v>
      </c>
      <c r="I9" s="556">
        <f t="shared" si="6"/>
        <v>0</v>
      </c>
      <c r="J9" s="556">
        <f t="shared" si="6"/>
        <v>0</v>
      </c>
      <c r="K9" s="556">
        <f t="shared" si="6"/>
        <v>19015</v>
      </c>
      <c r="L9" s="577">
        <f t="shared" si="1"/>
        <v>6.0365079365079364</v>
      </c>
      <c r="M9" s="556">
        <f t="shared" si="6"/>
        <v>0</v>
      </c>
      <c r="N9" s="556">
        <f t="shared" si="6"/>
        <v>0</v>
      </c>
      <c r="O9" s="556">
        <f t="shared" si="6"/>
        <v>0</v>
      </c>
      <c r="P9" s="556">
        <f t="shared" si="6"/>
        <v>0</v>
      </c>
      <c r="Q9" s="556">
        <f t="shared" si="6"/>
        <v>5</v>
      </c>
      <c r="R9" s="556">
        <f t="shared" si="6"/>
        <v>0</v>
      </c>
      <c r="S9" s="556">
        <f t="shared" si="6"/>
        <v>0</v>
      </c>
      <c r="T9" s="556">
        <f t="shared" si="6"/>
        <v>0</v>
      </c>
      <c r="U9" s="556">
        <f t="shared" si="6"/>
        <v>0</v>
      </c>
      <c r="V9" s="556">
        <f t="shared" si="6"/>
        <v>0</v>
      </c>
      <c r="W9" s="556">
        <f t="shared" si="6"/>
        <v>0</v>
      </c>
      <c r="X9" s="556">
        <f t="shared" si="6"/>
        <v>0</v>
      </c>
      <c r="Y9" s="556">
        <f t="shared" si="6"/>
        <v>0</v>
      </c>
      <c r="Z9" s="556">
        <f t="shared" si="6"/>
        <v>0</v>
      </c>
      <c r="AA9" s="556">
        <f t="shared" si="6"/>
        <v>0</v>
      </c>
      <c r="AB9" s="556">
        <f t="shared" si="6"/>
        <v>0</v>
      </c>
      <c r="AC9" s="556">
        <f t="shared" si="6"/>
        <v>0</v>
      </c>
      <c r="AD9" s="556">
        <f t="shared" si="6"/>
        <v>0</v>
      </c>
      <c r="AE9" s="556">
        <f t="shared" si="6"/>
        <v>0</v>
      </c>
      <c r="AF9" s="556">
        <f t="shared" si="6"/>
        <v>0</v>
      </c>
      <c r="AG9" s="556">
        <f t="shared" si="6"/>
        <v>0</v>
      </c>
      <c r="AH9" s="556">
        <f t="shared" si="6"/>
        <v>0</v>
      </c>
      <c r="AI9" s="556">
        <f t="shared" si="6"/>
        <v>0</v>
      </c>
      <c r="AJ9" s="556">
        <f t="shared" si="6"/>
        <v>0</v>
      </c>
      <c r="AK9" s="556">
        <f t="shared" si="6"/>
        <v>0</v>
      </c>
      <c r="AL9" s="556">
        <f t="shared" si="6"/>
        <v>0</v>
      </c>
      <c r="AM9" s="556">
        <f t="shared" si="6"/>
        <v>0</v>
      </c>
      <c r="AN9" s="556">
        <f t="shared" si="6"/>
        <v>0</v>
      </c>
      <c r="AO9" s="556">
        <f t="shared" si="6"/>
        <v>0</v>
      </c>
      <c r="AP9" s="556">
        <f t="shared" si="6"/>
        <v>0</v>
      </c>
      <c r="AQ9" s="556">
        <f t="shared" si="6"/>
        <v>0</v>
      </c>
      <c r="AR9" s="556">
        <f t="shared" si="6"/>
        <v>0</v>
      </c>
      <c r="AS9" s="556">
        <f t="shared" si="6"/>
        <v>0</v>
      </c>
      <c r="AT9" s="556">
        <f t="shared" si="6"/>
        <v>0</v>
      </c>
      <c r="AU9" s="556">
        <f t="shared" si="6"/>
        <v>0</v>
      </c>
      <c r="AV9" s="556">
        <f t="shared" si="6"/>
        <v>5059</v>
      </c>
      <c r="AW9" s="556">
        <f t="shared" si="6"/>
        <v>0</v>
      </c>
      <c r="AX9" s="556">
        <f t="shared" si="6"/>
        <v>4154</v>
      </c>
      <c r="AY9" s="556">
        <f t="shared" si="6"/>
        <v>0</v>
      </c>
      <c r="AZ9" s="556">
        <f t="shared" si="6"/>
        <v>9213</v>
      </c>
      <c r="BA9" s="556">
        <f t="shared" si="6"/>
        <v>0</v>
      </c>
      <c r="BB9" s="556">
        <f t="shared" si="6"/>
        <v>9213</v>
      </c>
      <c r="BC9" s="556">
        <f t="shared" si="6"/>
        <v>0</v>
      </c>
      <c r="BD9" s="556">
        <f t="shared" si="6"/>
        <v>0</v>
      </c>
      <c r="BE9" s="556">
        <f t="shared" si="6"/>
        <v>0</v>
      </c>
      <c r="BF9" s="556">
        <f t="shared" si="6"/>
        <v>0</v>
      </c>
      <c r="BG9" s="556">
        <f t="shared" si="6"/>
        <v>0</v>
      </c>
      <c r="BH9" s="556">
        <f t="shared" si="6"/>
        <v>0</v>
      </c>
      <c r="BI9" s="556">
        <f t="shared" si="6"/>
        <v>0</v>
      </c>
      <c r="BJ9" s="556">
        <f t="shared" si="6"/>
        <v>0</v>
      </c>
      <c r="BK9" s="556">
        <f t="shared" si="6"/>
        <v>0</v>
      </c>
      <c r="BL9" s="556">
        <f t="shared" si="6"/>
        <v>0</v>
      </c>
      <c r="BM9" s="556">
        <f t="shared" si="6"/>
        <v>0</v>
      </c>
    </row>
    <row r="10" spans="1:65" s="525" customFormat="1" ht="17.100000000000001" customHeight="1">
      <c r="A10" s="557">
        <v>6</v>
      </c>
      <c r="B10" s="558" t="s">
        <v>72</v>
      </c>
      <c r="C10" s="551">
        <f>July25!C10</f>
        <v>32000</v>
      </c>
      <c r="D10" s="551">
        <f>July25!D10</f>
        <v>31900</v>
      </c>
      <c r="E10" s="540"/>
      <c r="F10" s="540"/>
      <c r="G10" s="540"/>
      <c r="H10" s="575" t="e">
        <f t="shared" si="0"/>
        <v>#DIV/0!</v>
      </c>
      <c r="I10" s="540"/>
      <c r="J10" s="575" t="e">
        <f>I10*100/F10</f>
        <v>#DIV/0!</v>
      </c>
      <c r="K10" s="551">
        <f>July25!K10+G10</f>
        <v>1794</v>
      </c>
      <c r="L10" s="575">
        <f t="shared" si="1"/>
        <v>5.6062500000000002</v>
      </c>
      <c r="M10" s="551">
        <f>July25!M10+I10</f>
        <v>2171</v>
      </c>
      <c r="N10" s="575">
        <f>M10*100/D10</f>
        <v>6.8056426332288398</v>
      </c>
      <c r="O10" s="540"/>
      <c r="P10" s="540"/>
      <c r="Q10" s="527">
        <f>July25!Q10+O10</f>
        <v>40</v>
      </c>
      <c r="R10" s="527">
        <f>July25!R10+P10</f>
        <v>96</v>
      </c>
      <c r="S10" s="540"/>
      <c r="T10" s="540"/>
      <c r="U10" s="540"/>
      <c r="V10" s="540"/>
      <c r="W10" s="540"/>
      <c r="X10" s="540"/>
      <c r="Y10" s="528" t="e">
        <f t="shared" ref="Y5:Z68" si="7">W10*100/U10</f>
        <v>#DIV/0!</v>
      </c>
      <c r="Z10" s="528" t="e">
        <f t="shared" si="7"/>
        <v>#DIV/0!</v>
      </c>
      <c r="AA10" s="540"/>
      <c r="AB10" s="540"/>
      <c r="AC10" s="540"/>
      <c r="AD10" s="540"/>
      <c r="AE10" s="540"/>
      <c r="AF10" s="540"/>
      <c r="AG10" s="540"/>
      <c r="AH10" s="540"/>
      <c r="AI10" s="540"/>
      <c r="AJ10" s="540"/>
      <c r="AK10" s="540"/>
      <c r="AL10" s="540"/>
      <c r="AM10" s="540"/>
      <c r="AN10" s="540"/>
      <c r="AO10" s="540"/>
      <c r="AP10" s="540"/>
      <c r="AQ10" s="540"/>
      <c r="AR10" s="540"/>
      <c r="AS10" s="527">
        <f t="shared" si="2"/>
        <v>0</v>
      </c>
      <c r="AT10" s="527">
        <f t="shared" si="2"/>
        <v>0</v>
      </c>
      <c r="AU10" s="527">
        <f t="shared" si="3"/>
        <v>0</v>
      </c>
      <c r="AV10" s="527">
        <f>July25!AV10+AO10</f>
        <v>563</v>
      </c>
      <c r="AW10" s="527">
        <f>July25!AW10+AP10</f>
        <v>573</v>
      </c>
      <c r="AX10" s="527">
        <f>July25!AX10+AQ10</f>
        <v>470</v>
      </c>
      <c r="AY10" s="527">
        <f>July25!AY10+AR10</f>
        <v>506</v>
      </c>
      <c r="AZ10" s="527">
        <f t="shared" si="4"/>
        <v>1033</v>
      </c>
      <c r="BA10" s="527">
        <f t="shared" si="4"/>
        <v>1079</v>
      </c>
      <c r="BB10" s="527">
        <f t="shared" si="5"/>
        <v>2112</v>
      </c>
      <c r="BC10" s="540"/>
      <c r="BD10" s="540"/>
      <c r="BE10" s="527"/>
      <c r="BF10" s="527"/>
      <c r="BG10" s="540"/>
      <c r="BH10" s="540"/>
      <c r="BI10" s="540"/>
      <c r="BJ10" s="527">
        <f>SUM(BH10:BI10)</f>
        <v>0</v>
      </c>
      <c r="BK10" s="527">
        <f>July25!BK10+BH10</f>
        <v>4120</v>
      </c>
      <c r="BL10" s="527">
        <f>July25!BL10+BI10</f>
        <v>198400</v>
      </c>
      <c r="BM10" s="527">
        <f>SUM(BK10:BL10)</f>
        <v>202520</v>
      </c>
    </row>
    <row r="11" spans="1:65" s="525" customFormat="1" ht="17.100000000000001" customHeight="1">
      <c r="A11" s="552">
        <v>8</v>
      </c>
      <c r="B11" s="553" t="s">
        <v>73</v>
      </c>
      <c r="C11" s="551">
        <f>July25!C11</f>
        <v>75000</v>
      </c>
      <c r="D11" s="551">
        <f>July25!D11</f>
        <v>20000</v>
      </c>
      <c r="E11" s="540"/>
      <c r="F11" s="540"/>
      <c r="G11" s="540"/>
      <c r="H11" s="575" t="e">
        <f t="shared" si="0"/>
        <v>#DIV/0!</v>
      </c>
      <c r="I11" s="540"/>
      <c r="J11" s="575" t="e">
        <f t="shared" ref="J11:J12" si="8">I11*100/F11</f>
        <v>#DIV/0!</v>
      </c>
      <c r="K11" s="551">
        <f>July25!K11+G11</f>
        <v>5508</v>
      </c>
      <c r="L11" s="575">
        <f t="shared" si="1"/>
        <v>7.3440000000000003</v>
      </c>
      <c r="M11" s="551">
        <f>July25!M11+I11</f>
        <v>1115</v>
      </c>
      <c r="N11" s="575">
        <f t="shared" ref="N11:N74" si="9">M11*100/D11</f>
        <v>5.5750000000000002</v>
      </c>
      <c r="O11" s="540"/>
      <c r="P11" s="540"/>
      <c r="Q11" s="527">
        <f>July25!Q11+O11</f>
        <v>92</v>
      </c>
      <c r="R11" s="527">
        <f>July25!R11+P11</f>
        <v>17</v>
      </c>
      <c r="S11" s="540"/>
      <c r="T11" s="540"/>
      <c r="U11" s="540"/>
      <c r="V11" s="540"/>
      <c r="W11" s="540"/>
      <c r="X11" s="540"/>
      <c r="Y11" s="528" t="e">
        <f t="shared" si="7"/>
        <v>#DIV/0!</v>
      </c>
      <c r="Z11" s="528" t="e">
        <f t="shared" si="7"/>
        <v>#DIV/0!</v>
      </c>
      <c r="AA11" s="540"/>
      <c r="AB11" s="540"/>
      <c r="AC11" s="540"/>
      <c r="AD11" s="540"/>
      <c r="AE11" s="540"/>
      <c r="AF11" s="540"/>
      <c r="AG11" s="540"/>
      <c r="AH11" s="540"/>
      <c r="AI11" s="540"/>
      <c r="AJ11" s="540"/>
      <c r="AK11" s="540"/>
      <c r="AL11" s="540"/>
      <c r="AM11" s="540"/>
      <c r="AN11" s="540"/>
      <c r="AO11" s="540"/>
      <c r="AP11" s="540"/>
      <c r="AQ11" s="540"/>
      <c r="AR11" s="540"/>
      <c r="AS11" s="527">
        <f t="shared" si="2"/>
        <v>0</v>
      </c>
      <c r="AT11" s="527">
        <f t="shared" si="2"/>
        <v>0</v>
      </c>
      <c r="AU11" s="527">
        <f t="shared" si="3"/>
        <v>0</v>
      </c>
      <c r="AV11" s="527">
        <f>July25!AV11+AO11</f>
        <v>1491</v>
      </c>
      <c r="AW11" s="527">
        <f>July25!AW11+AP11</f>
        <v>328</v>
      </c>
      <c r="AX11" s="527">
        <f>July25!AX11+AQ11</f>
        <v>1164</v>
      </c>
      <c r="AY11" s="527">
        <f>July25!AY11+AR11</f>
        <v>258</v>
      </c>
      <c r="AZ11" s="527">
        <f t="shared" si="4"/>
        <v>2655</v>
      </c>
      <c r="BA11" s="527">
        <f t="shared" si="4"/>
        <v>586</v>
      </c>
      <c r="BB11" s="527">
        <f t="shared" si="5"/>
        <v>3241</v>
      </c>
      <c r="BC11" s="540"/>
      <c r="BD11" s="540"/>
      <c r="BE11" s="527"/>
      <c r="BF11" s="527"/>
      <c r="BG11" s="540"/>
      <c r="BH11" s="540"/>
      <c r="BI11" s="540"/>
      <c r="BJ11" s="527"/>
      <c r="BK11" s="529"/>
      <c r="BL11" s="529"/>
      <c r="BM11" s="529"/>
    </row>
    <row r="12" spans="1:65" s="532" customFormat="1" ht="17.100000000000001" customHeight="1">
      <c r="A12" s="554"/>
      <c r="B12" s="555" t="s">
        <v>74</v>
      </c>
      <c r="C12" s="555">
        <f>SUM(C10:C11)</f>
        <v>107000</v>
      </c>
      <c r="D12" s="556">
        <f t="shared" ref="D12:BM12" si="10">SUM(D10:D11)</f>
        <v>51900</v>
      </c>
      <c r="E12" s="556">
        <f t="shared" si="10"/>
        <v>0</v>
      </c>
      <c r="F12" s="556">
        <f t="shared" si="10"/>
        <v>0</v>
      </c>
      <c r="G12" s="556">
        <f t="shared" si="10"/>
        <v>0</v>
      </c>
      <c r="H12" s="575" t="e">
        <f t="shared" si="0"/>
        <v>#DIV/0!</v>
      </c>
      <c r="I12" s="556">
        <f t="shared" si="10"/>
        <v>0</v>
      </c>
      <c r="J12" s="575" t="e">
        <f t="shared" si="8"/>
        <v>#DIV/0!</v>
      </c>
      <c r="K12" s="556">
        <f t="shared" si="10"/>
        <v>7302</v>
      </c>
      <c r="L12" s="577">
        <f t="shared" si="1"/>
        <v>6.8242990654205604</v>
      </c>
      <c r="M12" s="556">
        <f t="shared" si="10"/>
        <v>3286</v>
      </c>
      <c r="N12" s="575">
        <f t="shared" si="9"/>
        <v>6.3314065510597306</v>
      </c>
      <c r="O12" s="556">
        <f t="shared" si="10"/>
        <v>0</v>
      </c>
      <c r="P12" s="556">
        <f t="shared" si="10"/>
        <v>0</v>
      </c>
      <c r="Q12" s="556">
        <f t="shared" si="10"/>
        <v>132</v>
      </c>
      <c r="R12" s="556">
        <f t="shared" si="10"/>
        <v>113</v>
      </c>
      <c r="S12" s="556">
        <f t="shared" si="10"/>
        <v>0</v>
      </c>
      <c r="T12" s="556">
        <f t="shared" si="10"/>
        <v>0</v>
      </c>
      <c r="U12" s="556">
        <f t="shared" si="10"/>
        <v>0</v>
      </c>
      <c r="V12" s="556">
        <f t="shared" si="10"/>
        <v>0</v>
      </c>
      <c r="W12" s="556">
        <f t="shared" si="10"/>
        <v>0</v>
      </c>
      <c r="X12" s="556">
        <f t="shared" si="10"/>
        <v>0</v>
      </c>
      <c r="Y12" s="556" t="e">
        <f t="shared" si="10"/>
        <v>#DIV/0!</v>
      </c>
      <c r="Z12" s="575" t="e">
        <f t="shared" si="7"/>
        <v>#DIV/0!</v>
      </c>
      <c r="AA12" s="556">
        <f t="shared" si="10"/>
        <v>0</v>
      </c>
      <c r="AB12" s="556">
        <f t="shared" si="10"/>
        <v>0</v>
      </c>
      <c r="AC12" s="556">
        <f t="shared" si="10"/>
        <v>0</v>
      </c>
      <c r="AD12" s="556">
        <f t="shared" si="10"/>
        <v>0</v>
      </c>
      <c r="AE12" s="556">
        <f t="shared" si="10"/>
        <v>0</v>
      </c>
      <c r="AF12" s="556">
        <f t="shared" si="10"/>
        <v>0</v>
      </c>
      <c r="AG12" s="556">
        <f t="shared" si="10"/>
        <v>0</v>
      </c>
      <c r="AH12" s="556">
        <f t="shared" si="10"/>
        <v>0</v>
      </c>
      <c r="AI12" s="556">
        <f t="shared" si="10"/>
        <v>0</v>
      </c>
      <c r="AJ12" s="556">
        <f t="shared" si="10"/>
        <v>0</v>
      </c>
      <c r="AK12" s="556">
        <f t="shared" si="10"/>
        <v>0</v>
      </c>
      <c r="AL12" s="556">
        <f t="shared" si="10"/>
        <v>0</v>
      </c>
      <c r="AM12" s="556">
        <f t="shared" si="10"/>
        <v>0</v>
      </c>
      <c r="AN12" s="556">
        <f t="shared" si="10"/>
        <v>0</v>
      </c>
      <c r="AO12" s="556">
        <f t="shared" si="10"/>
        <v>0</v>
      </c>
      <c r="AP12" s="556">
        <f t="shared" si="10"/>
        <v>0</v>
      </c>
      <c r="AQ12" s="556">
        <f t="shared" si="10"/>
        <v>0</v>
      </c>
      <c r="AR12" s="556">
        <f t="shared" si="10"/>
        <v>0</v>
      </c>
      <c r="AS12" s="556">
        <f t="shared" si="10"/>
        <v>0</v>
      </c>
      <c r="AT12" s="556">
        <f t="shared" si="10"/>
        <v>0</v>
      </c>
      <c r="AU12" s="556">
        <f t="shared" si="10"/>
        <v>0</v>
      </c>
      <c r="AV12" s="556">
        <f t="shared" si="10"/>
        <v>2054</v>
      </c>
      <c r="AW12" s="556">
        <f t="shared" si="10"/>
        <v>901</v>
      </c>
      <c r="AX12" s="556">
        <f t="shared" si="10"/>
        <v>1634</v>
      </c>
      <c r="AY12" s="556">
        <f t="shared" si="10"/>
        <v>764</v>
      </c>
      <c r="AZ12" s="556">
        <f t="shared" si="10"/>
        <v>3688</v>
      </c>
      <c r="BA12" s="556">
        <f t="shared" si="10"/>
        <v>1665</v>
      </c>
      <c r="BB12" s="556">
        <f t="shared" si="10"/>
        <v>5353</v>
      </c>
      <c r="BC12" s="556">
        <f t="shared" si="10"/>
        <v>0</v>
      </c>
      <c r="BD12" s="556">
        <f t="shared" si="10"/>
        <v>0</v>
      </c>
      <c r="BE12" s="556">
        <f t="shared" si="10"/>
        <v>0</v>
      </c>
      <c r="BF12" s="556">
        <f t="shared" si="10"/>
        <v>0</v>
      </c>
      <c r="BG12" s="556">
        <f t="shared" si="10"/>
        <v>0</v>
      </c>
      <c r="BH12" s="556">
        <f t="shared" si="10"/>
        <v>0</v>
      </c>
      <c r="BI12" s="556">
        <f t="shared" si="10"/>
        <v>0</v>
      </c>
      <c r="BJ12" s="556">
        <f t="shared" si="10"/>
        <v>0</v>
      </c>
      <c r="BK12" s="556">
        <f t="shared" si="10"/>
        <v>4120</v>
      </c>
      <c r="BL12" s="556">
        <f t="shared" si="10"/>
        <v>198400</v>
      </c>
      <c r="BM12" s="556">
        <f t="shared" si="10"/>
        <v>202520</v>
      </c>
    </row>
    <row r="13" spans="1:65" s="532" customFormat="1" ht="17.100000000000001" customHeight="1">
      <c r="A13" s="559">
        <v>9</v>
      </c>
      <c r="B13" s="560" t="s">
        <v>75</v>
      </c>
      <c r="C13" s="556">
        <f>July25!C13</f>
        <v>160000</v>
      </c>
      <c r="D13" s="551">
        <v>0</v>
      </c>
      <c r="E13" s="541"/>
      <c r="F13" s="541"/>
      <c r="G13" s="541"/>
      <c r="H13" s="575" t="e">
        <f t="shared" si="0"/>
        <v>#DIV/0!</v>
      </c>
      <c r="I13" s="541"/>
      <c r="J13" s="577"/>
      <c r="K13" s="556">
        <f>July25!K13+G13</f>
        <v>9455</v>
      </c>
      <c r="L13" s="577">
        <f t="shared" si="1"/>
        <v>5.9093749999999998</v>
      </c>
      <c r="M13" s="556">
        <f t="shared" ref="M13:M71" si="11">I13</f>
        <v>0</v>
      </c>
      <c r="N13" s="577"/>
      <c r="O13" s="541"/>
      <c r="P13" s="541"/>
      <c r="Q13" s="527">
        <f>July25!Q13+O13</f>
        <v>181</v>
      </c>
      <c r="R13" s="527">
        <f>July25!R13+P13</f>
        <v>0</v>
      </c>
      <c r="S13" s="541"/>
      <c r="T13" s="541"/>
      <c r="U13" s="541"/>
      <c r="V13" s="541"/>
      <c r="W13" s="541"/>
      <c r="X13" s="541"/>
      <c r="Y13" s="531" t="e">
        <f t="shared" si="7"/>
        <v>#DIV/0!</v>
      </c>
      <c r="Z13" s="531"/>
      <c r="AA13" s="541"/>
      <c r="AB13" s="541"/>
      <c r="AC13" s="541"/>
      <c r="AD13" s="541"/>
      <c r="AE13" s="541"/>
      <c r="AF13" s="541"/>
      <c r="AG13" s="541"/>
      <c r="AH13" s="541"/>
      <c r="AI13" s="541"/>
      <c r="AJ13" s="541"/>
      <c r="AK13" s="541"/>
      <c r="AL13" s="541"/>
      <c r="AM13" s="541"/>
      <c r="AN13" s="541"/>
      <c r="AO13" s="541"/>
      <c r="AP13" s="541"/>
      <c r="AQ13" s="541"/>
      <c r="AR13" s="541"/>
      <c r="AS13" s="530">
        <f t="shared" si="2"/>
        <v>0</v>
      </c>
      <c r="AT13" s="530">
        <f t="shared" si="2"/>
        <v>0</v>
      </c>
      <c r="AU13" s="530">
        <f t="shared" si="3"/>
        <v>0</v>
      </c>
      <c r="AV13" s="527">
        <f>July25!AV13+AO13</f>
        <v>2819</v>
      </c>
      <c r="AW13" s="527">
        <f>July25!AW13+AP13</f>
        <v>0</v>
      </c>
      <c r="AX13" s="527">
        <f>July25!AX13+AQ13</f>
        <v>2339</v>
      </c>
      <c r="AY13" s="527">
        <f>July25!AY13+AR13</f>
        <v>0</v>
      </c>
      <c r="AZ13" s="530">
        <f t="shared" si="4"/>
        <v>5158</v>
      </c>
      <c r="BA13" s="530">
        <f t="shared" si="4"/>
        <v>0</v>
      </c>
      <c r="BB13" s="530">
        <f t="shared" si="5"/>
        <v>5158</v>
      </c>
      <c r="BC13" s="541"/>
      <c r="BD13" s="541"/>
      <c r="BE13" s="530"/>
      <c r="BF13" s="530"/>
      <c r="BG13" s="541"/>
      <c r="BH13" s="541"/>
      <c r="BI13" s="541"/>
      <c r="BJ13" s="530"/>
      <c r="BK13" s="533"/>
      <c r="BL13" s="533"/>
      <c r="BM13" s="533"/>
    </row>
    <row r="14" spans="1:65" s="525" customFormat="1" ht="17.100000000000001" customHeight="1">
      <c r="A14" s="550">
        <v>10</v>
      </c>
      <c r="B14" s="551" t="s">
        <v>76</v>
      </c>
      <c r="C14" s="551">
        <f>July25!C14</f>
        <v>70000</v>
      </c>
      <c r="D14" s="551">
        <v>0</v>
      </c>
      <c r="E14" s="540"/>
      <c r="F14" s="540"/>
      <c r="G14" s="540"/>
      <c r="H14" s="575" t="e">
        <f t="shared" si="0"/>
        <v>#DIV/0!</v>
      </c>
      <c r="I14" s="540"/>
      <c r="J14" s="575"/>
      <c r="K14" s="551">
        <f>July25!K14+G14</f>
        <v>4023</v>
      </c>
      <c r="L14" s="575">
        <f t="shared" si="1"/>
        <v>5.7471428571428573</v>
      </c>
      <c r="M14" s="551">
        <f t="shared" si="11"/>
        <v>0</v>
      </c>
      <c r="N14" s="575"/>
      <c r="O14" s="540"/>
      <c r="P14" s="540"/>
      <c r="Q14" s="527">
        <f>July25!Q14+O14</f>
        <v>445</v>
      </c>
      <c r="R14" s="527">
        <f>July25!R14+P14</f>
        <v>0</v>
      </c>
      <c r="S14" s="540"/>
      <c r="T14" s="540"/>
      <c r="U14" s="540"/>
      <c r="V14" s="540"/>
      <c r="W14" s="540"/>
      <c r="X14" s="540"/>
      <c r="Y14" s="528" t="e">
        <f t="shared" si="7"/>
        <v>#DIV/0!</v>
      </c>
      <c r="Z14" s="528"/>
      <c r="AA14" s="540"/>
      <c r="AB14" s="540"/>
      <c r="AC14" s="540"/>
      <c r="AD14" s="540"/>
      <c r="AE14" s="540"/>
      <c r="AF14" s="540"/>
      <c r="AG14" s="540"/>
      <c r="AH14" s="540"/>
      <c r="AI14" s="540"/>
      <c r="AJ14" s="540"/>
      <c r="AK14" s="540"/>
      <c r="AL14" s="540"/>
      <c r="AM14" s="540"/>
      <c r="AN14" s="540"/>
      <c r="AO14" s="540"/>
      <c r="AP14" s="540"/>
      <c r="AQ14" s="540"/>
      <c r="AR14" s="540"/>
      <c r="AS14" s="527">
        <f t="shared" si="2"/>
        <v>0</v>
      </c>
      <c r="AT14" s="527">
        <f t="shared" si="2"/>
        <v>0</v>
      </c>
      <c r="AU14" s="527">
        <f t="shared" si="3"/>
        <v>0</v>
      </c>
      <c r="AV14" s="527">
        <f>July25!AV14+AO14</f>
        <v>1197</v>
      </c>
      <c r="AW14" s="527">
        <f>July25!AW14+AP14</f>
        <v>0</v>
      </c>
      <c r="AX14" s="527">
        <f>July25!AX14+AQ14</f>
        <v>995</v>
      </c>
      <c r="AY14" s="527">
        <f>July25!AY14+AR14</f>
        <v>0</v>
      </c>
      <c r="AZ14" s="527">
        <f t="shared" si="4"/>
        <v>2192</v>
      </c>
      <c r="BA14" s="527">
        <f t="shared" si="4"/>
        <v>0</v>
      </c>
      <c r="BB14" s="527">
        <f t="shared" si="5"/>
        <v>2192</v>
      </c>
      <c r="BC14" s="540"/>
      <c r="BD14" s="540"/>
      <c r="BE14" s="527">
        <f>July25!BE14+BC14</f>
        <v>30</v>
      </c>
      <c r="BF14" s="527">
        <f>July25!BF14+BD14</f>
        <v>150</v>
      </c>
      <c r="BG14" s="540"/>
      <c r="BH14" s="540"/>
      <c r="BI14" s="540"/>
      <c r="BJ14" s="527"/>
      <c r="BK14" s="529"/>
      <c r="BL14" s="529"/>
      <c r="BM14" s="529"/>
    </row>
    <row r="15" spans="1:65" s="525" customFormat="1" ht="17.100000000000001" customHeight="1">
      <c r="A15" s="550">
        <v>11</v>
      </c>
      <c r="B15" s="551" t="s">
        <v>77</v>
      </c>
      <c r="C15" s="551">
        <f>July25!C15</f>
        <v>55000</v>
      </c>
      <c r="D15" s="551">
        <v>0</v>
      </c>
      <c r="E15" s="540"/>
      <c r="F15" s="540"/>
      <c r="G15" s="540"/>
      <c r="H15" s="575" t="e">
        <f t="shared" si="0"/>
        <v>#DIV/0!</v>
      </c>
      <c r="I15" s="540"/>
      <c r="J15" s="575"/>
      <c r="K15" s="551">
        <f>July25!K15+G15</f>
        <v>2651</v>
      </c>
      <c r="L15" s="575">
        <f t="shared" si="1"/>
        <v>4.82</v>
      </c>
      <c r="M15" s="551">
        <f t="shared" si="11"/>
        <v>0</v>
      </c>
      <c r="N15" s="575"/>
      <c r="O15" s="540"/>
      <c r="P15" s="540"/>
      <c r="Q15" s="527">
        <f>July25!Q15+O15</f>
        <v>154</v>
      </c>
      <c r="R15" s="527">
        <f>July25!R15+P15</f>
        <v>0</v>
      </c>
      <c r="S15" s="540"/>
      <c r="T15" s="540"/>
      <c r="U15" s="540"/>
      <c r="V15" s="540"/>
      <c r="W15" s="540"/>
      <c r="X15" s="540"/>
      <c r="Y15" s="528" t="e">
        <f t="shared" si="7"/>
        <v>#DIV/0!</v>
      </c>
      <c r="Z15" s="528"/>
      <c r="AA15" s="540"/>
      <c r="AB15" s="540"/>
      <c r="AC15" s="540"/>
      <c r="AD15" s="540"/>
      <c r="AE15" s="540"/>
      <c r="AF15" s="540"/>
      <c r="AG15" s="540"/>
      <c r="AH15" s="540"/>
      <c r="AI15" s="540"/>
      <c r="AJ15" s="540"/>
      <c r="AK15" s="540"/>
      <c r="AL15" s="540"/>
      <c r="AM15" s="540"/>
      <c r="AN15" s="540"/>
      <c r="AO15" s="540"/>
      <c r="AP15" s="540"/>
      <c r="AQ15" s="540"/>
      <c r="AR15" s="540"/>
      <c r="AS15" s="527">
        <f t="shared" si="2"/>
        <v>0</v>
      </c>
      <c r="AT15" s="527">
        <f t="shared" si="2"/>
        <v>0</v>
      </c>
      <c r="AU15" s="527">
        <f t="shared" si="3"/>
        <v>0</v>
      </c>
      <c r="AV15" s="527">
        <f>July25!AV15+AO15</f>
        <v>781</v>
      </c>
      <c r="AW15" s="527">
        <f>July25!AW15+AP15</f>
        <v>0</v>
      </c>
      <c r="AX15" s="527">
        <f>July25!AX15+AQ15</f>
        <v>600</v>
      </c>
      <c r="AY15" s="527">
        <f>July25!AY15+AR15</f>
        <v>0</v>
      </c>
      <c r="AZ15" s="527">
        <f t="shared" si="4"/>
        <v>1381</v>
      </c>
      <c r="BA15" s="527">
        <f t="shared" si="4"/>
        <v>0</v>
      </c>
      <c r="BB15" s="527">
        <f t="shared" si="5"/>
        <v>1381</v>
      </c>
      <c r="BC15" s="540"/>
      <c r="BD15" s="540"/>
      <c r="BE15" s="527"/>
      <c r="BF15" s="527"/>
      <c r="BG15" s="540"/>
      <c r="BH15" s="540"/>
      <c r="BI15" s="540"/>
      <c r="BJ15" s="527"/>
      <c r="BK15" s="529"/>
      <c r="BL15" s="529"/>
      <c r="BM15" s="529"/>
    </row>
    <row r="16" spans="1:65" s="525" customFormat="1" ht="17.100000000000001" customHeight="1">
      <c r="A16" s="550">
        <v>12</v>
      </c>
      <c r="B16" s="551" t="s">
        <v>78</v>
      </c>
      <c r="C16" s="551">
        <f>July25!C16</f>
        <v>45000</v>
      </c>
      <c r="D16" s="551">
        <v>0</v>
      </c>
      <c r="E16" s="540"/>
      <c r="F16" s="540"/>
      <c r="G16" s="540"/>
      <c r="H16" s="575" t="e">
        <f t="shared" si="0"/>
        <v>#DIV/0!</v>
      </c>
      <c r="I16" s="540"/>
      <c r="J16" s="575"/>
      <c r="K16" s="551">
        <f>July25!K16+G16</f>
        <v>2922</v>
      </c>
      <c r="L16" s="575">
        <f t="shared" si="1"/>
        <v>6.4933333333333332</v>
      </c>
      <c r="M16" s="551">
        <f t="shared" si="11"/>
        <v>0</v>
      </c>
      <c r="N16" s="575"/>
      <c r="O16" s="540"/>
      <c r="P16" s="540"/>
      <c r="Q16" s="527">
        <f>July25!Q16+O16</f>
        <v>136</v>
      </c>
      <c r="R16" s="527">
        <f>July25!R16+P16</f>
        <v>0</v>
      </c>
      <c r="S16" s="540"/>
      <c r="T16" s="540"/>
      <c r="U16" s="540"/>
      <c r="V16" s="540"/>
      <c r="W16" s="540"/>
      <c r="X16" s="540"/>
      <c r="Y16" s="528" t="e">
        <f t="shared" si="7"/>
        <v>#DIV/0!</v>
      </c>
      <c r="Z16" s="528"/>
      <c r="AA16" s="540"/>
      <c r="AB16" s="540"/>
      <c r="AC16" s="540"/>
      <c r="AD16" s="540"/>
      <c r="AE16" s="540"/>
      <c r="AF16" s="540"/>
      <c r="AG16" s="540"/>
      <c r="AH16" s="540"/>
      <c r="AI16" s="540"/>
      <c r="AJ16" s="540"/>
      <c r="AK16" s="540"/>
      <c r="AL16" s="540"/>
      <c r="AM16" s="540"/>
      <c r="AN16" s="540"/>
      <c r="AO16" s="540"/>
      <c r="AP16" s="540"/>
      <c r="AQ16" s="540"/>
      <c r="AR16" s="540"/>
      <c r="AS16" s="527">
        <f t="shared" si="2"/>
        <v>0</v>
      </c>
      <c r="AT16" s="527">
        <f t="shared" si="2"/>
        <v>0</v>
      </c>
      <c r="AU16" s="527">
        <f t="shared" si="3"/>
        <v>0</v>
      </c>
      <c r="AV16" s="527">
        <f>July25!AV16+AO16</f>
        <v>643</v>
      </c>
      <c r="AW16" s="527">
        <f>July25!AW16+AP16</f>
        <v>0</v>
      </c>
      <c r="AX16" s="527">
        <f>July25!AX16+AQ16</f>
        <v>607</v>
      </c>
      <c r="AY16" s="527">
        <f>July25!AY16+AR16</f>
        <v>0</v>
      </c>
      <c r="AZ16" s="527">
        <f t="shared" si="4"/>
        <v>1250</v>
      </c>
      <c r="BA16" s="527">
        <f t="shared" si="4"/>
        <v>0</v>
      </c>
      <c r="BB16" s="527">
        <f t="shared" si="5"/>
        <v>1250</v>
      </c>
      <c r="BC16" s="540"/>
      <c r="BD16" s="540"/>
      <c r="BE16" s="527"/>
      <c r="BF16" s="527"/>
      <c r="BG16" s="540"/>
      <c r="BH16" s="540"/>
      <c r="BI16" s="540"/>
      <c r="BJ16" s="527"/>
      <c r="BK16" s="529"/>
      <c r="BL16" s="529"/>
      <c r="BM16" s="529"/>
    </row>
    <row r="17" spans="1:65" s="525" customFormat="1" ht="17.100000000000001" customHeight="1">
      <c r="A17" s="550">
        <v>13</v>
      </c>
      <c r="B17" s="551" t="s">
        <v>79</v>
      </c>
      <c r="C17" s="551">
        <f>July25!C17</f>
        <v>50000</v>
      </c>
      <c r="D17" s="551">
        <v>0</v>
      </c>
      <c r="E17" s="540"/>
      <c r="F17" s="540"/>
      <c r="G17" s="540"/>
      <c r="H17" s="575" t="e">
        <f t="shared" si="0"/>
        <v>#DIV/0!</v>
      </c>
      <c r="I17" s="540"/>
      <c r="J17" s="575"/>
      <c r="K17" s="551">
        <f>July25!K17+G17</f>
        <v>2829</v>
      </c>
      <c r="L17" s="575">
        <f t="shared" si="1"/>
        <v>5.6580000000000004</v>
      </c>
      <c r="M17" s="551">
        <f t="shared" si="11"/>
        <v>0</v>
      </c>
      <c r="N17" s="575"/>
      <c r="O17" s="540"/>
      <c r="P17" s="540"/>
      <c r="Q17" s="527">
        <f>July25!Q17+O17</f>
        <v>80</v>
      </c>
      <c r="R17" s="527">
        <f>July25!R17+P17</f>
        <v>0</v>
      </c>
      <c r="S17" s="540"/>
      <c r="T17" s="540"/>
      <c r="U17" s="540"/>
      <c r="V17" s="540"/>
      <c r="W17" s="540"/>
      <c r="X17" s="540"/>
      <c r="Y17" s="528" t="e">
        <f t="shared" si="7"/>
        <v>#DIV/0!</v>
      </c>
      <c r="Z17" s="528"/>
      <c r="AA17" s="540"/>
      <c r="AB17" s="540"/>
      <c r="AC17" s="540"/>
      <c r="AD17" s="540"/>
      <c r="AE17" s="540"/>
      <c r="AF17" s="540"/>
      <c r="AG17" s="540"/>
      <c r="AH17" s="540"/>
      <c r="AI17" s="540"/>
      <c r="AJ17" s="540"/>
      <c r="AK17" s="540"/>
      <c r="AL17" s="540"/>
      <c r="AM17" s="540"/>
      <c r="AN17" s="540"/>
      <c r="AO17" s="540"/>
      <c r="AP17" s="540"/>
      <c r="AQ17" s="540"/>
      <c r="AR17" s="540"/>
      <c r="AS17" s="527">
        <f t="shared" si="2"/>
        <v>0</v>
      </c>
      <c r="AT17" s="527">
        <f t="shared" si="2"/>
        <v>0</v>
      </c>
      <c r="AU17" s="527">
        <f t="shared" si="3"/>
        <v>0</v>
      </c>
      <c r="AV17" s="527">
        <f>July25!AV17+AO17</f>
        <v>614</v>
      </c>
      <c r="AW17" s="527">
        <f>July25!AW17+AP17</f>
        <v>0</v>
      </c>
      <c r="AX17" s="527">
        <f>July25!AX17+AQ17</f>
        <v>582</v>
      </c>
      <c r="AY17" s="527">
        <f>July25!AY17+AR17</f>
        <v>0</v>
      </c>
      <c r="AZ17" s="527">
        <f t="shared" si="4"/>
        <v>1196</v>
      </c>
      <c r="BA17" s="527">
        <f t="shared" si="4"/>
        <v>0</v>
      </c>
      <c r="BB17" s="527">
        <f t="shared" si="5"/>
        <v>1196</v>
      </c>
      <c r="BC17" s="540"/>
      <c r="BD17" s="540"/>
      <c r="BE17" s="527"/>
      <c r="BF17" s="527"/>
      <c r="BG17" s="540"/>
      <c r="BH17" s="540"/>
      <c r="BI17" s="540"/>
      <c r="BJ17" s="527"/>
      <c r="BK17" s="529"/>
      <c r="BL17" s="529"/>
      <c r="BM17" s="529"/>
    </row>
    <row r="18" spans="1:65" s="525" customFormat="1" ht="17.100000000000001" customHeight="1">
      <c r="A18" s="552">
        <v>14</v>
      </c>
      <c r="B18" s="553" t="s">
        <v>80</v>
      </c>
      <c r="C18" s="551">
        <f>July25!C18</f>
        <v>53000</v>
      </c>
      <c r="D18" s="551">
        <v>0</v>
      </c>
      <c r="E18" s="540"/>
      <c r="F18" s="540"/>
      <c r="G18" s="540"/>
      <c r="H18" s="575" t="e">
        <f t="shared" si="0"/>
        <v>#DIV/0!</v>
      </c>
      <c r="I18" s="540"/>
      <c r="J18" s="575"/>
      <c r="K18" s="551">
        <f>July25!K18+G18</f>
        <v>2490</v>
      </c>
      <c r="L18" s="575">
        <f t="shared" si="1"/>
        <v>4.6981132075471699</v>
      </c>
      <c r="M18" s="551">
        <f t="shared" si="11"/>
        <v>0</v>
      </c>
      <c r="N18" s="575"/>
      <c r="O18" s="540"/>
      <c r="P18" s="540"/>
      <c r="Q18" s="527">
        <f>July25!Q18+O18</f>
        <v>86</v>
      </c>
      <c r="R18" s="527">
        <f>July25!R18+P18</f>
        <v>0</v>
      </c>
      <c r="S18" s="540"/>
      <c r="T18" s="540"/>
      <c r="U18" s="540"/>
      <c r="V18" s="540"/>
      <c r="W18" s="540"/>
      <c r="X18" s="540"/>
      <c r="Y18" s="528" t="e">
        <f t="shared" si="7"/>
        <v>#DIV/0!</v>
      </c>
      <c r="Z18" s="528"/>
      <c r="AA18" s="540"/>
      <c r="AB18" s="540"/>
      <c r="AC18" s="540"/>
      <c r="AD18" s="540"/>
      <c r="AE18" s="540"/>
      <c r="AF18" s="540"/>
      <c r="AG18" s="540"/>
      <c r="AH18" s="540"/>
      <c r="AI18" s="540"/>
      <c r="AJ18" s="540"/>
      <c r="AK18" s="540"/>
      <c r="AL18" s="540"/>
      <c r="AM18" s="540"/>
      <c r="AN18" s="540"/>
      <c r="AO18" s="540"/>
      <c r="AP18" s="540"/>
      <c r="AQ18" s="540"/>
      <c r="AR18" s="540"/>
      <c r="AS18" s="527">
        <f t="shared" si="2"/>
        <v>0</v>
      </c>
      <c r="AT18" s="527">
        <f t="shared" si="2"/>
        <v>0</v>
      </c>
      <c r="AU18" s="527">
        <f t="shared" si="3"/>
        <v>0</v>
      </c>
      <c r="AV18" s="527">
        <f>July25!AV18+AO18</f>
        <v>880</v>
      </c>
      <c r="AW18" s="527">
        <f>July25!AW18+AP18</f>
        <v>0</v>
      </c>
      <c r="AX18" s="527">
        <f>July25!AX18+AQ18</f>
        <v>632</v>
      </c>
      <c r="AY18" s="527">
        <f>July25!AY18+AR18</f>
        <v>0</v>
      </c>
      <c r="AZ18" s="527">
        <f t="shared" si="4"/>
        <v>1512</v>
      </c>
      <c r="BA18" s="527">
        <f t="shared" si="4"/>
        <v>0</v>
      </c>
      <c r="BB18" s="527">
        <f t="shared" si="5"/>
        <v>1512</v>
      </c>
      <c r="BC18" s="540"/>
      <c r="BD18" s="540"/>
      <c r="BE18" s="527"/>
      <c r="BF18" s="527"/>
      <c r="BG18" s="540"/>
      <c r="BH18" s="540"/>
      <c r="BI18" s="540"/>
      <c r="BJ18" s="527"/>
      <c r="BK18" s="529"/>
      <c r="BL18" s="529"/>
      <c r="BM18" s="529"/>
    </row>
    <row r="19" spans="1:65" s="532" customFormat="1" ht="17.100000000000001" customHeight="1">
      <c r="A19" s="554"/>
      <c r="B19" s="555" t="s">
        <v>74</v>
      </c>
      <c r="C19" s="555">
        <f>SUM(C14:C18)</f>
        <v>273000</v>
      </c>
      <c r="D19" s="556">
        <f t="shared" ref="D19:BM19" si="12">SUM(D14:D18)</f>
        <v>0</v>
      </c>
      <c r="E19" s="556">
        <f t="shared" si="12"/>
        <v>0</v>
      </c>
      <c r="F19" s="556">
        <f t="shared" si="12"/>
        <v>0</v>
      </c>
      <c r="G19" s="556">
        <f t="shared" si="12"/>
        <v>0</v>
      </c>
      <c r="H19" s="575" t="e">
        <f t="shared" si="0"/>
        <v>#DIV/0!</v>
      </c>
      <c r="I19" s="556">
        <f t="shared" si="12"/>
        <v>0</v>
      </c>
      <c r="J19" s="556">
        <f t="shared" si="12"/>
        <v>0</v>
      </c>
      <c r="K19" s="556">
        <f t="shared" si="12"/>
        <v>14915</v>
      </c>
      <c r="L19" s="577">
        <f t="shared" si="1"/>
        <v>5.4633699633699635</v>
      </c>
      <c r="M19" s="556">
        <f t="shared" si="12"/>
        <v>0</v>
      </c>
      <c r="N19" s="556">
        <f t="shared" si="12"/>
        <v>0</v>
      </c>
      <c r="O19" s="556">
        <f t="shared" si="12"/>
        <v>0</v>
      </c>
      <c r="P19" s="556">
        <f t="shared" si="12"/>
        <v>0</v>
      </c>
      <c r="Q19" s="556">
        <f t="shared" si="12"/>
        <v>901</v>
      </c>
      <c r="R19" s="556">
        <f t="shared" si="12"/>
        <v>0</v>
      </c>
      <c r="S19" s="556">
        <f t="shared" si="12"/>
        <v>0</v>
      </c>
      <c r="T19" s="556">
        <f t="shared" si="12"/>
        <v>0</v>
      </c>
      <c r="U19" s="556">
        <f t="shared" si="12"/>
        <v>0</v>
      </c>
      <c r="V19" s="556">
        <f t="shared" si="12"/>
        <v>0</v>
      </c>
      <c r="W19" s="556">
        <f t="shared" si="12"/>
        <v>0</v>
      </c>
      <c r="X19" s="556">
        <f t="shared" si="12"/>
        <v>0</v>
      </c>
      <c r="Y19" s="556" t="e">
        <f t="shared" si="12"/>
        <v>#DIV/0!</v>
      </c>
      <c r="Z19" s="556">
        <f t="shared" si="12"/>
        <v>0</v>
      </c>
      <c r="AA19" s="556">
        <f t="shared" si="12"/>
        <v>0</v>
      </c>
      <c r="AB19" s="556">
        <f t="shared" si="12"/>
        <v>0</v>
      </c>
      <c r="AC19" s="556">
        <f t="shared" si="12"/>
        <v>0</v>
      </c>
      <c r="AD19" s="556">
        <f t="shared" si="12"/>
        <v>0</v>
      </c>
      <c r="AE19" s="556">
        <f t="shared" si="12"/>
        <v>0</v>
      </c>
      <c r="AF19" s="556">
        <f t="shared" si="12"/>
        <v>0</v>
      </c>
      <c r="AG19" s="556">
        <f t="shared" si="12"/>
        <v>0</v>
      </c>
      <c r="AH19" s="556">
        <f t="shared" si="12"/>
        <v>0</v>
      </c>
      <c r="AI19" s="556">
        <f t="shared" si="12"/>
        <v>0</v>
      </c>
      <c r="AJ19" s="556">
        <f t="shared" si="12"/>
        <v>0</v>
      </c>
      <c r="AK19" s="556">
        <f t="shared" si="12"/>
        <v>0</v>
      </c>
      <c r="AL19" s="556">
        <f t="shared" si="12"/>
        <v>0</v>
      </c>
      <c r="AM19" s="556">
        <f t="shared" si="12"/>
        <v>0</v>
      </c>
      <c r="AN19" s="556">
        <f t="shared" si="12"/>
        <v>0</v>
      </c>
      <c r="AO19" s="556">
        <f t="shared" si="12"/>
        <v>0</v>
      </c>
      <c r="AP19" s="556">
        <f t="shared" si="12"/>
        <v>0</v>
      </c>
      <c r="AQ19" s="556">
        <f t="shared" si="12"/>
        <v>0</v>
      </c>
      <c r="AR19" s="556">
        <f t="shared" si="12"/>
        <v>0</v>
      </c>
      <c r="AS19" s="556">
        <f t="shared" si="12"/>
        <v>0</v>
      </c>
      <c r="AT19" s="556">
        <f t="shared" si="12"/>
        <v>0</v>
      </c>
      <c r="AU19" s="556">
        <f t="shared" si="12"/>
        <v>0</v>
      </c>
      <c r="AV19" s="556">
        <f t="shared" si="12"/>
        <v>4115</v>
      </c>
      <c r="AW19" s="556">
        <f t="shared" si="12"/>
        <v>0</v>
      </c>
      <c r="AX19" s="556">
        <f t="shared" si="12"/>
        <v>3416</v>
      </c>
      <c r="AY19" s="556">
        <f t="shared" si="12"/>
        <v>0</v>
      </c>
      <c r="AZ19" s="556">
        <f t="shared" si="12"/>
        <v>7531</v>
      </c>
      <c r="BA19" s="556">
        <f t="shared" si="12"/>
        <v>0</v>
      </c>
      <c r="BB19" s="556">
        <f t="shared" si="12"/>
        <v>7531</v>
      </c>
      <c r="BC19" s="556">
        <f t="shared" si="12"/>
        <v>0</v>
      </c>
      <c r="BD19" s="556">
        <f t="shared" si="12"/>
        <v>0</v>
      </c>
      <c r="BE19" s="556">
        <f t="shared" si="12"/>
        <v>30</v>
      </c>
      <c r="BF19" s="556">
        <f t="shared" si="12"/>
        <v>150</v>
      </c>
      <c r="BG19" s="556">
        <f t="shared" si="12"/>
        <v>0</v>
      </c>
      <c r="BH19" s="556">
        <f t="shared" si="12"/>
        <v>0</v>
      </c>
      <c r="BI19" s="556">
        <f t="shared" si="12"/>
        <v>0</v>
      </c>
      <c r="BJ19" s="556">
        <f t="shared" si="12"/>
        <v>0</v>
      </c>
      <c r="BK19" s="556">
        <f t="shared" si="12"/>
        <v>0</v>
      </c>
      <c r="BL19" s="556">
        <f t="shared" si="12"/>
        <v>0</v>
      </c>
      <c r="BM19" s="556">
        <f t="shared" si="12"/>
        <v>0</v>
      </c>
    </row>
    <row r="20" spans="1:65" s="535" customFormat="1" ht="17.100000000000001" customHeight="1">
      <c r="A20" s="557">
        <v>15</v>
      </c>
      <c r="B20" s="561" t="s">
        <v>81</v>
      </c>
      <c r="C20" s="551">
        <f>July25!C20</f>
        <v>115000</v>
      </c>
      <c r="D20" s="551">
        <f>July25!D20</f>
        <v>0</v>
      </c>
      <c r="E20" s="540"/>
      <c r="F20" s="540"/>
      <c r="G20" s="540"/>
      <c r="H20" s="575" t="e">
        <f t="shared" si="0"/>
        <v>#DIV/0!</v>
      </c>
      <c r="I20" s="540"/>
      <c r="J20" s="575"/>
      <c r="K20" s="551">
        <f>July25!K20+G20</f>
        <v>8619</v>
      </c>
      <c r="L20" s="575">
        <f t="shared" si="1"/>
        <v>7.4947826086956519</v>
      </c>
      <c r="M20" s="551">
        <f t="shared" si="11"/>
        <v>0</v>
      </c>
      <c r="N20" s="575"/>
      <c r="O20" s="540"/>
      <c r="P20" s="540"/>
      <c r="Q20" s="527">
        <f>July25!Q20+O20</f>
        <v>54</v>
      </c>
      <c r="R20" s="527">
        <f>July25!R20+P20</f>
        <v>0</v>
      </c>
      <c r="S20" s="540"/>
      <c r="T20" s="540"/>
      <c r="U20" s="540"/>
      <c r="V20" s="540"/>
      <c r="W20" s="540"/>
      <c r="X20" s="540"/>
      <c r="Y20" s="528" t="e">
        <f t="shared" si="7"/>
        <v>#DIV/0!</v>
      </c>
      <c r="Z20" s="528"/>
      <c r="AA20" s="540"/>
      <c r="AB20" s="540"/>
      <c r="AC20" s="540"/>
      <c r="AD20" s="540"/>
      <c r="AE20" s="540"/>
      <c r="AF20" s="540"/>
      <c r="AG20" s="540"/>
      <c r="AH20" s="540"/>
      <c r="AI20" s="540"/>
      <c r="AJ20" s="540"/>
      <c r="AK20" s="540"/>
      <c r="AL20" s="540"/>
      <c r="AM20" s="540"/>
      <c r="AN20" s="540"/>
      <c r="AO20" s="540"/>
      <c r="AP20" s="540"/>
      <c r="AQ20" s="540"/>
      <c r="AR20" s="540"/>
      <c r="AS20" s="527">
        <f t="shared" si="2"/>
        <v>0</v>
      </c>
      <c r="AT20" s="527">
        <f t="shared" si="2"/>
        <v>0</v>
      </c>
      <c r="AU20" s="527">
        <f t="shared" si="3"/>
        <v>0</v>
      </c>
      <c r="AV20" s="527">
        <f>July25!AV20+AO20</f>
        <v>2249</v>
      </c>
      <c r="AW20" s="527">
        <f>July25!AW20+AP20</f>
        <v>0</v>
      </c>
      <c r="AX20" s="527">
        <f>July25!AX20+AQ20</f>
        <v>1715</v>
      </c>
      <c r="AY20" s="527">
        <f>July25!AY20+AR20</f>
        <v>0</v>
      </c>
      <c r="AZ20" s="527">
        <f t="shared" si="4"/>
        <v>3964</v>
      </c>
      <c r="BA20" s="527">
        <f t="shared" si="4"/>
        <v>0</v>
      </c>
      <c r="BB20" s="527">
        <f t="shared" si="5"/>
        <v>3964</v>
      </c>
      <c r="BC20" s="540"/>
      <c r="BD20" s="540"/>
      <c r="BE20" s="527"/>
      <c r="BF20" s="527"/>
      <c r="BG20" s="540"/>
      <c r="BH20" s="540"/>
      <c r="BI20" s="540"/>
      <c r="BJ20" s="527"/>
      <c r="BK20" s="534"/>
      <c r="BL20" s="534"/>
      <c r="BM20" s="534"/>
    </row>
    <row r="21" spans="1:65" s="535" customFormat="1" ht="17.100000000000001" customHeight="1">
      <c r="A21" s="550">
        <v>16</v>
      </c>
      <c r="B21" s="551" t="s">
        <v>82</v>
      </c>
      <c r="C21" s="551">
        <f>July25!C21</f>
        <v>70000</v>
      </c>
      <c r="D21" s="551">
        <f>July25!D21</f>
        <v>0</v>
      </c>
      <c r="E21" s="540"/>
      <c r="F21" s="540"/>
      <c r="G21" s="540"/>
      <c r="H21" s="575" t="e">
        <f t="shared" si="0"/>
        <v>#DIV/0!</v>
      </c>
      <c r="I21" s="540"/>
      <c r="J21" s="575"/>
      <c r="K21" s="551">
        <f>July25!K21+G21</f>
        <v>4329</v>
      </c>
      <c r="L21" s="575">
        <f t="shared" si="1"/>
        <v>6.1842857142857142</v>
      </c>
      <c r="M21" s="551">
        <f t="shared" si="11"/>
        <v>0</v>
      </c>
      <c r="N21" s="575"/>
      <c r="O21" s="540"/>
      <c r="P21" s="540"/>
      <c r="Q21" s="527">
        <f>July25!Q21+O21</f>
        <v>13</v>
      </c>
      <c r="R21" s="527">
        <f>July25!R21+P21</f>
        <v>0</v>
      </c>
      <c r="S21" s="540"/>
      <c r="T21" s="540"/>
      <c r="U21" s="540"/>
      <c r="V21" s="540"/>
      <c r="W21" s="540"/>
      <c r="X21" s="540"/>
      <c r="Y21" s="528" t="e">
        <f t="shared" si="7"/>
        <v>#DIV/0!</v>
      </c>
      <c r="Z21" s="528"/>
      <c r="AA21" s="540"/>
      <c r="AB21" s="540"/>
      <c r="AC21" s="540"/>
      <c r="AD21" s="540"/>
      <c r="AE21" s="540"/>
      <c r="AF21" s="540"/>
      <c r="AG21" s="540"/>
      <c r="AH21" s="540"/>
      <c r="AI21" s="540"/>
      <c r="AJ21" s="540"/>
      <c r="AK21" s="540"/>
      <c r="AL21" s="540"/>
      <c r="AM21" s="540"/>
      <c r="AN21" s="540"/>
      <c r="AO21" s="540"/>
      <c r="AP21" s="540"/>
      <c r="AQ21" s="540"/>
      <c r="AR21" s="540"/>
      <c r="AS21" s="527">
        <f t="shared" si="2"/>
        <v>0</v>
      </c>
      <c r="AT21" s="527">
        <f t="shared" si="2"/>
        <v>0</v>
      </c>
      <c r="AU21" s="527">
        <f t="shared" si="3"/>
        <v>0</v>
      </c>
      <c r="AV21" s="527">
        <f>July25!AV21+AO21</f>
        <v>1531</v>
      </c>
      <c r="AW21" s="527">
        <f>July25!AW21+AP21</f>
        <v>0</v>
      </c>
      <c r="AX21" s="527">
        <f>July25!AX21+AQ21</f>
        <v>1138</v>
      </c>
      <c r="AY21" s="527">
        <f>July25!AY21+AR21</f>
        <v>0</v>
      </c>
      <c r="AZ21" s="527">
        <f t="shared" si="4"/>
        <v>2669</v>
      </c>
      <c r="BA21" s="527">
        <f t="shared" si="4"/>
        <v>0</v>
      </c>
      <c r="BB21" s="527">
        <f t="shared" si="5"/>
        <v>2669</v>
      </c>
      <c r="BC21" s="540"/>
      <c r="BD21" s="540"/>
      <c r="BE21" s="527"/>
      <c r="BF21" s="527"/>
      <c r="BG21" s="540"/>
      <c r="BH21" s="540"/>
      <c r="BI21" s="540"/>
      <c r="BJ21" s="527"/>
      <c r="BK21" s="534"/>
      <c r="BL21" s="534"/>
      <c r="BM21" s="534"/>
    </row>
    <row r="22" spans="1:65" s="535" customFormat="1" ht="17.100000000000001" customHeight="1">
      <c r="A22" s="552">
        <v>17</v>
      </c>
      <c r="B22" s="553" t="s">
        <v>83</v>
      </c>
      <c r="C22" s="551">
        <f>July25!C22</f>
        <v>95000</v>
      </c>
      <c r="D22" s="551">
        <f>July25!D22</f>
        <v>0</v>
      </c>
      <c r="E22" s="540"/>
      <c r="F22" s="540"/>
      <c r="G22" s="540"/>
      <c r="H22" s="575" t="e">
        <f t="shared" si="0"/>
        <v>#DIV/0!</v>
      </c>
      <c r="I22" s="540"/>
      <c r="J22" s="575"/>
      <c r="K22" s="551">
        <f>July25!K22+G22</f>
        <v>5504</v>
      </c>
      <c r="L22" s="575">
        <f t="shared" si="1"/>
        <v>5.7936842105263162</v>
      </c>
      <c r="M22" s="551">
        <f t="shared" si="11"/>
        <v>0</v>
      </c>
      <c r="N22" s="575"/>
      <c r="O22" s="540"/>
      <c r="P22" s="540"/>
      <c r="Q22" s="527">
        <f>July25!Q22+O22</f>
        <v>19</v>
      </c>
      <c r="R22" s="527">
        <f>July25!R22+P22</f>
        <v>0</v>
      </c>
      <c r="S22" s="540"/>
      <c r="T22" s="540"/>
      <c r="U22" s="540"/>
      <c r="V22" s="540"/>
      <c r="W22" s="540"/>
      <c r="X22" s="540"/>
      <c r="Y22" s="528" t="e">
        <f t="shared" si="7"/>
        <v>#DIV/0!</v>
      </c>
      <c r="Z22" s="528"/>
      <c r="AA22" s="540"/>
      <c r="AB22" s="540"/>
      <c r="AC22" s="540"/>
      <c r="AD22" s="540"/>
      <c r="AE22" s="540"/>
      <c r="AF22" s="540"/>
      <c r="AG22" s="540"/>
      <c r="AH22" s="540"/>
      <c r="AI22" s="540"/>
      <c r="AJ22" s="540"/>
      <c r="AK22" s="540"/>
      <c r="AL22" s="540"/>
      <c r="AM22" s="540"/>
      <c r="AN22" s="540"/>
      <c r="AO22" s="540"/>
      <c r="AP22" s="540"/>
      <c r="AQ22" s="540"/>
      <c r="AR22" s="540"/>
      <c r="AS22" s="527">
        <f t="shared" si="2"/>
        <v>0</v>
      </c>
      <c r="AT22" s="527">
        <f t="shared" si="2"/>
        <v>0</v>
      </c>
      <c r="AU22" s="527">
        <f t="shared" si="3"/>
        <v>0</v>
      </c>
      <c r="AV22" s="527">
        <f>July25!AV22+AO22</f>
        <v>1728</v>
      </c>
      <c r="AW22" s="527">
        <f>July25!AW22+AP22</f>
        <v>0</v>
      </c>
      <c r="AX22" s="527">
        <f>July25!AX22+AQ22</f>
        <v>1461</v>
      </c>
      <c r="AY22" s="527">
        <f>July25!AY22+AR22</f>
        <v>0</v>
      </c>
      <c r="AZ22" s="527">
        <f t="shared" si="4"/>
        <v>3189</v>
      </c>
      <c r="BA22" s="527">
        <f t="shared" si="4"/>
        <v>0</v>
      </c>
      <c r="BB22" s="527">
        <f t="shared" si="5"/>
        <v>3189</v>
      </c>
      <c r="BC22" s="540"/>
      <c r="BD22" s="540"/>
      <c r="BE22" s="527"/>
      <c r="BF22" s="527"/>
      <c r="BG22" s="540"/>
      <c r="BH22" s="540"/>
      <c r="BI22" s="540"/>
      <c r="BJ22" s="527"/>
      <c r="BK22" s="534"/>
      <c r="BL22" s="534"/>
      <c r="BM22" s="534"/>
    </row>
    <row r="23" spans="1:65" s="536" customFormat="1" ht="17.100000000000001" customHeight="1">
      <c r="A23" s="554"/>
      <c r="B23" s="555" t="s">
        <v>74</v>
      </c>
      <c r="C23" s="555">
        <f>SUM(C20:C22)</f>
        <v>280000</v>
      </c>
      <c r="D23" s="556">
        <f t="shared" ref="D23:BM23" si="13">SUM(D20:D22)</f>
        <v>0</v>
      </c>
      <c r="E23" s="556">
        <f t="shared" si="13"/>
        <v>0</v>
      </c>
      <c r="F23" s="556">
        <f t="shared" si="13"/>
        <v>0</v>
      </c>
      <c r="G23" s="556">
        <f t="shared" si="13"/>
        <v>0</v>
      </c>
      <c r="H23" s="575" t="e">
        <f t="shared" si="0"/>
        <v>#DIV/0!</v>
      </c>
      <c r="I23" s="556">
        <f t="shared" si="13"/>
        <v>0</v>
      </c>
      <c r="J23" s="556">
        <f t="shared" si="13"/>
        <v>0</v>
      </c>
      <c r="K23" s="556">
        <f t="shared" si="13"/>
        <v>18452</v>
      </c>
      <c r="L23" s="577">
        <f t="shared" si="1"/>
        <v>6.59</v>
      </c>
      <c r="M23" s="556">
        <f t="shared" si="13"/>
        <v>0</v>
      </c>
      <c r="N23" s="556">
        <f t="shared" si="13"/>
        <v>0</v>
      </c>
      <c r="O23" s="556">
        <f t="shared" si="13"/>
        <v>0</v>
      </c>
      <c r="P23" s="556">
        <f t="shared" si="13"/>
        <v>0</v>
      </c>
      <c r="Q23" s="556">
        <f t="shared" si="13"/>
        <v>86</v>
      </c>
      <c r="R23" s="556">
        <f t="shared" si="13"/>
        <v>0</v>
      </c>
      <c r="S23" s="556">
        <f t="shared" si="13"/>
        <v>0</v>
      </c>
      <c r="T23" s="556">
        <f t="shared" si="13"/>
        <v>0</v>
      </c>
      <c r="U23" s="556">
        <f t="shared" si="13"/>
        <v>0</v>
      </c>
      <c r="V23" s="556">
        <f t="shared" si="13"/>
        <v>0</v>
      </c>
      <c r="W23" s="556">
        <f t="shared" si="13"/>
        <v>0</v>
      </c>
      <c r="X23" s="556">
        <f t="shared" si="13"/>
        <v>0</v>
      </c>
      <c r="Y23" s="556" t="e">
        <f t="shared" si="13"/>
        <v>#DIV/0!</v>
      </c>
      <c r="Z23" s="556">
        <f t="shared" si="13"/>
        <v>0</v>
      </c>
      <c r="AA23" s="556">
        <f t="shared" si="13"/>
        <v>0</v>
      </c>
      <c r="AB23" s="556">
        <f t="shared" si="13"/>
        <v>0</v>
      </c>
      <c r="AC23" s="556">
        <f t="shared" si="13"/>
        <v>0</v>
      </c>
      <c r="AD23" s="556">
        <f t="shared" si="13"/>
        <v>0</v>
      </c>
      <c r="AE23" s="556">
        <f t="shared" si="13"/>
        <v>0</v>
      </c>
      <c r="AF23" s="556">
        <f t="shared" si="13"/>
        <v>0</v>
      </c>
      <c r="AG23" s="556">
        <f t="shared" si="13"/>
        <v>0</v>
      </c>
      <c r="AH23" s="556">
        <f t="shared" si="13"/>
        <v>0</v>
      </c>
      <c r="AI23" s="556">
        <f t="shared" si="13"/>
        <v>0</v>
      </c>
      <c r="AJ23" s="556">
        <f t="shared" si="13"/>
        <v>0</v>
      </c>
      <c r="AK23" s="556">
        <f t="shared" si="13"/>
        <v>0</v>
      </c>
      <c r="AL23" s="556">
        <f t="shared" si="13"/>
        <v>0</v>
      </c>
      <c r="AM23" s="556">
        <f t="shared" si="13"/>
        <v>0</v>
      </c>
      <c r="AN23" s="556">
        <f t="shared" si="13"/>
        <v>0</v>
      </c>
      <c r="AO23" s="556">
        <f t="shared" si="13"/>
        <v>0</v>
      </c>
      <c r="AP23" s="556">
        <f t="shared" si="13"/>
        <v>0</v>
      </c>
      <c r="AQ23" s="556">
        <f t="shared" si="13"/>
        <v>0</v>
      </c>
      <c r="AR23" s="556">
        <f t="shared" si="13"/>
        <v>0</v>
      </c>
      <c r="AS23" s="556">
        <f t="shared" si="13"/>
        <v>0</v>
      </c>
      <c r="AT23" s="556">
        <f t="shared" si="13"/>
        <v>0</v>
      </c>
      <c r="AU23" s="556">
        <f t="shared" si="13"/>
        <v>0</v>
      </c>
      <c r="AV23" s="556">
        <f t="shared" si="13"/>
        <v>5508</v>
      </c>
      <c r="AW23" s="556">
        <f t="shared" si="13"/>
        <v>0</v>
      </c>
      <c r="AX23" s="556">
        <f t="shared" si="13"/>
        <v>4314</v>
      </c>
      <c r="AY23" s="556">
        <f t="shared" si="13"/>
        <v>0</v>
      </c>
      <c r="AZ23" s="556">
        <f t="shared" si="13"/>
        <v>9822</v>
      </c>
      <c r="BA23" s="556">
        <f t="shared" si="13"/>
        <v>0</v>
      </c>
      <c r="BB23" s="556">
        <f t="shared" si="13"/>
        <v>9822</v>
      </c>
      <c r="BC23" s="556">
        <f t="shared" si="13"/>
        <v>0</v>
      </c>
      <c r="BD23" s="556">
        <f t="shared" si="13"/>
        <v>0</v>
      </c>
      <c r="BE23" s="556">
        <f t="shared" si="13"/>
        <v>0</v>
      </c>
      <c r="BF23" s="556">
        <f t="shared" si="13"/>
        <v>0</v>
      </c>
      <c r="BG23" s="556">
        <f t="shared" si="13"/>
        <v>0</v>
      </c>
      <c r="BH23" s="556">
        <f t="shared" si="13"/>
        <v>0</v>
      </c>
      <c r="BI23" s="556">
        <f t="shared" si="13"/>
        <v>0</v>
      </c>
      <c r="BJ23" s="556">
        <f t="shared" si="13"/>
        <v>0</v>
      </c>
      <c r="BK23" s="556">
        <f t="shared" si="13"/>
        <v>0</v>
      </c>
      <c r="BL23" s="556">
        <f t="shared" si="13"/>
        <v>0</v>
      </c>
      <c r="BM23" s="556">
        <f t="shared" si="13"/>
        <v>0</v>
      </c>
    </row>
    <row r="24" spans="1:65" s="535" customFormat="1" ht="17.100000000000001" customHeight="1">
      <c r="A24" s="557">
        <v>18</v>
      </c>
      <c r="B24" s="561" t="s">
        <v>84</v>
      </c>
      <c r="C24" s="551">
        <f>July25!C24</f>
        <v>70000</v>
      </c>
      <c r="D24" s="551">
        <f>July25!D24</f>
        <v>0</v>
      </c>
      <c r="E24" s="540"/>
      <c r="F24" s="540"/>
      <c r="G24" s="540"/>
      <c r="H24" s="575" t="e">
        <f t="shared" si="0"/>
        <v>#DIV/0!</v>
      </c>
      <c r="I24" s="540"/>
      <c r="J24" s="575"/>
      <c r="K24" s="551">
        <f>July25!K24+G24</f>
        <v>4590</v>
      </c>
      <c r="L24" s="575">
        <f t="shared" si="1"/>
        <v>6.5571428571428569</v>
      </c>
      <c r="M24" s="551">
        <f t="shared" si="11"/>
        <v>0</v>
      </c>
      <c r="N24" s="575"/>
      <c r="O24" s="540"/>
      <c r="P24" s="540"/>
      <c r="Q24" s="527">
        <f>July25!Q24+O24</f>
        <v>5</v>
      </c>
      <c r="R24" s="527">
        <f>July25!R24+P24</f>
        <v>0</v>
      </c>
      <c r="S24" s="540"/>
      <c r="T24" s="540"/>
      <c r="U24" s="540"/>
      <c r="V24" s="540"/>
      <c r="W24" s="540"/>
      <c r="X24" s="540"/>
      <c r="Y24" s="528" t="e">
        <f t="shared" si="7"/>
        <v>#DIV/0!</v>
      </c>
      <c r="Z24" s="528"/>
      <c r="AA24" s="540"/>
      <c r="AB24" s="540"/>
      <c r="AC24" s="540"/>
      <c r="AD24" s="540"/>
      <c r="AE24" s="540"/>
      <c r="AF24" s="540"/>
      <c r="AG24" s="540"/>
      <c r="AH24" s="540"/>
      <c r="AI24" s="540"/>
      <c r="AJ24" s="540"/>
      <c r="AK24" s="540"/>
      <c r="AL24" s="540"/>
      <c r="AM24" s="540"/>
      <c r="AN24" s="540"/>
      <c r="AO24" s="540"/>
      <c r="AP24" s="540"/>
      <c r="AQ24" s="540"/>
      <c r="AR24" s="540"/>
      <c r="AS24" s="527">
        <f t="shared" si="2"/>
        <v>0</v>
      </c>
      <c r="AT24" s="527">
        <f t="shared" si="2"/>
        <v>0</v>
      </c>
      <c r="AU24" s="527">
        <f t="shared" si="3"/>
        <v>0</v>
      </c>
      <c r="AV24" s="527">
        <f>July25!AV24+AO24</f>
        <v>1308</v>
      </c>
      <c r="AW24" s="527">
        <f>July25!AW24+AP24</f>
        <v>0</v>
      </c>
      <c r="AX24" s="527">
        <f>July25!AX24+AQ24</f>
        <v>1152</v>
      </c>
      <c r="AY24" s="527">
        <f>July25!AY24+AR24</f>
        <v>0</v>
      </c>
      <c r="AZ24" s="527">
        <f t="shared" si="4"/>
        <v>2460</v>
      </c>
      <c r="BA24" s="527">
        <f t="shared" si="4"/>
        <v>0</v>
      </c>
      <c r="BB24" s="527">
        <f t="shared" si="5"/>
        <v>2460</v>
      </c>
      <c r="BC24" s="540"/>
      <c r="BD24" s="540"/>
      <c r="BE24" s="527"/>
      <c r="BF24" s="527"/>
      <c r="BG24" s="540"/>
      <c r="BH24" s="540"/>
      <c r="BI24" s="540"/>
      <c r="BJ24" s="527"/>
      <c r="BK24" s="534"/>
      <c r="BL24" s="534"/>
      <c r="BM24" s="534"/>
    </row>
    <row r="25" spans="1:65" s="535" customFormat="1" ht="17.100000000000001" customHeight="1">
      <c r="A25" s="552">
        <v>19</v>
      </c>
      <c r="B25" s="553" t="s">
        <v>85</v>
      </c>
      <c r="C25" s="551">
        <f>July25!C25</f>
        <v>65000</v>
      </c>
      <c r="D25" s="551">
        <f>July25!D25</f>
        <v>0</v>
      </c>
      <c r="E25" s="540"/>
      <c r="F25" s="540"/>
      <c r="G25" s="540"/>
      <c r="H25" s="575" t="e">
        <f t="shared" si="0"/>
        <v>#DIV/0!</v>
      </c>
      <c r="I25" s="540"/>
      <c r="J25" s="575"/>
      <c r="K25" s="551">
        <f>July25!K25+G25</f>
        <v>4223</v>
      </c>
      <c r="L25" s="575">
        <f t="shared" si="1"/>
        <v>6.4969230769230766</v>
      </c>
      <c r="M25" s="551">
        <f t="shared" si="11"/>
        <v>0</v>
      </c>
      <c r="N25" s="575"/>
      <c r="O25" s="540"/>
      <c r="P25" s="540"/>
      <c r="Q25" s="527">
        <f>July25!Q25+O25</f>
        <v>35</v>
      </c>
      <c r="R25" s="527">
        <f>July25!R25+P25</f>
        <v>0</v>
      </c>
      <c r="S25" s="540"/>
      <c r="T25" s="540"/>
      <c r="U25" s="540"/>
      <c r="V25" s="540"/>
      <c r="W25" s="540"/>
      <c r="X25" s="540"/>
      <c r="Y25" s="528" t="e">
        <f t="shared" si="7"/>
        <v>#DIV/0!</v>
      </c>
      <c r="Z25" s="528"/>
      <c r="AA25" s="540"/>
      <c r="AB25" s="540"/>
      <c r="AC25" s="540"/>
      <c r="AD25" s="540"/>
      <c r="AE25" s="540"/>
      <c r="AF25" s="540"/>
      <c r="AG25" s="540"/>
      <c r="AH25" s="540"/>
      <c r="AI25" s="540"/>
      <c r="AJ25" s="540"/>
      <c r="AK25" s="540"/>
      <c r="AL25" s="540"/>
      <c r="AM25" s="540"/>
      <c r="AN25" s="540"/>
      <c r="AO25" s="540"/>
      <c r="AP25" s="540"/>
      <c r="AQ25" s="540"/>
      <c r="AR25" s="540"/>
      <c r="AS25" s="527">
        <f t="shared" si="2"/>
        <v>0</v>
      </c>
      <c r="AT25" s="527">
        <f t="shared" si="2"/>
        <v>0</v>
      </c>
      <c r="AU25" s="527">
        <f t="shared" si="3"/>
        <v>0</v>
      </c>
      <c r="AV25" s="527">
        <f>July25!AV25+AO25</f>
        <v>1159</v>
      </c>
      <c r="AW25" s="527">
        <f>July25!AW25+AP25</f>
        <v>0</v>
      </c>
      <c r="AX25" s="527">
        <f>July25!AX25+AQ25</f>
        <v>880</v>
      </c>
      <c r="AY25" s="527">
        <f>July25!AY25+AR25</f>
        <v>0</v>
      </c>
      <c r="AZ25" s="527">
        <f t="shared" si="4"/>
        <v>2039</v>
      </c>
      <c r="BA25" s="527">
        <f t="shared" si="4"/>
        <v>0</v>
      </c>
      <c r="BB25" s="527">
        <f t="shared" si="5"/>
        <v>2039</v>
      </c>
      <c r="BC25" s="540"/>
      <c r="BD25" s="540"/>
      <c r="BE25" s="527"/>
      <c r="BF25" s="527"/>
      <c r="BG25" s="540"/>
      <c r="BH25" s="540"/>
      <c r="BI25" s="540"/>
      <c r="BJ25" s="527"/>
      <c r="BK25" s="534"/>
      <c r="BL25" s="534"/>
      <c r="BM25" s="534"/>
    </row>
    <row r="26" spans="1:65" s="536" customFormat="1" ht="17.100000000000001" customHeight="1">
      <c r="A26" s="554"/>
      <c r="B26" s="555" t="s">
        <v>74</v>
      </c>
      <c r="C26" s="555">
        <f>SUM(C24:C25)</f>
        <v>135000</v>
      </c>
      <c r="D26" s="556">
        <f t="shared" ref="D26:BM26" si="14">SUM(D24:D25)</f>
        <v>0</v>
      </c>
      <c r="E26" s="556">
        <f t="shared" si="14"/>
        <v>0</v>
      </c>
      <c r="F26" s="556">
        <f t="shared" si="14"/>
        <v>0</v>
      </c>
      <c r="G26" s="556">
        <f t="shared" si="14"/>
        <v>0</v>
      </c>
      <c r="H26" s="575" t="e">
        <f t="shared" si="0"/>
        <v>#DIV/0!</v>
      </c>
      <c r="I26" s="556">
        <f t="shared" si="14"/>
        <v>0</v>
      </c>
      <c r="J26" s="577"/>
      <c r="K26" s="556">
        <f>SUM(K24:K25)</f>
        <v>8813</v>
      </c>
      <c r="L26" s="577">
        <f t="shared" si="1"/>
        <v>6.5281481481481478</v>
      </c>
      <c r="M26" s="556">
        <f t="shared" si="11"/>
        <v>0</v>
      </c>
      <c r="N26" s="577"/>
      <c r="O26" s="556">
        <f t="shared" si="14"/>
        <v>0</v>
      </c>
      <c r="P26" s="556">
        <f t="shared" si="14"/>
        <v>0</v>
      </c>
      <c r="Q26" s="556">
        <f t="shared" ref="Q26:R67" si="15">O26</f>
        <v>0</v>
      </c>
      <c r="R26" s="556">
        <f t="shared" si="15"/>
        <v>0</v>
      </c>
      <c r="S26" s="556">
        <f t="shared" si="14"/>
        <v>0</v>
      </c>
      <c r="T26" s="556">
        <f t="shared" si="14"/>
        <v>0</v>
      </c>
      <c r="U26" s="556">
        <f t="shared" si="14"/>
        <v>0</v>
      </c>
      <c r="V26" s="556">
        <f t="shared" si="14"/>
        <v>0</v>
      </c>
      <c r="W26" s="556">
        <f t="shared" si="14"/>
        <v>0</v>
      </c>
      <c r="X26" s="556">
        <f t="shared" si="14"/>
        <v>0</v>
      </c>
      <c r="Y26" s="577" t="e">
        <f t="shared" si="7"/>
        <v>#DIV/0!</v>
      </c>
      <c r="Z26" s="577"/>
      <c r="AA26" s="556">
        <f t="shared" si="14"/>
        <v>0</v>
      </c>
      <c r="AB26" s="556">
        <f t="shared" si="14"/>
        <v>0</v>
      </c>
      <c r="AC26" s="556">
        <f t="shared" si="14"/>
        <v>0</v>
      </c>
      <c r="AD26" s="556">
        <f t="shared" si="14"/>
        <v>0</v>
      </c>
      <c r="AE26" s="556">
        <f t="shared" si="14"/>
        <v>0</v>
      </c>
      <c r="AF26" s="556">
        <f t="shared" si="14"/>
        <v>0</v>
      </c>
      <c r="AG26" s="556">
        <f t="shared" si="14"/>
        <v>0</v>
      </c>
      <c r="AH26" s="556">
        <f t="shared" si="14"/>
        <v>0</v>
      </c>
      <c r="AI26" s="556">
        <f t="shared" si="14"/>
        <v>0</v>
      </c>
      <c r="AJ26" s="556">
        <f t="shared" si="14"/>
        <v>0</v>
      </c>
      <c r="AK26" s="556">
        <f t="shared" si="14"/>
        <v>0</v>
      </c>
      <c r="AL26" s="556">
        <f t="shared" si="14"/>
        <v>0</v>
      </c>
      <c r="AM26" s="556">
        <f t="shared" si="14"/>
        <v>0</v>
      </c>
      <c r="AN26" s="556">
        <f t="shared" si="14"/>
        <v>0</v>
      </c>
      <c r="AO26" s="556">
        <f t="shared" si="14"/>
        <v>0</v>
      </c>
      <c r="AP26" s="556">
        <f t="shared" si="14"/>
        <v>0</v>
      </c>
      <c r="AQ26" s="556">
        <f t="shared" si="14"/>
        <v>0</v>
      </c>
      <c r="AR26" s="556">
        <f t="shared" si="14"/>
        <v>0</v>
      </c>
      <c r="AS26" s="556">
        <f t="shared" si="2"/>
        <v>0</v>
      </c>
      <c r="AT26" s="556">
        <f t="shared" si="2"/>
        <v>0</v>
      </c>
      <c r="AU26" s="556">
        <f t="shared" si="3"/>
        <v>0</v>
      </c>
      <c r="AV26" s="556">
        <f t="shared" ref="AV26:AY67" si="16">AO26</f>
        <v>0</v>
      </c>
      <c r="AW26" s="556">
        <f t="shared" si="16"/>
        <v>0</v>
      </c>
      <c r="AX26" s="556">
        <f t="shared" si="16"/>
        <v>0</v>
      </c>
      <c r="AY26" s="556">
        <f t="shared" si="16"/>
        <v>0</v>
      </c>
      <c r="AZ26" s="556">
        <f t="shared" si="4"/>
        <v>0</v>
      </c>
      <c r="BA26" s="556">
        <f t="shared" si="4"/>
        <v>0</v>
      </c>
      <c r="BB26" s="556">
        <f t="shared" si="5"/>
        <v>0</v>
      </c>
      <c r="BC26" s="556">
        <f t="shared" si="14"/>
        <v>0</v>
      </c>
      <c r="BD26" s="556">
        <f t="shared" si="14"/>
        <v>0</v>
      </c>
      <c r="BE26" s="556">
        <f t="shared" si="14"/>
        <v>0</v>
      </c>
      <c r="BF26" s="556">
        <f t="shared" si="14"/>
        <v>0</v>
      </c>
      <c r="BG26" s="556">
        <f t="shared" si="14"/>
        <v>0</v>
      </c>
      <c r="BH26" s="556">
        <f t="shared" si="14"/>
        <v>0</v>
      </c>
      <c r="BI26" s="556">
        <f t="shared" si="14"/>
        <v>0</v>
      </c>
      <c r="BJ26" s="556">
        <f t="shared" si="14"/>
        <v>0</v>
      </c>
      <c r="BK26" s="556">
        <f t="shared" si="14"/>
        <v>0</v>
      </c>
      <c r="BL26" s="556">
        <f t="shared" si="14"/>
        <v>0</v>
      </c>
      <c r="BM26" s="556">
        <f t="shared" si="14"/>
        <v>0</v>
      </c>
    </row>
    <row r="27" spans="1:65" s="535" customFormat="1" ht="17.100000000000001" customHeight="1">
      <c r="A27" s="557">
        <v>20</v>
      </c>
      <c r="B27" s="561" t="s">
        <v>86</v>
      </c>
      <c r="C27" s="551">
        <f>July25!C27</f>
        <v>100000</v>
      </c>
      <c r="D27" s="551">
        <f>July25!D27</f>
        <v>0</v>
      </c>
      <c r="E27" s="540"/>
      <c r="F27" s="540"/>
      <c r="G27" s="540"/>
      <c r="H27" s="575" t="e">
        <f t="shared" si="0"/>
        <v>#DIV/0!</v>
      </c>
      <c r="I27" s="540"/>
      <c r="J27" s="575"/>
      <c r="K27" s="551">
        <f>July25!K27+G27</f>
        <v>6266</v>
      </c>
      <c r="L27" s="575">
        <f t="shared" si="1"/>
        <v>6.266</v>
      </c>
      <c r="M27" s="551">
        <f t="shared" si="11"/>
        <v>0</v>
      </c>
      <c r="N27" s="575"/>
      <c r="O27" s="540"/>
      <c r="P27" s="540"/>
      <c r="Q27" s="527">
        <f>July25!Q27+O27</f>
        <v>91</v>
      </c>
      <c r="R27" s="527">
        <f>July25!R27+P27</f>
        <v>0</v>
      </c>
      <c r="S27" s="540"/>
      <c r="T27" s="540"/>
      <c r="U27" s="540"/>
      <c r="V27" s="540"/>
      <c r="W27" s="540"/>
      <c r="X27" s="540"/>
      <c r="Y27" s="528" t="e">
        <f t="shared" si="7"/>
        <v>#DIV/0!</v>
      </c>
      <c r="Z27" s="528"/>
      <c r="AA27" s="540"/>
      <c r="AB27" s="540"/>
      <c r="AC27" s="540"/>
      <c r="AD27" s="540"/>
      <c r="AE27" s="540"/>
      <c r="AF27" s="540"/>
      <c r="AG27" s="540"/>
      <c r="AH27" s="540"/>
      <c r="AI27" s="540"/>
      <c r="AJ27" s="540"/>
      <c r="AK27" s="540"/>
      <c r="AL27" s="540"/>
      <c r="AM27" s="540"/>
      <c r="AN27" s="540"/>
      <c r="AO27" s="540"/>
      <c r="AP27" s="540"/>
      <c r="AQ27" s="540"/>
      <c r="AR27" s="540"/>
      <c r="AS27" s="527">
        <f t="shared" si="2"/>
        <v>0</v>
      </c>
      <c r="AT27" s="527">
        <f t="shared" si="2"/>
        <v>0</v>
      </c>
      <c r="AU27" s="527">
        <f t="shared" si="3"/>
        <v>0</v>
      </c>
      <c r="AV27" s="527">
        <f>July25!AV27+AO27</f>
        <v>1721</v>
      </c>
      <c r="AW27" s="527">
        <f>July25!AW27+AP27</f>
        <v>0</v>
      </c>
      <c r="AX27" s="527">
        <f>July25!AX27+AQ27</f>
        <v>1397</v>
      </c>
      <c r="AY27" s="527">
        <f>July25!AY27+AR27</f>
        <v>0</v>
      </c>
      <c r="AZ27" s="527">
        <f t="shared" si="4"/>
        <v>3118</v>
      </c>
      <c r="BA27" s="527">
        <f t="shared" si="4"/>
        <v>0</v>
      </c>
      <c r="BB27" s="527">
        <f t="shared" si="5"/>
        <v>3118</v>
      </c>
      <c r="BC27" s="540"/>
      <c r="BD27" s="540"/>
      <c r="BE27" s="527"/>
      <c r="BF27" s="527"/>
      <c r="BG27" s="540"/>
      <c r="BH27" s="540"/>
      <c r="BI27" s="540"/>
      <c r="BJ27" s="527"/>
      <c r="BK27" s="534"/>
      <c r="BL27" s="534"/>
      <c r="BM27" s="534"/>
    </row>
    <row r="28" spans="1:65" s="535" customFormat="1" ht="17.100000000000001" customHeight="1">
      <c r="A28" s="552">
        <v>21</v>
      </c>
      <c r="B28" s="553" t="s">
        <v>87</v>
      </c>
      <c r="C28" s="551">
        <f>July25!C28</f>
        <v>25000</v>
      </c>
      <c r="D28" s="551">
        <f>July25!D28</f>
        <v>0</v>
      </c>
      <c r="E28" s="540"/>
      <c r="F28" s="540"/>
      <c r="G28" s="540"/>
      <c r="H28" s="575" t="e">
        <f t="shared" si="0"/>
        <v>#DIV/0!</v>
      </c>
      <c r="I28" s="540"/>
      <c r="J28" s="575"/>
      <c r="K28" s="551">
        <f>July25!K28+G28</f>
        <v>1566</v>
      </c>
      <c r="L28" s="575">
        <f t="shared" si="1"/>
        <v>6.2640000000000002</v>
      </c>
      <c r="M28" s="551">
        <f t="shared" si="11"/>
        <v>0</v>
      </c>
      <c r="N28" s="575"/>
      <c r="O28" s="540"/>
      <c r="P28" s="540"/>
      <c r="Q28" s="527">
        <f>July25!Q28+O28</f>
        <v>121</v>
      </c>
      <c r="R28" s="527">
        <f>July25!R28+P28</f>
        <v>0</v>
      </c>
      <c r="S28" s="540"/>
      <c r="T28" s="540"/>
      <c r="U28" s="540"/>
      <c r="V28" s="540"/>
      <c r="W28" s="540"/>
      <c r="X28" s="540"/>
      <c r="Y28" s="528" t="e">
        <f t="shared" si="7"/>
        <v>#DIV/0!</v>
      </c>
      <c r="Z28" s="528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0"/>
      <c r="AL28" s="540"/>
      <c r="AM28" s="540"/>
      <c r="AN28" s="540"/>
      <c r="AO28" s="540"/>
      <c r="AP28" s="540"/>
      <c r="AQ28" s="540"/>
      <c r="AR28" s="540"/>
      <c r="AS28" s="527">
        <f t="shared" si="2"/>
        <v>0</v>
      </c>
      <c r="AT28" s="527">
        <f t="shared" si="2"/>
        <v>0</v>
      </c>
      <c r="AU28" s="527">
        <f t="shared" si="3"/>
        <v>0</v>
      </c>
      <c r="AV28" s="527">
        <f>July25!AV28+AO28</f>
        <v>487</v>
      </c>
      <c r="AW28" s="527">
        <f>July25!AW28+AP28</f>
        <v>0</v>
      </c>
      <c r="AX28" s="527">
        <f>July25!AX28+AQ28</f>
        <v>361</v>
      </c>
      <c r="AY28" s="527">
        <f>July25!AY28+AR28</f>
        <v>0</v>
      </c>
      <c r="AZ28" s="527">
        <f t="shared" si="4"/>
        <v>848</v>
      </c>
      <c r="BA28" s="527">
        <f t="shared" si="4"/>
        <v>0</v>
      </c>
      <c r="BB28" s="527">
        <f t="shared" si="5"/>
        <v>848</v>
      </c>
      <c r="BC28" s="540"/>
      <c r="BD28" s="540"/>
      <c r="BE28" s="527"/>
      <c r="BF28" s="527"/>
      <c r="BG28" s="540"/>
      <c r="BH28" s="540"/>
      <c r="BI28" s="540"/>
      <c r="BJ28" s="527"/>
      <c r="BK28" s="534"/>
      <c r="BL28" s="534"/>
      <c r="BM28" s="534"/>
    </row>
    <row r="29" spans="1:65" s="536" customFormat="1" ht="17.100000000000001" customHeight="1">
      <c r="A29" s="554"/>
      <c r="B29" s="555" t="s">
        <v>74</v>
      </c>
      <c r="C29" s="555">
        <f>SUM(C27:C28)</f>
        <v>125000</v>
      </c>
      <c r="D29" s="556">
        <f t="shared" ref="D29:BM29" si="17">SUM(D27:D28)</f>
        <v>0</v>
      </c>
      <c r="E29" s="556">
        <f t="shared" si="17"/>
        <v>0</v>
      </c>
      <c r="F29" s="556">
        <f t="shared" si="17"/>
        <v>0</v>
      </c>
      <c r="G29" s="556">
        <f t="shared" si="17"/>
        <v>0</v>
      </c>
      <c r="H29" s="575" t="e">
        <f t="shared" si="0"/>
        <v>#DIV/0!</v>
      </c>
      <c r="I29" s="556">
        <f t="shared" si="17"/>
        <v>0</v>
      </c>
      <c r="J29" s="577"/>
      <c r="K29" s="556">
        <f>SUM(K27:K28)</f>
        <v>7832</v>
      </c>
      <c r="L29" s="577">
        <f t="shared" si="1"/>
        <v>6.2656000000000001</v>
      </c>
      <c r="M29" s="556">
        <f t="shared" si="11"/>
        <v>0</v>
      </c>
      <c r="N29" s="577"/>
      <c r="O29" s="556">
        <f t="shared" si="17"/>
        <v>0</v>
      </c>
      <c r="P29" s="556">
        <f t="shared" si="17"/>
        <v>0</v>
      </c>
      <c r="Q29" s="556">
        <f t="shared" si="15"/>
        <v>0</v>
      </c>
      <c r="R29" s="556">
        <f t="shared" si="15"/>
        <v>0</v>
      </c>
      <c r="S29" s="556">
        <f t="shared" si="17"/>
        <v>0</v>
      </c>
      <c r="T29" s="556">
        <f t="shared" si="17"/>
        <v>0</v>
      </c>
      <c r="U29" s="556">
        <f t="shared" si="17"/>
        <v>0</v>
      </c>
      <c r="V29" s="556">
        <f t="shared" si="17"/>
        <v>0</v>
      </c>
      <c r="W29" s="556">
        <f t="shared" si="17"/>
        <v>0</v>
      </c>
      <c r="X29" s="556">
        <f t="shared" si="17"/>
        <v>0</v>
      </c>
      <c r="Y29" s="577" t="e">
        <f t="shared" si="7"/>
        <v>#DIV/0!</v>
      </c>
      <c r="Z29" s="577"/>
      <c r="AA29" s="556">
        <f t="shared" si="17"/>
        <v>0</v>
      </c>
      <c r="AB29" s="556">
        <f t="shared" si="17"/>
        <v>0</v>
      </c>
      <c r="AC29" s="556">
        <f t="shared" si="17"/>
        <v>0</v>
      </c>
      <c r="AD29" s="556">
        <f t="shared" si="17"/>
        <v>0</v>
      </c>
      <c r="AE29" s="556">
        <f t="shared" si="17"/>
        <v>0</v>
      </c>
      <c r="AF29" s="556">
        <f t="shared" si="17"/>
        <v>0</v>
      </c>
      <c r="AG29" s="556">
        <f t="shared" si="17"/>
        <v>0</v>
      </c>
      <c r="AH29" s="556">
        <f t="shared" si="17"/>
        <v>0</v>
      </c>
      <c r="AI29" s="556">
        <f t="shared" si="17"/>
        <v>0</v>
      </c>
      <c r="AJ29" s="556">
        <f t="shared" si="17"/>
        <v>0</v>
      </c>
      <c r="AK29" s="556">
        <f t="shared" si="17"/>
        <v>0</v>
      </c>
      <c r="AL29" s="556">
        <f t="shared" si="17"/>
        <v>0</v>
      </c>
      <c r="AM29" s="556">
        <f t="shared" si="17"/>
        <v>0</v>
      </c>
      <c r="AN29" s="556">
        <f t="shared" si="17"/>
        <v>0</v>
      </c>
      <c r="AO29" s="556">
        <f t="shared" si="17"/>
        <v>0</v>
      </c>
      <c r="AP29" s="556">
        <f t="shared" si="17"/>
        <v>0</v>
      </c>
      <c r="AQ29" s="556">
        <f t="shared" si="17"/>
        <v>0</v>
      </c>
      <c r="AR29" s="556">
        <f t="shared" si="17"/>
        <v>0</v>
      </c>
      <c r="AS29" s="556">
        <f t="shared" si="2"/>
        <v>0</v>
      </c>
      <c r="AT29" s="556">
        <f t="shared" si="2"/>
        <v>0</v>
      </c>
      <c r="AU29" s="556">
        <f t="shared" si="3"/>
        <v>0</v>
      </c>
      <c r="AV29" s="556">
        <f t="shared" si="16"/>
        <v>0</v>
      </c>
      <c r="AW29" s="556">
        <f t="shared" si="16"/>
        <v>0</v>
      </c>
      <c r="AX29" s="556">
        <f t="shared" si="16"/>
        <v>0</v>
      </c>
      <c r="AY29" s="556">
        <f t="shared" si="16"/>
        <v>0</v>
      </c>
      <c r="AZ29" s="556">
        <f t="shared" si="4"/>
        <v>0</v>
      </c>
      <c r="BA29" s="556">
        <f t="shared" si="4"/>
        <v>0</v>
      </c>
      <c r="BB29" s="556">
        <f t="shared" si="5"/>
        <v>0</v>
      </c>
      <c r="BC29" s="556">
        <f t="shared" si="17"/>
        <v>0</v>
      </c>
      <c r="BD29" s="556">
        <f t="shared" si="17"/>
        <v>0</v>
      </c>
      <c r="BE29" s="556"/>
      <c r="BF29" s="556"/>
      <c r="BG29" s="556">
        <f t="shared" si="17"/>
        <v>0</v>
      </c>
      <c r="BH29" s="556">
        <f t="shared" si="17"/>
        <v>0</v>
      </c>
      <c r="BI29" s="556">
        <f t="shared" si="17"/>
        <v>0</v>
      </c>
      <c r="BJ29" s="556">
        <f t="shared" si="17"/>
        <v>0</v>
      </c>
      <c r="BK29" s="556">
        <f t="shared" si="17"/>
        <v>0</v>
      </c>
      <c r="BL29" s="556">
        <f t="shared" si="17"/>
        <v>0</v>
      </c>
      <c r="BM29" s="556">
        <f t="shared" si="17"/>
        <v>0</v>
      </c>
    </row>
    <row r="30" spans="1:65" s="535" customFormat="1" ht="17.100000000000001" customHeight="1">
      <c r="A30" s="557">
        <v>22</v>
      </c>
      <c r="B30" s="561" t="s">
        <v>88</v>
      </c>
      <c r="C30" s="551">
        <f>July25!C30</f>
        <v>100000</v>
      </c>
      <c r="D30" s="551">
        <f>July25!D30</f>
        <v>20000</v>
      </c>
      <c r="E30" s="540"/>
      <c r="F30" s="540"/>
      <c r="G30" s="540"/>
      <c r="H30" s="575" t="e">
        <f t="shared" si="0"/>
        <v>#DIV/0!</v>
      </c>
      <c r="I30" s="540"/>
      <c r="J30" s="575" t="e">
        <f>I30*100/F30</f>
        <v>#DIV/0!</v>
      </c>
      <c r="K30" s="551">
        <f>July25!K30+G30</f>
        <v>7023</v>
      </c>
      <c r="L30" s="575">
        <f t="shared" si="1"/>
        <v>7.0229999999999997</v>
      </c>
      <c r="M30" s="551">
        <f>July25!M30+I30</f>
        <v>1691</v>
      </c>
      <c r="N30" s="575">
        <f t="shared" si="9"/>
        <v>8.4550000000000001</v>
      </c>
      <c r="O30" s="540"/>
      <c r="P30" s="540"/>
      <c r="Q30" s="527">
        <f>July25!Q30+O30</f>
        <v>289</v>
      </c>
      <c r="R30" s="527">
        <f>July25!R30+P30</f>
        <v>50</v>
      </c>
      <c r="S30" s="540"/>
      <c r="T30" s="540"/>
      <c r="U30" s="540"/>
      <c r="V30" s="540"/>
      <c r="W30" s="540"/>
      <c r="X30" s="540"/>
      <c r="Y30" s="528" t="e">
        <f t="shared" si="7"/>
        <v>#DIV/0!</v>
      </c>
      <c r="Z30" s="528" t="e">
        <f t="shared" si="7"/>
        <v>#DIV/0!</v>
      </c>
      <c r="AA30" s="540"/>
      <c r="AB30" s="540"/>
      <c r="AC30" s="540"/>
      <c r="AD30" s="540"/>
      <c r="AE30" s="540"/>
      <c r="AF30" s="540"/>
      <c r="AG30" s="540"/>
      <c r="AH30" s="540"/>
      <c r="AI30" s="540"/>
      <c r="AJ30" s="540"/>
      <c r="AK30" s="540"/>
      <c r="AL30" s="540"/>
      <c r="AM30" s="540"/>
      <c r="AN30" s="540"/>
      <c r="AO30" s="540"/>
      <c r="AP30" s="540"/>
      <c r="AQ30" s="540"/>
      <c r="AR30" s="540"/>
      <c r="AS30" s="527">
        <f t="shared" si="2"/>
        <v>0</v>
      </c>
      <c r="AT30" s="527">
        <f t="shared" si="2"/>
        <v>0</v>
      </c>
      <c r="AU30" s="527">
        <f t="shared" si="3"/>
        <v>0</v>
      </c>
      <c r="AV30" s="527">
        <f>July25!AV30+AO30</f>
        <v>1892</v>
      </c>
      <c r="AW30" s="527">
        <f>July25!AW30+AP30</f>
        <v>440</v>
      </c>
      <c r="AX30" s="527">
        <f>July25!AX30+AQ30</f>
        <v>1523</v>
      </c>
      <c r="AY30" s="527">
        <f>July25!AY30+AR30</f>
        <v>355</v>
      </c>
      <c r="AZ30" s="527">
        <f t="shared" si="4"/>
        <v>3415</v>
      </c>
      <c r="BA30" s="527">
        <f t="shared" si="4"/>
        <v>795</v>
      </c>
      <c r="BB30" s="527">
        <f t="shared" si="5"/>
        <v>4210</v>
      </c>
      <c r="BC30" s="540"/>
      <c r="BD30" s="540"/>
      <c r="BE30" s="527">
        <f>July25!BE30+BC30</f>
        <v>55</v>
      </c>
      <c r="BF30" s="527">
        <f>July25!BF30+BD30</f>
        <v>275</v>
      </c>
      <c r="BG30" s="540"/>
      <c r="BH30" s="540"/>
      <c r="BI30" s="540"/>
      <c r="BJ30" s="527">
        <f>SUM(BH30:BI30)</f>
        <v>0</v>
      </c>
      <c r="BK30" s="527">
        <f>July25!BK30+BH30</f>
        <v>2426</v>
      </c>
      <c r="BL30" s="527">
        <f>July25!BL30+BI30</f>
        <v>0</v>
      </c>
      <c r="BM30" s="527">
        <f>SUM(BK30:BL30)</f>
        <v>2426</v>
      </c>
    </row>
    <row r="31" spans="1:65" s="535" customFormat="1" ht="17.100000000000001" customHeight="1">
      <c r="A31" s="550">
        <v>23</v>
      </c>
      <c r="B31" s="551" t="s">
        <v>89</v>
      </c>
      <c r="C31" s="551">
        <f>July25!C31</f>
        <v>60000</v>
      </c>
      <c r="D31" s="551">
        <f>July25!D31</f>
        <v>0</v>
      </c>
      <c r="E31" s="540"/>
      <c r="F31" s="540"/>
      <c r="G31" s="540"/>
      <c r="H31" s="575" t="e">
        <f t="shared" si="0"/>
        <v>#DIV/0!</v>
      </c>
      <c r="I31" s="540"/>
      <c r="J31" s="575"/>
      <c r="K31" s="551">
        <f>July25!K31+G31</f>
        <v>3967</v>
      </c>
      <c r="L31" s="575">
        <f t="shared" si="1"/>
        <v>6.6116666666666664</v>
      </c>
      <c r="M31" s="551">
        <f>July25!M31+I31</f>
        <v>0</v>
      </c>
      <c r="N31" s="575"/>
      <c r="O31" s="540"/>
      <c r="P31" s="540"/>
      <c r="Q31" s="527">
        <f>July25!Q31+O31</f>
        <v>65</v>
      </c>
      <c r="R31" s="527">
        <f>July25!R31+P31</f>
        <v>0</v>
      </c>
      <c r="S31" s="540"/>
      <c r="T31" s="540"/>
      <c r="U31" s="540"/>
      <c r="V31" s="540"/>
      <c r="W31" s="540"/>
      <c r="X31" s="540"/>
      <c r="Y31" s="528" t="e">
        <f t="shared" si="7"/>
        <v>#DIV/0!</v>
      </c>
      <c r="Z31" s="528"/>
      <c r="AA31" s="540"/>
      <c r="AB31" s="540"/>
      <c r="AC31" s="540"/>
      <c r="AD31" s="540"/>
      <c r="AE31" s="540"/>
      <c r="AF31" s="540"/>
      <c r="AG31" s="540"/>
      <c r="AH31" s="540"/>
      <c r="AI31" s="540"/>
      <c r="AJ31" s="540"/>
      <c r="AK31" s="540"/>
      <c r="AL31" s="540"/>
      <c r="AM31" s="540"/>
      <c r="AN31" s="540"/>
      <c r="AO31" s="540"/>
      <c r="AP31" s="540"/>
      <c r="AQ31" s="540"/>
      <c r="AR31" s="540"/>
      <c r="AS31" s="527">
        <f t="shared" si="2"/>
        <v>0</v>
      </c>
      <c r="AT31" s="527">
        <f t="shared" si="2"/>
        <v>0</v>
      </c>
      <c r="AU31" s="527">
        <f t="shared" si="3"/>
        <v>0</v>
      </c>
      <c r="AV31" s="527">
        <f>July25!AV31+AO31</f>
        <v>1025</v>
      </c>
      <c r="AW31" s="527">
        <f>July25!AW31+AP31</f>
        <v>0</v>
      </c>
      <c r="AX31" s="527">
        <f>July25!AX31+AQ31</f>
        <v>855</v>
      </c>
      <c r="AY31" s="527">
        <f>July25!AY31+AR31</f>
        <v>0</v>
      </c>
      <c r="AZ31" s="527">
        <f t="shared" si="4"/>
        <v>1880</v>
      </c>
      <c r="BA31" s="527">
        <f t="shared" si="4"/>
        <v>0</v>
      </c>
      <c r="BB31" s="527">
        <f t="shared" si="5"/>
        <v>1880</v>
      </c>
      <c r="BC31" s="540"/>
      <c r="BD31" s="540"/>
      <c r="BE31" s="527"/>
      <c r="BF31" s="527"/>
      <c r="BG31" s="540"/>
      <c r="BH31" s="540"/>
      <c r="BI31" s="540"/>
      <c r="BJ31" s="527"/>
      <c r="BK31" s="534"/>
      <c r="BL31" s="534"/>
      <c r="BM31" s="534"/>
    </row>
    <row r="32" spans="1:65" s="535" customFormat="1" ht="17.100000000000001" customHeight="1">
      <c r="A32" s="552">
        <v>24</v>
      </c>
      <c r="B32" s="553" t="s">
        <v>90</v>
      </c>
      <c r="C32" s="551">
        <f>July25!C32</f>
        <v>50000</v>
      </c>
      <c r="D32" s="551">
        <f>July25!D32</f>
        <v>0</v>
      </c>
      <c r="E32" s="540"/>
      <c r="F32" s="540"/>
      <c r="G32" s="540"/>
      <c r="H32" s="575" t="e">
        <f t="shared" si="0"/>
        <v>#DIV/0!</v>
      </c>
      <c r="I32" s="540"/>
      <c r="J32" s="575"/>
      <c r="K32" s="551">
        <f>July25!K32+G32</f>
        <v>3445</v>
      </c>
      <c r="L32" s="575">
        <f t="shared" si="1"/>
        <v>6.89</v>
      </c>
      <c r="M32" s="551">
        <f>July25!M32+I32</f>
        <v>0</v>
      </c>
      <c r="N32" s="575"/>
      <c r="O32" s="540"/>
      <c r="P32" s="540"/>
      <c r="Q32" s="527">
        <f>July25!Q32+O32</f>
        <v>19</v>
      </c>
      <c r="R32" s="527">
        <f>July25!R32+P32</f>
        <v>0</v>
      </c>
      <c r="S32" s="540"/>
      <c r="T32" s="540"/>
      <c r="U32" s="540"/>
      <c r="V32" s="540"/>
      <c r="W32" s="540"/>
      <c r="X32" s="540"/>
      <c r="Y32" s="528" t="e">
        <f t="shared" si="7"/>
        <v>#DIV/0!</v>
      </c>
      <c r="Z32" s="528"/>
      <c r="AA32" s="540"/>
      <c r="AB32" s="540"/>
      <c r="AC32" s="540"/>
      <c r="AD32" s="540"/>
      <c r="AE32" s="540"/>
      <c r="AF32" s="540"/>
      <c r="AG32" s="540"/>
      <c r="AH32" s="540"/>
      <c r="AI32" s="540"/>
      <c r="AJ32" s="540"/>
      <c r="AK32" s="540"/>
      <c r="AL32" s="540"/>
      <c r="AM32" s="540"/>
      <c r="AN32" s="540"/>
      <c r="AO32" s="540"/>
      <c r="AP32" s="540"/>
      <c r="AQ32" s="540"/>
      <c r="AR32" s="540"/>
      <c r="AS32" s="527">
        <f t="shared" si="2"/>
        <v>0</v>
      </c>
      <c r="AT32" s="527">
        <f t="shared" si="2"/>
        <v>0</v>
      </c>
      <c r="AU32" s="527">
        <f t="shared" si="3"/>
        <v>0</v>
      </c>
      <c r="AV32" s="527">
        <f>July25!AV32+AO32</f>
        <v>822</v>
      </c>
      <c r="AW32" s="527">
        <f>July25!AW32+AP32</f>
        <v>0</v>
      </c>
      <c r="AX32" s="527">
        <f>July25!AX32+AQ32</f>
        <v>703</v>
      </c>
      <c r="AY32" s="527">
        <f>July25!AY32+AR32</f>
        <v>0</v>
      </c>
      <c r="AZ32" s="527">
        <f t="shared" si="4"/>
        <v>1525</v>
      </c>
      <c r="BA32" s="527">
        <f t="shared" si="4"/>
        <v>0</v>
      </c>
      <c r="BB32" s="527">
        <f t="shared" si="5"/>
        <v>1525</v>
      </c>
      <c r="BC32" s="540"/>
      <c r="BD32" s="540"/>
      <c r="BE32" s="527"/>
      <c r="BF32" s="527"/>
      <c r="BG32" s="540"/>
      <c r="BH32" s="540"/>
      <c r="BI32" s="540"/>
      <c r="BJ32" s="527"/>
      <c r="BK32" s="534"/>
      <c r="BL32" s="534"/>
      <c r="BM32" s="534"/>
    </row>
    <row r="33" spans="1:65" s="536" customFormat="1" ht="17.100000000000001" customHeight="1">
      <c r="A33" s="554"/>
      <c r="B33" s="556" t="s">
        <v>74</v>
      </c>
      <c r="C33" s="555">
        <f>SUM(C30:C32)</f>
        <v>210000</v>
      </c>
      <c r="D33" s="556">
        <f>SUM(D30:D32)</f>
        <v>20000</v>
      </c>
      <c r="E33" s="556">
        <f>SUM(E30:E32)</f>
        <v>0</v>
      </c>
      <c r="F33" s="556">
        <f>SUM(F30:F32)</f>
        <v>0</v>
      </c>
      <c r="G33" s="556">
        <f>SUM(G30:G32)</f>
        <v>0</v>
      </c>
      <c r="H33" s="575" t="e">
        <f t="shared" si="0"/>
        <v>#DIV/0!</v>
      </c>
      <c r="I33" s="556">
        <f>SUM(I30:I32)</f>
        <v>0</v>
      </c>
      <c r="J33" s="575" t="e">
        <f t="shared" ref="J33:J35" si="18">I33*100/F33</f>
        <v>#DIV/0!</v>
      </c>
      <c r="K33" s="556">
        <f>SUM(K30:K32)</f>
        <v>14435</v>
      </c>
      <c r="L33" s="577">
        <f t="shared" si="1"/>
        <v>6.8738095238095234</v>
      </c>
      <c r="M33" s="556">
        <f t="shared" si="11"/>
        <v>0</v>
      </c>
      <c r="N33" s="577">
        <f t="shared" si="9"/>
        <v>0</v>
      </c>
      <c r="O33" s="556">
        <f>SUM(O30:O32)</f>
        <v>0</v>
      </c>
      <c r="P33" s="556">
        <f>SUM(P30:P32)</f>
        <v>0</v>
      </c>
      <c r="Q33" s="556">
        <f t="shared" si="15"/>
        <v>0</v>
      </c>
      <c r="R33" s="556">
        <f t="shared" si="15"/>
        <v>0</v>
      </c>
      <c r="S33" s="556">
        <f t="shared" ref="S33:X33" si="19">SUM(S30:S32)</f>
        <v>0</v>
      </c>
      <c r="T33" s="556">
        <f t="shared" si="19"/>
        <v>0</v>
      </c>
      <c r="U33" s="556">
        <f t="shared" si="19"/>
        <v>0</v>
      </c>
      <c r="V33" s="556">
        <f t="shared" si="19"/>
        <v>0</v>
      </c>
      <c r="W33" s="556">
        <f t="shared" si="19"/>
        <v>0</v>
      </c>
      <c r="X33" s="556">
        <f t="shared" si="19"/>
        <v>0</v>
      </c>
      <c r="Y33" s="577" t="e">
        <f t="shared" si="7"/>
        <v>#DIV/0!</v>
      </c>
      <c r="Z33" s="577" t="e">
        <f t="shared" si="7"/>
        <v>#DIV/0!</v>
      </c>
      <c r="AA33" s="556">
        <f t="shared" ref="AA33:AR33" si="20">SUM(AA30:AA32)</f>
        <v>0</v>
      </c>
      <c r="AB33" s="556">
        <f t="shared" si="20"/>
        <v>0</v>
      </c>
      <c r="AC33" s="556">
        <f t="shared" si="20"/>
        <v>0</v>
      </c>
      <c r="AD33" s="556">
        <f t="shared" si="20"/>
        <v>0</v>
      </c>
      <c r="AE33" s="556">
        <f t="shared" si="20"/>
        <v>0</v>
      </c>
      <c r="AF33" s="556">
        <f t="shared" si="20"/>
        <v>0</v>
      </c>
      <c r="AG33" s="556">
        <f t="shared" si="20"/>
        <v>0</v>
      </c>
      <c r="AH33" s="556">
        <f t="shared" si="20"/>
        <v>0</v>
      </c>
      <c r="AI33" s="556">
        <f t="shared" si="20"/>
        <v>0</v>
      </c>
      <c r="AJ33" s="556">
        <f t="shared" si="20"/>
        <v>0</v>
      </c>
      <c r="AK33" s="556">
        <f t="shared" si="20"/>
        <v>0</v>
      </c>
      <c r="AL33" s="556">
        <f t="shared" si="20"/>
        <v>0</v>
      </c>
      <c r="AM33" s="556">
        <f t="shared" si="20"/>
        <v>0</v>
      </c>
      <c r="AN33" s="556">
        <f t="shared" si="20"/>
        <v>0</v>
      </c>
      <c r="AO33" s="556">
        <f t="shared" si="20"/>
        <v>0</v>
      </c>
      <c r="AP33" s="556">
        <f t="shared" si="20"/>
        <v>0</v>
      </c>
      <c r="AQ33" s="556">
        <f t="shared" si="20"/>
        <v>0</v>
      </c>
      <c r="AR33" s="556">
        <f t="shared" si="20"/>
        <v>0</v>
      </c>
      <c r="AS33" s="556">
        <f t="shared" si="2"/>
        <v>0</v>
      </c>
      <c r="AT33" s="556">
        <f t="shared" si="2"/>
        <v>0</v>
      </c>
      <c r="AU33" s="556">
        <f t="shared" si="3"/>
        <v>0</v>
      </c>
      <c r="AV33" s="556">
        <f t="shared" si="16"/>
        <v>0</v>
      </c>
      <c r="AW33" s="556">
        <f t="shared" si="16"/>
        <v>0</v>
      </c>
      <c r="AX33" s="556">
        <f t="shared" si="16"/>
        <v>0</v>
      </c>
      <c r="AY33" s="556">
        <f t="shared" si="16"/>
        <v>0</v>
      </c>
      <c r="AZ33" s="556">
        <f t="shared" si="4"/>
        <v>0</v>
      </c>
      <c r="BA33" s="556">
        <f t="shared" si="4"/>
        <v>0</v>
      </c>
      <c r="BB33" s="556">
        <f t="shared" si="5"/>
        <v>0</v>
      </c>
      <c r="BC33" s="556">
        <f t="shared" ref="BC33:BM33" si="21">SUM(BC30:BC32)</f>
        <v>0</v>
      </c>
      <c r="BD33" s="556">
        <f t="shared" si="21"/>
        <v>0</v>
      </c>
      <c r="BE33" s="556">
        <f t="shared" si="21"/>
        <v>55</v>
      </c>
      <c r="BF33" s="556">
        <f t="shared" si="21"/>
        <v>275</v>
      </c>
      <c r="BG33" s="556">
        <f t="shared" si="21"/>
        <v>0</v>
      </c>
      <c r="BH33" s="556">
        <f t="shared" si="21"/>
        <v>0</v>
      </c>
      <c r="BI33" s="556">
        <f t="shared" si="21"/>
        <v>0</v>
      </c>
      <c r="BJ33" s="556">
        <f t="shared" si="21"/>
        <v>0</v>
      </c>
      <c r="BK33" s="556">
        <f t="shared" si="21"/>
        <v>2426</v>
      </c>
      <c r="BL33" s="556">
        <f t="shared" si="21"/>
        <v>0</v>
      </c>
      <c r="BM33" s="556">
        <f t="shared" si="21"/>
        <v>2426</v>
      </c>
    </row>
    <row r="34" spans="1:65" s="535" customFormat="1" ht="17.100000000000001" customHeight="1">
      <c r="A34" s="557">
        <v>25</v>
      </c>
      <c r="B34" s="561" t="s">
        <v>91</v>
      </c>
      <c r="C34" s="551">
        <f>July25!C34</f>
        <v>42000</v>
      </c>
      <c r="D34" s="551">
        <f>July25!D34</f>
        <v>0</v>
      </c>
      <c r="E34" s="540"/>
      <c r="F34" s="540"/>
      <c r="G34" s="540"/>
      <c r="H34" s="575" t="e">
        <f t="shared" si="0"/>
        <v>#DIV/0!</v>
      </c>
      <c r="I34" s="540"/>
      <c r="J34" s="575" t="e">
        <f t="shared" si="18"/>
        <v>#DIV/0!</v>
      </c>
      <c r="K34" s="551">
        <f>July25!K34+G34</f>
        <v>2774</v>
      </c>
      <c r="L34" s="575">
        <f t="shared" si="1"/>
        <v>6.6047619047619044</v>
      </c>
      <c r="M34" s="551">
        <f>July25!M34+I34</f>
        <v>0</v>
      </c>
      <c r="N34" s="575" t="e">
        <f t="shared" si="9"/>
        <v>#DIV/0!</v>
      </c>
      <c r="O34" s="540"/>
      <c r="P34" s="540"/>
      <c r="Q34" s="527">
        <f>July25!Q34+O34</f>
        <v>3</v>
      </c>
      <c r="R34" s="527">
        <f>July25!R34+P34</f>
        <v>0</v>
      </c>
      <c r="S34" s="540"/>
      <c r="T34" s="540"/>
      <c r="U34" s="540"/>
      <c r="V34" s="540"/>
      <c r="W34" s="540"/>
      <c r="X34" s="540"/>
      <c r="Y34" s="528" t="e">
        <f t="shared" si="7"/>
        <v>#DIV/0!</v>
      </c>
      <c r="Z34" s="528" t="e">
        <f t="shared" si="7"/>
        <v>#DIV/0!</v>
      </c>
      <c r="AA34" s="540"/>
      <c r="AB34" s="540"/>
      <c r="AC34" s="540"/>
      <c r="AD34" s="540"/>
      <c r="AE34" s="540"/>
      <c r="AF34" s="540"/>
      <c r="AG34" s="540"/>
      <c r="AH34" s="540"/>
      <c r="AI34" s="540"/>
      <c r="AJ34" s="540"/>
      <c r="AK34" s="540"/>
      <c r="AL34" s="540"/>
      <c r="AM34" s="540"/>
      <c r="AN34" s="540"/>
      <c r="AO34" s="540"/>
      <c r="AP34" s="540"/>
      <c r="AQ34" s="540"/>
      <c r="AR34" s="540"/>
      <c r="AS34" s="527">
        <f t="shared" si="2"/>
        <v>0</v>
      </c>
      <c r="AT34" s="527">
        <f t="shared" si="2"/>
        <v>0</v>
      </c>
      <c r="AU34" s="527">
        <f t="shared" si="3"/>
        <v>0</v>
      </c>
      <c r="AV34" s="527">
        <f>July25!AV34+AO34</f>
        <v>629</v>
      </c>
      <c r="AW34" s="527">
        <f>July25!AW34+AP34</f>
        <v>0</v>
      </c>
      <c r="AX34" s="527">
        <f>July25!AX34+AQ34</f>
        <v>478</v>
      </c>
      <c r="AY34" s="527">
        <f>July25!AY34+AR34</f>
        <v>0</v>
      </c>
      <c r="AZ34" s="527">
        <f t="shared" si="4"/>
        <v>1107</v>
      </c>
      <c r="BA34" s="527">
        <f t="shared" si="4"/>
        <v>0</v>
      </c>
      <c r="BB34" s="527">
        <f t="shared" si="5"/>
        <v>1107</v>
      </c>
      <c r="BC34" s="540"/>
      <c r="BD34" s="540"/>
      <c r="BE34" s="527"/>
      <c r="BF34" s="527"/>
      <c r="BG34" s="540"/>
      <c r="BH34" s="540"/>
      <c r="BI34" s="540"/>
      <c r="BJ34" s="527">
        <f>SUM(BH34:BI34)</f>
        <v>0</v>
      </c>
      <c r="BK34" s="527">
        <f>July25!BK34+BH34</f>
        <v>0</v>
      </c>
      <c r="BL34" s="527">
        <f>July25!BL34+BI34</f>
        <v>0</v>
      </c>
      <c r="BM34" s="527">
        <f>SUM(BK34:BL34)</f>
        <v>0</v>
      </c>
    </row>
    <row r="35" spans="1:65" s="535" customFormat="1" ht="17.100000000000001" customHeight="1">
      <c r="A35" s="550">
        <v>26</v>
      </c>
      <c r="B35" s="551" t="s">
        <v>92</v>
      </c>
      <c r="C35" s="551">
        <f>July25!C35</f>
        <v>20000</v>
      </c>
      <c r="D35" s="551">
        <f>July25!D35</f>
        <v>0</v>
      </c>
      <c r="E35" s="540"/>
      <c r="F35" s="540"/>
      <c r="G35" s="540"/>
      <c r="H35" s="575" t="e">
        <f t="shared" si="0"/>
        <v>#DIV/0!</v>
      </c>
      <c r="I35" s="540"/>
      <c r="J35" s="575" t="e">
        <f t="shared" si="18"/>
        <v>#DIV/0!</v>
      </c>
      <c r="K35" s="551">
        <f>July25!K35+G35</f>
        <v>1333</v>
      </c>
      <c r="L35" s="575">
        <f t="shared" si="1"/>
        <v>6.665</v>
      </c>
      <c r="M35" s="551">
        <f>July25!M35+I35</f>
        <v>0</v>
      </c>
      <c r="N35" s="575" t="e">
        <f t="shared" si="9"/>
        <v>#DIV/0!</v>
      </c>
      <c r="O35" s="540"/>
      <c r="P35" s="540"/>
      <c r="Q35" s="527">
        <f>July25!Q35+O35</f>
        <v>5</v>
      </c>
      <c r="R35" s="527">
        <f>July25!R35+P35</f>
        <v>0</v>
      </c>
      <c r="S35" s="540"/>
      <c r="T35" s="540"/>
      <c r="U35" s="540"/>
      <c r="V35" s="540"/>
      <c r="W35" s="540"/>
      <c r="X35" s="540"/>
      <c r="Y35" s="528" t="e">
        <f t="shared" si="7"/>
        <v>#DIV/0!</v>
      </c>
      <c r="Z35" s="528" t="e">
        <f t="shared" si="7"/>
        <v>#DIV/0!</v>
      </c>
      <c r="AA35" s="540"/>
      <c r="AB35" s="540"/>
      <c r="AC35" s="540"/>
      <c r="AD35" s="540"/>
      <c r="AE35" s="540"/>
      <c r="AF35" s="540"/>
      <c r="AG35" s="540"/>
      <c r="AH35" s="540"/>
      <c r="AI35" s="540"/>
      <c r="AJ35" s="540"/>
      <c r="AK35" s="540"/>
      <c r="AL35" s="540"/>
      <c r="AM35" s="540"/>
      <c r="AN35" s="540"/>
      <c r="AO35" s="540"/>
      <c r="AP35" s="540"/>
      <c r="AQ35" s="540"/>
      <c r="AR35" s="540"/>
      <c r="AS35" s="527">
        <f t="shared" si="2"/>
        <v>0</v>
      </c>
      <c r="AT35" s="527">
        <f t="shared" si="2"/>
        <v>0</v>
      </c>
      <c r="AU35" s="527">
        <f t="shared" si="3"/>
        <v>0</v>
      </c>
      <c r="AV35" s="527">
        <f>July25!AV35+AO35</f>
        <v>180</v>
      </c>
      <c r="AW35" s="527">
        <f>July25!AW35+AP35</f>
        <v>0</v>
      </c>
      <c r="AX35" s="527">
        <f>July25!AX35+AQ35</f>
        <v>176</v>
      </c>
      <c r="AY35" s="527">
        <f>July25!AY35+AR35</f>
        <v>0</v>
      </c>
      <c r="AZ35" s="527">
        <f t="shared" si="4"/>
        <v>356</v>
      </c>
      <c r="BA35" s="527">
        <f t="shared" si="4"/>
        <v>0</v>
      </c>
      <c r="BB35" s="527">
        <f t="shared" si="5"/>
        <v>356</v>
      </c>
      <c r="BC35" s="540"/>
      <c r="BD35" s="540"/>
      <c r="BE35" s="527"/>
      <c r="BF35" s="527"/>
      <c r="BG35" s="540"/>
      <c r="BH35" s="540"/>
      <c r="BI35" s="540"/>
      <c r="BJ35" s="527"/>
      <c r="BK35" s="534"/>
      <c r="BL35" s="534"/>
      <c r="BM35" s="534"/>
    </row>
    <row r="36" spans="1:65" s="535" customFormat="1" ht="17.100000000000001" customHeight="1">
      <c r="A36" s="552">
        <v>27</v>
      </c>
      <c r="B36" s="553" t="s">
        <v>93</v>
      </c>
      <c r="C36" s="551">
        <f>July25!C36</f>
        <v>29000</v>
      </c>
      <c r="D36" s="551">
        <f>July25!D36</f>
        <v>0</v>
      </c>
      <c r="E36" s="540"/>
      <c r="F36" s="540"/>
      <c r="G36" s="540"/>
      <c r="H36" s="575" t="e">
        <f t="shared" si="0"/>
        <v>#DIV/0!</v>
      </c>
      <c r="I36" s="540"/>
      <c r="J36" s="575"/>
      <c r="K36" s="551">
        <f>July25!K36+G36</f>
        <v>2230</v>
      </c>
      <c r="L36" s="575">
        <f t="shared" si="1"/>
        <v>7.6896551724137927</v>
      </c>
      <c r="M36" s="551">
        <f>July25!M36+I36</f>
        <v>0</v>
      </c>
      <c r="N36" s="575"/>
      <c r="O36" s="540"/>
      <c r="P36" s="540"/>
      <c r="Q36" s="527">
        <f>July25!Q36+O36</f>
        <v>3</v>
      </c>
      <c r="R36" s="527">
        <f>July25!R36+P36</f>
        <v>0</v>
      </c>
      <c r="S36" s="540"/>
      <c r="T36" s="540"/>
      <c r="U36" s="540"/>
      <c r="V36" s="540"/>
      <c r="W36" s="540"/>
      <c r="X36" s="540"/>
      <c r="Y36" s="528" t="e">
        <f t="shared" si="7"/>
        <v>#DIV/0!</v>
      </c>
      <c r="Z36" s="528"/>
      <c r="AA36" s="540"/>
      <c r="AB36" s="540"/>
      <c r="AC36" s="540"/>
      <c r="AD36" s="540"/>
      <c r="AE36" s="540"/>
      <c r="AF36" s="540"/>
      <c r="AG36" s="540"/>
      <c r="AH36" s="540"/>
      <c r="AI36" s="540"/>
      <c r="AJ36" s="540"/>
      <c r="AK36" s="540"/>
      <c r="AL36" s="540"/>
      <c r="AM36" s="540"/>
      <c r="AN36" s="540"/>
      <c r="AO36" s="540"/>
      <c r="AP36" s="540"/>
      <c r="AQ36" s="540"/>
      <c r="AR36" s="540"/>
      <c r="AS36" s="527">
        <f t="shared" si="2"/>
        <v>0</v>
      </c>
      <c r="AT36" s="527">
        <f t="shared" si="2"/>
        <v>0</v>
      </c>
      <c r="AU36" s="527">
        <f t="shared" si="3"/>
        <v>0</v>
      </c>
      <c r="AV36" s="527">
        <f>July25!AV36+AO36</f>
        <v>437</v>
      </c>
      <c r="AW36" s="527">
        <f>July25!AW36+AP36</f>
        <v>0</v>
      </c>
      <c r="AX36" s="527">
        <f>July25!AX36+AQ36</f>
        <v>349</v>
      </c>
      <c r="AY36" s="527">
        <f>July25!AY36+AR36</f>
        <v>0</v>
      </c>
      <c r="AZ36" s="527">
        <f t="shared" si="4"/>
        <v>786</v>
      </c>
      <c r="BA36" s="527">
        <f t="shared" si="4"/>
        <v>0</v>
      </c>
      <c r="BB36" s="527">
        <f t="shared" si="5"/>
        <v>786</v>
      </c>
      <c r="BC36" s="540"/>
      <c r="BD36" s="540"/>
      <c r="BE36" s="527"/>
      <c r="BF36" s="527"/>
      <c r="BG36" s="540"/>
      <c r="BH36" s="540"/>
      <c r="BI36" s="540"/>
      <c r="BJ36" s="527"/>
      <c r="BK36" s="534"/>
      <c r="BL36" s="534"/>
      <c r="BM36" s="534"/>
    </row>
    <row r="37" spans="1:65" s="536" customFormat="1" ht="17.100000000000001" customHeight="1">
      <c r="A37" s="554"/>
      <c r="B37" s="555" t="s">
        <v>74</v>
      </c>
      <c r="C37" s="555">
        <f>SUM(C34:C36)</f>
        <v>91000</v>
      </c>
      <c r="D37" s="556">
        <f t="shared" ref="D37:BM37" si="22">SUM(D34:D36)</f>
        <v>0</v>
      </c>
      <c r="E37" s="556">
        <f t="shared" si="22"/>
        <v>0</v>
      </c>
      <c r="F37" s="556">
        <f t="shared" si="22"/>
        <v>0</v>
      </c>
      <c r="G37" s="556">
        <f t="shared" si="22"/>
        <v>0</v>
      </c>
      <c r="H37" s="575" t="e">
        <f t="shared" si="0"/>
        <v>#DIV/0!</v>
      </c>
      <c r="I37" s="556">
        <f t="shared" si="22"/>
        <v>0</v>
      </c>
      <c r="J37" s="575" t="e">
        <f>I37*100/F37</f>
        <v>#DIV/0!</v>
      </c>
      <c r="K37" s="556">
        <f>SUM(K34:K36)</f>
        <v>6337</v>
      </c>
      <c r="L37" s="577">
        <f t="shared" si="1"/>
        <v>6.9637362637362639</v>
      </c>
      <c r="M37" s="556">
        <f t="shared" si="11"/>
        <v>0</v>
      </c>
      <c r="N37" s="577" t="e">
        <f t="shared" si="9"/>
        <v>#DIV/0!</v>
      </c>
      <c r="O37" s="556">
        <f t="shared" si="22"/>
        <v>0</v>
      </c>
      <c r="P37" s="556">
        <f t="shared" si="22"/>
        <v>0</v>
      </c>
      <c r="Q37" s="556">
        <f t="shared" si="15"/>
        <v>0</v>
      </c>
      <c r="R37" s="556">
        <f t="shared" si="15"/>
        <v>0</v>
      </c>
      <c r="S37" s="556">
        <f t="shared" si="22"/>
        <v>0</v>
      </c>
      <c r="T37" s="556">
        <f t="shared" si="22"/>
        <v>0</v>
      </c>
      <c r="U37" s="556">
        <f t="shared" si="22"/>
        <v>0</v>
      </c>
      <c r="V37" s="556">
        <f t="shared" si="22"/>
        <v>0</v>
      </c>
      <c r="W37" s="556">
        <f t="shared" si="22"/>
        <v>0</v>
      </c>
      <c r="X37" s="556">
        <f t="shared" si="22"/>
        <v>0</v>
      </c>
      <c r="Y37" s="577" t="e">
        <f t="shared" si="7"/>
        <v>#DIV/0!</v>
      </c>
      <c r="Z37" s="577" t="e">
        <f t="shared" si="7"/>
        <v>#DIV/0!</v>
      </c>
      <c r="AA37" s="556">
        <f t="shared" si="22"/>
        <v>0</v>
      </c>
      <c r="AB37" s="556">
        <f t="shared" si="22"/>
        <v>0</v>
      </c>
      <c r="AC37" s="556">
        <f t="shared" si="22"/>
        <v>0</v>
      </c>
      <c r="AD37" s="556">
        <f t="shared" si="22"/>
        <v>0</v>
      </c>
      <c r="AE37" s="556">
        <f t="shared" si="22"/>
        <v>0</v>
      </c>
      <c r="AF37" s="556">
        <f t="shared" si="22"/>
        <v>0</v>
      </c>
      <c r="AG37" s="556">
        <f t="shared" si="22"/>
        <v>0</v>
      </c>
      <c r="AH37" s="556">
        <f t="shared" si="22"/>
        <v>0</v>
      </c>
      <c r="AI37" s="556">
        <f t="shared" si="22"/>
        <v>0</v>
      </c>
      <c r="AJ37" s="556">
        <f t="shared" si="22"/>
        <v>0</v>
      </c>
      <c r="AK37" s="556">
        <f t="shared" si="22"/>
        <v>0</v>
      </c>
      <c r="AL37" s="556">
        <f t="shared" si="22"/>
        <v>0</v>
      </c>
      <c r="AM37" s="556">
        <f t="shared" si="22"/>
        <v>0</v>
      </c>
      <c r="AN37" s="556">
        <f t="shared" si="22"/>
        <v>0</v>
      </c>
      <c r="AO37" s="556">
        <f t="shared" si="22"/>
        <v>0</v>
      </c>
      <c r="AP37" s="556">
        <f t="shared" si="22"/>
        <v>0</v>
      </c>
      <c r="AQ37" s="556">
        <f t="shared" si="22"/>
        <v>0</v>
      </c>
      <c r="AR37" s="556">
        <f t="shared" si="22"/>
        <v>0</v>
      </c>
      <c r="AS37" s="556">
        <f t="shared" si="2"/>
        <v>0</v>
      </c>
      <c r="AT37" s="556">
        <f t="shared" si="2"/>
        <v>0</v>
      </c>
      <c r="AU37" s="556">
        <f t="shared" si="3"/>
        <v>0</v>
      </c>
      <c r="AV37" s="556">
        <f t="shared" si="16"/>
        <v>0</v>
      </c>
      <c r="AW37" s="556">
        <f t="shared" si="16"/>
        <v>0</v>
      </c>
      <c r="AX37" s="556">
        <f t="shared" si="16"/>
        <v>0</v>
      </c>
      <c r="AY37" s="556">
        <f t="shared" si="16"/>
        <v>0</v>
      </c>
      <c r="AZ37" s="556">
        <f t="shared" si="4"/>
        <v>0</v>
      </c>
      <c r="BA37" s="556">
        <f t="shared" si="4"/>
        <v>0</v>
      </c>
      <c r="BB37" s="556">
        <f t="shared" si="5"/>
        <v>0</v>
      </c>
      <c r="BC37" s="556">
        <f t="shared" si="22"/>
        <v>0</v>
      </c>
      <c r="BD37" s="556">
        <f t="shared" si="22"/>
        <v>0</v>
      </c>
      <c r="BE37" s="556">
        <f t="shared" si="22"/>
        <v>0</v>
      </c>
      <c r="BF37" s="556">
        <f t="shared" si="22"/>
        <v>0</v>
      </c>
      <c r="BG37" s="556">
        <f t="shared" si="22"/>
        <v>0</v>
      </c>
      <c r="BH37" s="556">
        <f t="shared" si="22"/>
        <v>0</v>
      </c>
      <c r="BI37" s="556">
        <f t="shared" si="22"/>
        <v>0</v>
      </c>
      <c r="BJ37" s="556">
        <f t="shared" si="22"/>
        <v>0</v>
      </c>
      <c r="BK37" s="556">
        <f t="shared" si="22"/>
        <v>0</v>
      </c>
      <c r="BL37" s="556">
        <f t="shared" si="22"/>
        <v>0</v>
      </c>
      <c r="BM37" s="556">
        <f t="shared" si="22"/>
        <v>0</v>
      </c>
    </row>
    <row r="38" spans="1:65" s="536" customFormat="1" ht="17.100000000000001" customHeight="1">
      <c r="A38" s="559">
        <v>28</v>
      </c>
      <c r="B38" s="560" t="s">
        <v>94</v>
      </c>
      <c r="C38" s="556">
        <f>July25!C38</f>
        <v>14000</v>
      </c>
      <c r="D38" s="556">
        <v>0</v>
      </c>
      <c r="E38" s="541"/>
      <c r="F38" s="541"/>
      <c r="G38" s="541"/>
      <c r="H38" s="575" t="e">
        <f t="shared" si="0"/>
        <v>#DIV/0!</v>
      </c>
      <c r="I38" s="541"/>
      <c r="J38" s="577"/>
      <c r="K38" s="556">
        <f>July25!K38+G38</f>
        <v>807</v>
      </c>
      <c r="L38" s="577">
        <f t="shared" si="1"/>
        <v>5.7642857142857142</v>
      </c>
      <c r="M38" s="556">
        <f>July25!M38+I38</f>
        <v>0</v>
      </c>
      <c r="N38" s="577"/>
      <c r="O38" s="541"/>
      <c r="P38" s="541"/>
      <c r="Q38" s="527">
        <f>July25!Q38+O38</f>
        <v>36</v>
      </c>
      <c r="R38" s="527">
        <f>July25!R38+P38</f>
        <v>0</v>
      </c>
      <c r="S38" s="541"/>
      <c r="T38" s="541"/>
      <c r="U38" s="541"/>
      <c r="V38" s="541"/>
      <c r="W38" s="541"/>
      <c r="X38" s="541"/>
      <c r="Y38" s="531" t="e">
        <f t="shared" si="7"/>
        <v>#DIV/0!</v>
      </c>
      <c r="Z38" s="531"/>
      <c r="AA38" s="541"/>
      <c r="AB38" s="541"/>
      <c r="AC38" s="541"/>
      <c r="AD38" s="541"/>
      <c r="AE38" s="541"/>
      <c r="AF38" s="541"/>
      <c r="AG38" s="541"/>
      <c r="AH38" s="541"/>
      <c r="AI38" s="541"/>
      <c r="AJ38" s="541"/>
      <c r="AK38" s="541"/>
      <c r="AL38" s="541"/>
      <c r="AM38" s="541"/>
      <c r="AN38" s="541"/>
      <c r="AO38" s="541"/>
      <c r="AP38" s="541"/>
      <c r="AQ38" s="541"/>
      <c r="AR38" s="541"/>
      <c r="AS38" s="530">
        <f t="shared" si="2"/>
        <v>0</v>
      </c>
      <c r="AT38" s="530">
        <f t="shared" si="2"/>
        <v>0</v>
      </c>
      <c r="AU38" s="530">
        <f t="shared" si="3"/>
        <v>0</v>
      </c>
      <c r="AV38" s="527">
        <f>July25!AV38+AO38</f>
        <v>294</v>
      </c>
      <c r="AW38" s="527">
        <f>July25!AW38+AP38</f>
        <v>0</v>
      </c>
      <c r="AX38" s="527">
        <f>July25!AX38+AQ38</f>
        <v>223</v>
      </c>
      <c r="AY38" s="527">
        <f>July25!AY38+AR38</f>
        <v>0</v>
      </c>
      <c r="AZ38" s="530">
        <f t="shared" si="4"/>
        <v>517</v>
      </c>
      <c r="BA38" s="530">
        <f t="shared" si="4"/>
        <v>0</v>
      </c>
      <c r="BB38" s="530">
        <f t="shared" si="5"/>
        <v>517</v>
      </c>
      <c r="BC38" s="541"/>
      <c r="BD38" s="541"/>
      <c r="BE38" s="530"/>
      <c r="BF38" s="530"/>
      <c r="BG38" s="541"/>
      <c r="BH38" s="541"/>
      <c r="BI38" s="541"/>
      <c r="BJ38" s="530"/>
      <c r="BK38" s="537"/>
      <c r="BL38" s="537"/>
      <c r="BM38" s="537"/>
    </row>
    <row r="39" spans="1:65" s="536" customFormat="1" ht="17.100000000000001" customHeight="1">
      <c r="A39" s="554">
        <v>29</v>
      </c>
      <c r="B39" s="556" t="s">
        <v>95</v>
      </c>
      <c r="C39" s="556">
        <f>July25!C39</f>
        <v>7000</v>
      </c>
      <c r="D39" s="551">
        <f>July25!D39</f>
        <v>0</v>
      </c>
      <c r="E39" s="541"/>
      <c r="F39" s="541"/>
      <c r="G39" s="541"/>
      <c r="H39" s="575" t="e">
        <f t="shared" si="0"/>
        <v>#DIV/0!</v>
      </c>
      <c r="I39" s="541"/>
      <c r="J39" s="577"/>
      <c r="K39" s="556">
        <f>July25!K39+G39</f>
        <v>404</v>
      </c>
      <c r="L39" s="577">
        <f t="shared" si="1"/>
        <v>5.7714285714285714</v>
      </c>
      <c r="M39" s="556">
        <f>July25!M39+I39</f>
        <v>0</v>
      </c>
      <c r="N39" s="577"/>
      <c r="O39" s="541"/>
      <c r="P39" s="541"/>
      <c r="Q39" s="527">
        <f>July25!Q39+O39</f>
        <v>1</v>
      </c>
      <c r="R39" s="527">
        <f>July25!R39+P39</f>
        <v>0</v>
      </c>
      <c r="S39" s="541"/>
      <c r="T39" s="541"/>
      <c r="U39" s="541"/>
      <c r="V39" s="541"/>
      <c r="W39" s="541"/>
      <c r="X39" s="541"/>
      <c r="Y39" s="531" t="e">
        <f t="shared" si="7"/>
        <v>#DIV/0!</v>
      </c>
      <c r="Z39" s="531"/>
      <c r="AA39" s="541"/>
      <c r="AB39" s="541"/>
      <c r="AC39" s="541"/>
      <c r="AD39" s="541"/>
      <c r="AE39" s="541"/>
      <c r="AF39" s="541"/>
      <c r="AG39" s="541"/>
      <c r="AH39" s="541"/>
      <c r="AI39" s="541"/>
      <c r="AJ39" s="541"/>
      <c r="AK39" s="541"/>
      <c r="AL39" s="541"/>
      <c r="AM39" s="541"/>
      <c r="AN39" s="541"/>
      <c r="AO39" s="541"/>
      <c r="AP39" s="541"/>
      <c r="AQ39" s="541"/>
      <c r="AR39" s="541"/>
      <c r="AS39" s="530">
        <f t="shared" si="2"/>
        <v>0</v>
      </c>
      <c r="AT39" s="530">
        <f t="shared" si="2"/>
        <v>0</v>
      </c>
      <c r="AU39" s="530">
        <f t="shared" si="3"/>
        <v>0</v>
      </c>
      <c r="AV39" s="527">
        <f>July25!AV39+AO39</f>
        <v>118</v>
      </c>
      <c r="AW39" s="527">
        <f>July25!AW39+AP39</f>
        <v>0</v>
      </c>
      <c r="AX39" s="527">
        <f>July25!AX39+AQ39</f>
        <v>98</v>
      </c>
      <c r="AY39" s="527">
        <f>July25!AY39+AR39</f>
        <v>0</v>
      </c>
      <c r="AZ39" s="530">
        <f t="shared" si="4"/>
        <v>216</v>
      </c>
      <c r="BA39" s="530">
        <f t="shared" si="4"/>
        <v>0</v>
      </c>
      <c r="BB39" s="530">
        <f t="shared" si="5"/>
        <v>216</v>
      </c>
      <c r="BC39" s="541"/>
      <c r="BD39" s="541"/>
      <c r="BE39" s="530"/>
      <c r="BF39" s="530"/>
      <c r="BG39" s="541"/>
      <c r="BH39" s="541"/>
      <c r="BI39" s="541"/>
      <c r="BJ39" s="530"/>
      <c r="BK39" s="537"/>
      <c r="BL39" s="537"/>
      <c r="BM39" s="537"/>
    </row>
    <row r="40" spans="1:65" s="536" customFormat="1" ht="17.100000000000001" customHeight="1">
      <c r="A40" s="554">
        <v>30</v>
      </c>
      <c r="B40" s="556" t="s">
        <v>96</v>
      </c>
      <c r="C40" s="556">
        <f>July25!C40</f>
        <v>10500</v>
      </c>
      <c r="D40" s="551">
        <f>July25!D40</f>
        <v>0</v>
      </c>
      <c r="E40" s="541"/>
      <c r="F40" s="541"/>
      <c r="G40" s="541"/>
      <c r="H40" s="575" t="e">
        <f t="shared" si="0"/>
        <v>#DIV/0!</v>
      </c>
      <c r="I40" s="541"/>
      <c r="J40" s="577"/>
      <c r="K40" s="556">
        <f>July25!K40+G40</f>
        <v>831</v>
      </c>
      <c r="L40" s="577">
        <f t="shared" si="1"/>
        <v>7.9142857142857146</v>
      </c>
      <c r="M40" s="556">
        <f>July25!M40+I40</f>
        <v>0</v>
      </c>
      <c r="N40" s="577"/>
      <c r="O40" s="541"/>
      <c r="P40" s="541"/>
      <c r="Q40" s="527">
        <f>July25!Q40+O40</f>
        <v>0</v>
      </c>
      <c r="R40" s="527">
        <f>July25!R40+P40</f>
        <v>0</v>
      </c>
      <c r="S40" s="541"/>
      <c r="T40" s="541"/>
      <c r="U40" s="541"/>
      <c r="V40" s="541"/>
      <c r="W40" s="541"/>
      <c r="X40" s="541"/>
      <c r="Y40" s="531" t="e">
        <f t="shared" si="7"/>
        <v>#DIV/0!</v>
      </c>
      <c r="Z40" s="531"/>
      <c r="AA40" s="541"/>
      <c r="AB40" s="541"/>
      <c r="AC40" s="541"/>
      <c r="AD40" s="541"/>
      <c r="AE40" s="541"/>
      <c r="AF40" s="541"/>
      <c r="AG40" s="541"/>
      <c r="AH40" s="541"/>
      <c r="AI40" s="541"/>
      <c r="AJ40" s="541"/>
      <c r="AK40" s="541"/>
      <c r="AL40" s="541"/>
      <c r="AM40" s="541"/>
      <c r="AN40" s="541"/>
      <c r="AO40" s="541"/>
      <c r="AP40" s="541"/>
      <c r="AQ40" s="541"/>
      <c r="AR40" s="541"/>
      <c r="AS40" s="530">
        <f t="shared" si="2"/>
        <v>0</v>
      </c>
      <c r="AT40" s="530">
        <f t="shared" si="2"/>
        <v>0</v>
      </c>
      <c r="AU40" s="530">
        <f t="shared" si="3"/>
        <v>0</v>
      </c>
      <c r="AV40" s="527">
        <f>July25!AV40+AO40</f>
        <v>216</v>
      </c>
      <c r="AW40" s="527">
        <f>July25!AW40+AP40</f>
        <v>0</v>
      </c>
      <c r="AX40" s="527">
        <f>July25!AX40+AQ40</f>
        <v>152</v>
      </c>
      <c r="AY40" s="527">
        <f>July25!AY40+AR40</f>
        <v>0</v>
      </c>
      <c r="AZ40" s="530">
        <f t="shared" si="4"/>
        <v>368</v>
      </c>
      <c r="BA40" s="530">
        <f t="shared" si="4"/>
        <v>0</v>
      </c>
      <c r="BB40" s="530">
        <f t="shared" si="5"/>
        <v>368</v>
      </c>
      <c r="BC40" s="541"/>
      <c r="BD40" s="541"/>
      <c r="BE40" s="530"/>
      <c r="BF40" s="530"/>
      <c r="BG40" s="541"/>
      <c r="BH40" s="541"/>
      <c r="BI40" s="541"/>
      <c r="BJ40" s="530"/>
      <c r="BK40" s="537"/>
      <c r="BL40" s="537"/>
      <c r="BM40" s="537"/>
    </row>
    <row r="41" spans="1:65" s="535" customFormat="1" ht="17.100000000000001" customHeight="1">
      <c r="A41" s="550">
        <v>31</v>
      </c>
      <c r="B41" s="551" t="s">
        <v>97</v>
      </c>
      <c r="C41" s="551">
        <f>July25!C41</f>
        <v>25000</v>
      </c>
      <c r="D41" s="551">
        <f>July25!D41</f>
        <v>0</v>
      </c>
      <c r="E41" s="540"/>
      <c r="F41" s="540"/>
      <c r="G41" s="540"/>
      <c r="H41" s="575" t="e">
        <f t="shared" si="0"/>
        <v>#DIV/0!</v>
      </c>
      <c r="I41" s="540"/>
      <c r="J41" s="575"/>
      <c r="K41" s="551">
        <f>July25!K41+G41</f>
        <v>2161</v>
      </c>
      <c r="L41" s="575">
        <f t="shared" si="1"/>
        <v>8.6440000000000001</v>
      </c>
      <c r="M41" s="551">
        <f>July25!M41+I41</f>
        <v>0</v>
      </c>
      <c r="N41" s="575"/>
      <c r="O41" s="540"/>
      <c r="P41" s="540"/>
      <c r="Q41" s="527">
        <f>July25!Q41+O41</f>
        <v>169</v>
      </c>
      <c r="R41" s="527">
        <f>July25!R41+P41</f>
        <v>0</v>
      </c>
      <c r="S41" s="540"/>
      <c r="T41" s="540"/>
      <c r="U41" s="540"/>
      <c r="V41" s="540"/>
      <c r="W41" s="540"/>
      <c r="X41" s="540"/>
      <c r="Y41" s="528" t="e">
        <f t="shared" si="7"/>
        <v>#DIV/0!</v>
      </c>
      <c r="Z41" s="528"/>
      <c r="AA41" s="540"/>
      <c r="AB41" s="540"/>
      <c r="AC41" s="540"/>
      <c r="AD41" s="540"/>
      <c r="AE41" s="540"/>
      <c r="AF41" s="540"/>
      <c r="AG41" s="540"/>
      <c r="AH41" s="540"/>
      <c r="AI41" s="540"/>
      <c r="AJ41" s="540"/>
      <c r="AK41" s="540"/>
      <c r="AL41" s="540"/>
      <c r="AM41" s="540"/>
      <c r="AN41" s="540"/>
      <c r="AO41" s="540"/>
      <c r="AP41" s="540"/>
      <c r="AQ41" s="540"/>
      <c r="AR41" s="540"/>
      <c r="AS41" s="527">
        <f t="shared" si="2"/>
        <v>0</v>
      </c>
      <c r="AT41" s="527">
        <f t="shared" si="2"/>
        <v>0</v>
      </c>
      <c r="AU41" s="527">
        <f t="shared" si="3"/>
        <v>0</v>
      </c>
      <c r="AV41" s="527">
        <f>July25!AV41+AO41</f>
        <v>487</v>
      </c>
      <c r="AW41" s="527">
        <f>July25!AW41+AP41</f>
        <v>0</v>
      </c>
      <c r="AX41" s="527">
        <f>July25!AX41+AQ41</f>
        <v>415</v>
      </c>
      <c r="AY41" s="527">
        <f>July25!AY41+AR41</f>
        <v>0</v>
      </c>
      <c r="AZ41" s="527">
        <f t="shared" si="4"/>
        <v>902</v>
      </c>
      <c r="BA41" s="527">
        <f t="shared" si="4"/>
        <v>0</v>
      </c>
      <c r="BB41" s="527">
        <f t="shared" si="5"/>
        <v>902</v>
      </c>
      <c r="BC41" s="540"/>
      <c r="BD41" s="540"/>
      <c r="BE41" s="527">
        <f>July25!BE41+BC41</f>
        <v>50</v>
      </c>
      <c r="BF41" s="527">
        <f>July25!BF41+BD41</f>
        <v>250</v>
      </c>
      <c r="BG41" s="540"/>
      <c r="BH41" s="540"/>
      <c r="BI41" s="540"/>
      <c r="BJ41" s="527"/>
      <c r="BK41" s="534"/>
      <c r="BL41" s="534"/>
      <c r="BM41" s="534"/>
    </row>
    <row r="42" spans="1:65" s="535" customFormat="1" ht="17.100000000000001" customHeight="1">
      <c r="A42" s="550">
        <v>32</v>
      </c>
      <c r="B42" s="551" t="s">
        <v>98</v>
      </c>
      <c r="C42" s="551">
        <f>July25!C42</f>
        <v>22000</v>
      </c>
      <c r="D42" s="551">
        <f>July25!D42</f>
        <v>0</v>
      </c>
      <c r="E42" s="540"/>
      <c r="F42" s="540"/>
      <c r="G42" s="540"/>
      <c r="H42" s="575" t="e">
        <f t="shared" si="0"/>
        <v>#DIV/0!</v>
      </c>
      <c r="I42" s="540"/>
      <c r="J42" s="575"/>
      <c r="K42" s="551">
        <f>July25!K42+G42</f>
        <v>1294</v>
      </c>
      <c r="L42" s="575">
        <f t="shared" si="1"/>
        <v>5.8818181818181818</v>
      </c>
      <c r="M42" s="551">
        <f>July25!M42+I42</f>
        <v>0</v>
      </c>
      <c r="N42" s="575"/>
      <c r="O42" s="540"/>
      <c r="P42" s="540"/>
      <c r="Q42" s="527">
        <f>July25!Q42+O42</f>
        <v>159</v>
      </c>
      <c r="R42" s="527">
        <f>July25!R42+P42</f>
        <v>0</v>
      </c>
      <c r="S42" s="540"/>
      <c r="T42" s="540"/>
      <c r="U42" s="540"/>
      <c r="V42" s="540"/>
      <c r="W42" s="540"/>
      <c r="X42" s="540"/>
      <c r="Y42" s="528" t="e">
        <f t="shared" si="7"/>
        <v>#DIV/0!</v>
      </c>
      <c r="Z42" s="528"/>
      <c r="AA42" s="540"/>
      <c r="AB42" s="540"/>
      <c r="AC42" s="540"/>
      <c r="AD42" s="540"/>
      <c r="AE42" s="540"/>
      <c r="AF42" s="540"/>
      <c r="AG42" s="540"/>
      <c r="AH42" s="540"/>
      <c r="AI42" s="540"/>
      <c r="AJ42" s="540"/>
      <c r="AK42" s="540"/>
      <c r="AL42" s="540"/>
      <c r="AM42" s="540"/>
      <c r="AN42" s="540"/>
      <c r="AO42" s="540"/>
      <c r="AP42" s="540"/>
      <c r="AQ42" s="540"/>
      <c r="AR42" s="540"/>
      <c r="AS42" s="527">
        <f t="shared" si="2"/>
        <v>0</v>
      </c>
      <c r="AT42" s="527">
        <f t="shared" si="2"/>
        <v>0</v>
      </c>
      <c r="AU42" s="527">
        <f t="shared" si="3"/>
        <v>0</v>
      </c>
      <c r="AV42" s="527">
        <f>July25!AV42+AO42</f>
        <v>399</v>
      </c>
      <c r="AW42" s="527">
        <f>July25!AW42+AP42</f>
        <v>0</v>
      </c>
      <c r="AX42" s="527">
        <f>July25!AX42+AQ42</f>
        <v>298</v>
      </c>
      <c r="AY42" s="527">
        <f>July25!AY42+AR42</f>
        <v>0</v>
      </c>
      <c r="AZ42" s="527">
        <f t="shared" si="4"/>
        <v>697</v>
      </c>
      <c r="BA42" s="527">
        <f t="shared" si="4"/>
        <v>0</v>
      </c>
      <c r="BB42" s="527">
        <f t="shared" si="5"/>
        <v>697</v>
      </c>
      <c r="BC42" s="540"/>
      <c r="BD42" s="540"/>
      <c r="BE42" s="527"/>
      <c r="BF42" s="527"/>
      <c r="BG42" s="540"/>
      <c r="BH42" s="540"/>
      <c r="BI42" s="540"/>
      <c r="BJ42" s="527"/>
      <c r="BK42" s="534"/>
      <c r="BL42" s="534"/>
      <c r="BM42" s="534"/>
    </row>
    <row r="43" spans="1:65" s="535" customFormat="1" ht="17.100000000000001" customHeight="1">
      <c r="A43" s="550">
        <v>33</v>
      </c>
      <c r="B43" s="551" t="s">
        <v>99</v>
      </c>
      <c r="C43" s="551">
        <f>July25!C43</f>
        <v>25000</v>
      </c>
      <c r="D43" s="551">
        <f>July25!D43</f>
        <v>0</v>
      </c>
      <c r="E43" s="540"/>
      <c r="F43" s="540"/>
      <c r="G43" s="540"/>
      <c r="H43" s="575" t="e">
        <f t="shared" si="0"/>
        <v>#DIV/0!</v>
      </c>
      <c r="I43" s="540"/>
      <c r="J43" s="575"/>
      <c r="K43" s="551">
        <f>July25!K43+G43</f>
        <v>1795</v>
      </c>
      <c r="L43" s="575">
        <f t="shared" si="1"/>
        <v>7.18</v>
      </c>
      <c r="M43" s="551">
        <f>July25!M43+I43</f>
        <v>0</v>
      </c>
      <c r="N43" s="575"/>
      <c r="O43" s="540"/>
      <c r="P43" s="540"/>
      <c r="Q43" s="527">
        <f>July25!Q43+O43</f>
        <v>114</v>
      </c>
      <c r="R43" s="527">
        <f>July25!R43+P43</f>
        <v>0</v>
      </c>
      <c r="S43" s="540"/>
      <c r="T43" s="540"/>
      <c r="U43" s="540"/>
      <c r="V43" s="540"/>
      <c r="W43" s="540"/>
      <c r="X43" s="540"/>
      <c r="Y43" s="528" t="e">
        <f t="shared" si="7"/>
        <v>#DIV/0!</v>
      </c>
      <c r="Z43" s="528"/>
      <c r="AA43" s="540"/>
      <c r="AB43" s="540"/>
      <c r="AC43" s="540"/>
      <c r="AD43" s="540"/>
      <c r="AE43" s="540"/>
      <c r="AF43" s="540"/>
      <c r="AG43" s="540"/>
      <c r="AH43" s="540"/>
      <c r="AI43" s="540"/>
      <c r="AJ43" s="540"/>
      <c r="AK43" s="540"/>
      <c r="AL43" s="540"/>
      <c r="AM43" s="540"/>
      <c r="AN43" s="540"/>
      <c r="AO43" s="540"/>
      <c r="AP43" s="540"/>
      <c r="AQ43" s="540"/>
      <c r="AR43" s="540"/>
      <c r="AS43" s="527">
        <f t="shared" si="2"/>
        <v>0</v>
      </c>
      <c r="AT43" s="527">
        <f t="shared" si="2"/>
        <v>0</v>
      </c>
      <c r="AU43" s="527">
        <f t="shared" si="3"/>
        <v>0</v>
      </c>
      <c r="AV43" s="527">
        <f>July25!AV43+AO43</f>
        <v>371</v>
      </c>
      <c r="AW43" s="527">
        <f>July25!AW43+AP43</f>
        <v>0</v>
      </c>
      <c r="AX43" s="527">
        <f>July25!AX43+AQ43</f>
        <v>301</v>
      </c>
      <c r="AY43" s="527">
        <f>July25!AY43+AR43</f>
        <v>0</v>
      </c>
      <c r="AZ43" s="527">
        <f t="shared" si="4"/>
        <v>672</v>
      </c>
      <c r="BA43" s="527">
        <f t="shared" si="4"/>
        <v>0</v>
      </c>
      <c r="BB43" s="527">
        <f t="shared" si="5"/>
        <v>672</v>
      </c>
      <c r="BC43" s="540"/>
      <c r="BD43" s="540"/>
      <c r="BE43" s="527"/>
      <c r="BF43" s="527"/>
      <c r="BG43" s="540"/>
      <c r="BH43" s="540"/>
      <c r="BI43" s="540"/>
      <c r="BJ43" s="527"/>
      <c r="BK43" s="534"/>
      <c r="BL43" s="534"/>
      <c r="BM43" s="534"/>
    </row>
    <row r="44" spans="1:65" s="535" customFormat="1" ht="17.100000000000001" customHeight="1">
      <c r="A44" s="552">
        <v>34</v>
      </c>
      <c r="B44" s="553" t="s">
        <v>100</v>
      </c>
      <c r="C44" s="551">
        <f>July25!C44</f>
        <v>14000</v>
      </c>
      <c r="D44" s="551">
        <f>July25!D44</f>
        <v>0</v>
      </c>
      <c r="E44" s="540"/>
      <c r="F44" s="540"/>
      <c r="G44" s="540"/>
      <c r="H44" s="575" t="e">
        <f t="shared" si="0"/>
        <v>#DIV/0!</v>
      </c>
      <c r="I44" s="540"/>
      <c r="J44" s="575"/>
      <c r="K44" s="551">
        <f>July25!K44+G44</f>
        <v>1166</v>
      </c>
      <c r="L44" s="575">
        <f t="shared" si="1"/>
        <v>8.3285714285714292</v>
      </c>
      <c r="M44" s="551">
        <f>July25!M44+I44</f>
        <v>0</v>
      </c>
      <c r="N44" s="575"/>
      <c r="O44" s="540"/>
      <c r="P44" s="540"/>
      <c r="Q44" s="527">
        <f>July25!Q44+O44</f>
        <v>101</v>
      </c>
      <c r="R44" s="527">
        <f>July25!R44+P44</f>
        <v>0</v>
      </c>
      <c r="S44" s="540"/>
      <c r="T44" s="540"/>
      <c r="U44" s="540"/>
      <c r="V44" s="540"/>
      <c r="W44" s="540"/>
      <c r="X44" s="540"/>
      <c r="Y44" s="528" t="e">
        <f t="shared" si="7"/>
        <v>#DIV/0!</v>
      </c>
      <c r="Z44" s="528"/>
      <c r="AA44" s="540"/>
      <c r="AB44" s="540"/>
      <c r="AC44" s="540"/>
      <c r="AD44" s="540"/>
      <c r="AE44" s="540"/>
      <c r="AF44" s="540"/>
      <c r="AG44" s="540"/>
      <c r="AH44" s="540"/>
      <c r="AI44" s="540"/>
      <c r="AJ44" s="540"/>
      <c r="AK44" s="540"/>
      <c r="AL44" s="540"/>
      <c r="AM44" s="540"/>
      <c r="AN44" s="540"/>
      <c r="AO44" s="540"/>
      <c r="AP44" s="540"/>
      <c r="AQ44" s="540"/>
      <c r="AR44" s="540"/>
      <c r="AS44" s="527">
        <f t="shared" si="2"/>
        <v>0</v>
      </c>
      <c r="AT44" s="527">
        <f t="shared" si="2"/>
        <v>0</v>
      </c>
      <c r="AU44" s="527">
        <f t="shared" si="3"/>
        <v>0</v>
      </c>
      <c r="AV44" s="527">
        <f>July25!AV44+AO44</f>
        <v>295</v>
      </c>
      <c r="AW44" s="527">
        <f>July25!AW44+AP44</f>
        <v>0</v>
      </c>
      <c r="AX44" s="527">
        <f>July25!AX44+AQ44</f>
        <v>259</v>
      </c>
      <c r="AY44" s="527">
        <f>July25!AY44+AR44</f>
        <v>0</v>
      </c>
      <c r="AZ44" s="527">
        <f t="shared" si="4"/>
        <v>554</v>
      </c>
      <c r="BA44" s="527">
        <f t="shared" si="4"/>
        <v>0</v>
      </c>
      <c r="BB44" s="527">
        <f t="shared" si="5"/>
        <v>554</v>
      </c>
      <c r="BC44" s="540"/>
      <c r="BD44" s="540"/>
      <c r="BE44" s="527"/>
      <c r="BF44" s="527"/>
      <c r="BG44" s="540"/>
      <c r="BH44" s="540"/>
      <c r="BI44" s="540"/>
      <c r="BJ44" s="527"/>
      <c r="BK44" s="534"/>
      <c r="BL44" s="534"/>
      <c r="BM44" s="534"/>
    </row>
    <row r="45" spans="1:65" s="536" customFormat="1" ht="17.100000000000001" customHeight="1">
      <c r="A45" s="554"/>
      <c r="B45" s="555" t="s">
        <v>74</v>
      </c>
      <c r="C45" s="555">
        <f>SUM(C41:C44)</f>
        <v>86000</v>
      </c>
      <c r="D45" s="556">
        <f t="shared" ref="D45:BM45" si="23">SUM(D41:D44)</f>
        <v>0</v>
      </c>
      <c r="E45" s="556">
        <f t="shared" si="23"/>
        <v>0</v>
      </c>
      <c r="F45" s="556">
        <f t="shared" si="23"/>
        <v>0</v>
      </c>
      <c r="G45" s="556">
        <f t="shared" si="23"/>
        <v>0</v>
      </c>
      <c r="H45" s="575" t="e">
        <f t="shared" si="0"/>
        <v>#DIV/0!</v>
      </c>
      <c r="I45" s="556">
        <f t="shared" si="23"/>
        <v>0</v>
      </c>
      <c r="J45" s="577"/>
      <c r="K45" s="556">
        <f>SUM(K41:K44)</f>
        <v>6416</v>
      </c>
      <c r="L45" s="577">
        <f t="shared" si="1"/>
        <v>7.4604651162790701</v>
      </c>
      <c r="M45" s="556">
        <f t="shared" si="11"/>
        <v>0</v>
      </c>
      <c r="N45" s="577"/>
      <c r="O45" s="556">
        <f t="shared" si="23"/>
        <v>0</v>
      </c>
      <c r="P45" s="556">
        <f t="shared" si="23"/>
        <v>0</v>
      </c>
      <c r="Q45" s="556">
        <f t="shared" si="15"/>
        <v>0</v>
      </c>
      <c r="R45" s="556">
        <f t="shared" si="15"/>
        <v>0</v>
      </c>
      <c r="S45" s="556">
        <f t="shared" si="23"/>
        <v>0</v>
      </c>
      <c r="T45" s="556">
        <f t="shared" si="23"/>
        <v>0</v>
      </c>
      <c r="U45" s="556">
        <f t="shared" si="23"/>
        <v>0</v>
      </c>
      <c r="V45" s="556">
        <f t="shared" si="23"/>
        <v>0</v>
      </c>
      <c r="W45" s="556">
        <f t="shared" si="23"/>
        <v>0</v>
      </c>
      <c r="X45" s="556">
        <f t="shared" si="23"/>
        <v>0</v>
      </c>
      <c r="Y45" s="577" t="e">
        <f t="shared" si="7"/>
        <v>#DIV/0!</v>
      </c>
      <c r="Z45" s="577"/>
      <c r="AA45" s="556">
        <f t="shared" si="23"/>
        <v>0</v>
      </c>
      <c r="AB45" s="556">
        <f t="shared" si="23"/>
        <v>0</v>
      </c>
      <c r="AC45" s="556">
        <f t="shared" si="23"/>
        <v>0</v>
      </c>
      <c r="AD45" s="556">
        <f t="shared" si="23"/>
        <v>0</v>
      </c>
      <c r="AE45" s="556">
        <f t="shared" si="23"/>
        <v>0</v>
      </c>
      <c r="AF45" s="556">
        <f t="shared" si="23"/>
        <v>0</v>
      </c>
      <c r="AG45" s="556">
        <f t="shared" si="23"/>
        <v>0</v>
      </c>
      <c r="AH45" s="556">
        <f t="shared" si="23"/>
        <v>0</v>
      </c>
      <c r="AI45" s="556">
        <f t="shared" si="23"/>
        <v>0</v>
      </c>
      <c r="AJ45" s="556">
        <f t="shared" si="23"/>
        <v>0</v>
      </c>
      <c r="AK45" s="556">
        <f t="shared" si="23"/>
        <v>0</v>
      </c>
      <c r="AL45" s="556">
        <f t="shared" si="23"/>
        <v>0</v>
      </c>
      <c r="AM45" s="556">
        <f t="shared" si="23"/>
        <v>0</v>
      </c>
      <c r="AN45" s="556">
        <f t="shared" si="23"/>
        <v>0</v>
      </c>
      <c r="AO45" s="556">
        <f t="shared" si="23"/>
        <v>0</v>
      </c>
      <c r="AP45" s="556">
        <f t="shared" si="23"/>
        <v>0</v>
      </c>
      <c r="AQ45" s="556">
        <f t="shared" si="23"/>
        <v>0</v>
      </c>
      <c r="AR45" s="556">
        <f t="shared" si="23"/>
        <v>0</v>
      </c>
      <c r="AS45" s="556">
        <f t="shared" si="2"/>
        <v>0</v>
      </c>
      <c r="AT45" s="556">
        <f t="shared" si="2"/>
        <v>0</v>
      </c>
      <c r="AU45" s="556">
        <f t="shared" si="3"/>
        <v>0</v>
      </c>
      <c r="AV45" s="556">
        <f t="shared" si="16"/>
        <v>0</v>
      </c>
      <c r="AW45" s="556">
        <f t="shared" si="16"/>
        <v>0</v>
      </c>
      <c r="AX45" s="556">
        <f t="shared" si="16"/>
        <v>0</v>
      </c>
      <c r="AY45" s="556">
        <f t="shared" si="16"/>
        <v>0</v>
      </c>
      <c r="AZ45" s="556">
        <f t="shared" si="4"/>
        <v>0</v>
      </c>
      <c r="BA45" s="556">
        <f t="shared" si="4"/>
        <v>0</v>
      </c>
      <c r="BB45" s="556">
        <f t="shared" si="5"/>
        <v>0</v>
      </c>
      <c r="BC45" s="556">
        <f t="shared" si="23"/>
        <v>0</v>
      </c>
      <c r="BD45" s="556">
        <f t="shared" si="23"/>
        <v>0</v>
      </c>
      <c r="BE45" s="556">
        <f t="shared" si="23"/>
        <v>50</v>
      </c>
      <c r="BF45" s="556">
        <f t="shared" si="23"/>
        <v>250</v>
      </c>
      <c r="BG45" s="556">
        <f t="shared" si="23"/>
        <v>0</v>
      </c>
      <c r="BH45" s="556">
        <f t="shared" si="23"/>
        <v>0</v>
      </c>
      <c r="BI45" s="556">
        <f t="shared" si="23"/>
        <v>0</v>
      </c>
      <c r="BJ45" s="556">
        <f t="shared" si="23"/>
        <v>0</v>
      </c>
      <c r="BK45" s="556">
        <f t="shared" si="23"/>
        <v>0</v>
      </c>
      <c r="BL45" s="556">
        <f t="shared" si="23"/>
        <v>0</v>
      </c>
      <c r="BM45" s="556">
        <f t="shared" si="23"/>
        <v>0</v>
      </c>
    </row>
    <row r="46" spans="1:65" s="535" customFormat="1" ht="17.100000000000001" customHeight="1">
      <c r="A46" s="557">
        <v>35</v>
      </c>
      <c r="B46" s="561" t="s">
        <v>101</v>
      </c>
      <c r="C46" s="551">
        <f>July25!C46</f>
        <v>60000</v>
      </c>
      <c r="D46" s="551">
        <f>July25!D46</f>
        <v>18000</v>
      </c>
      <c r="E46" s="540"/>
      <c r="F46" s="540"/>
      <c r="G46" s="540"/>
      <c r="H46" s="575" t="e">
        <f t="shared" si="0"/>
        <v>#DIV/0!</v>
      </c>
      <c r="I46" s="540"/>
      <c r="J46" s="575" t="e">
        <f>I46*100/F46</f>
        <v>#DIV/0!</v>
      </c>
      <c r="K46" s="551">
        <f>July25!K46+G46</f>
        <v>4458</v>
      </c>
      <c r="L46" s="575">
        <f t="shared" si="1"/>
        <v>7.43</v>
      </c>
      <c r="M46" s="551">
        <f>July25!M46+I46</f>
        <v>1939</v>
      </c>
      <c r="N46" s="575">
        <f t="shared" si="9"/>
        <v>10.772222222222222</v>
      </c>
      <c r="O46" s="540"/>
      <c r="P46" s="540"/>
      <c r="Q46" s="527">
        <f>July25!Q46+O46</f>
        <v>109</v>
      </c>
      <c r="R46" s="527">
        <f>July25!R46+P46</f>
        <v>46</v>
      </c>
      <c r="S46" s="540"/>
      <c r="T46" s="540"/>
      <c r="U46" s="540"/>
      <c r="V46" s="540"/>
      <c r="W46" s="540"/>
      <c r="X46" s="540"/>
      <c r="Y46" s="528" t="e">
        <f t="shared" si="7"/>
        <v>#DIV/0!</v>
      </c>
      <c r="Z46" s="528" t="e">
        <f t="shared" si="7"/>
        <v>#DIV/0!</v>
      </c>
      <c r="AA46" s="540"/>
      <c r="AB46" s="540"/>
      <c r="AC46" s="540"/>
      <c r="AD46" s="540"/>
      <c r="AE46" s="540"/>
      <c r="AF46" s="540"/>
      <c r="AG46" s="540"/>
      <c r="AH46" s="540"/>
      <c r="AI46" s="540"/>
      <c r="AJ46" s="540"/>
      <c r="AK46" s="540"/>
      <c r="AL46" s="540"/>
      <c r="AM46" s="540"/>
      <c r="AN46" s="540"/>
      <c r="AO46" s="540"/>
      <c r="AP46" s="540"/>
      <c r="AQ46" s="540"/>
      <c r="AR46" s="540"/>
      <c r="AS46" s="527">
        <f t="shared" si="2"/>
        <v>0</v>
      </c>
      <c r="AT46" s="527">
        <f t="shared" si="2"/>
        <v>0</v>
      </c>
      <c r="AU46" s="527">
        <f t="shared" si="3"/>
        <v>0</v>
      </c>
      <c r="AV46" s="527">
        <f>July25!AV46+AO46</f>
        <v>1105</v>
      </c>
      <c r="AW46" s="527">
        <f>July25!AW46+AP46</f>
        <v>426</v>
      </c>
      <c r="AX46" s="527">
        <f>July25!AX46+AQ46</f>
        <v>1021</v>
      </c>
      <c r="AY46" s="527">
        <f>July25!AY46+AR46</f>
        <v>373</v>
      </c>
      <c r="AZ46" s="527">
        <f t="shared" si="4"/>
        <v>2126</v>
      </c>
      <c r="BA46" s="527">
        <f t="shared" si="4"/>
        <v>799</v>
      </c>
      <c r="BB46" s="527">
        <f t="shared" si="5"/>
        <v>2925</v>
      </c>
      <c r="BC46" s="540"/>
      <c r="BD46" s="540"/>
      <c r="BE46" s="527"/>
      <c r="BF46" s="527"/>
      <c r="BG46" s="540"/>
      <c r="BH46" s="540"/>
      <c r="BI46" s="540"/>
      <c r="BJ46" s="527">
        <f>SUM(BH46:BI46)</f>
        <v>0</v>
      </c>
      <c r="BK46" s="527">
        <f>July25!BK46+BH46</f>
        <v>4526</v>
      </c>
      <c r="BL46" s="527">
        <f>July25!BL46+BI46</f>
        <v>0</v>
      </c>
      <c r="BM46" s="527">
        <f t="shared" ref="BM46:BM47" si="24">SUM(BK46:BL46)</f>
        <v>4526</v>
      </c>
    </row>
    <row r="47" spans="1:65" s="535" customFormat="1" ht="17.100000000000001" customHeight="1">
      <c r="A47" s="550">
        <v>36</v>
      </c>
      <c r="B47" s="562" t="s">
        <v>102</v>
      </c>
      <c r="C47" s="551"/>
      <c r="D47" s="551"/>
      <c r="E47" s="540"/>
      <c r="F47" s="540"/>
      <c r="G47" s="540"/>
      <c r="H47" s="575"/>
      <c r="I47" s="540"/>
      <c r="J47" s="575"/>
      <c r="K47" s="551"/>
      <c r="L47" s="575"/>
      <c r="M47" s="551">
        <f t="shared" si="11"/>
        <v>0</v>
      </c>
      <c r="N47" s="575"/>
      <c r="O47" s="540"/>
      <c r="P47" s="540"/>
      <c r="Q47" s="527">
        <f>July25!Q47+O47</f>
        <v>0</v>
      </c>
      <c r="R47" s="527">
        <f>July25!R47+P47</f>
        <v>0</v>
      </c>
      <c r="S47" s="540"/>
      <c r="T47" s="540"/>
      <c r="U47" s="540"/>
      <c r="V47" s="540"/>
      <c r="W47" s="540"/>
      <c r="X47" s="540"/>
      <c r="Y47" s="528"/>
      <c r="Z47" s="528"/>
      <c r="AA47" s="540"/>
      <c r="AB47" s="540"/>
      <c r="AC47" s="540"/>
      <c r="AD47" s="540"/>
      <c r="AE47" s="540"/>
      <c r="AF47" s="540"/>
      <c r="AG47" s="540"/>
      <c r="AH47" s="540"/>
      <c r="AI47" s="540"/>
      <c r="AJ47" s="540"/>
      <c r="AK47" s="540"/>
      <c r="AL47" s="540"/>
      <c r="AM47" s="540"/>
      <c r="AN47" s="540"/>
      <c r="AO47" s="540"/>
      <c r="AP47" s="540"/>
      <c r="AQ47" s="540"/>
      <c r="AR47" s="540"/>
      <c r="AS47" s="527">
        <f t="shared" si="2"/>
        <v>0</v>
      </c>
      <c r="AT47" s="527">
        <f t="shared" si="2"/>
        <v>0</v>
      </c>
      <c r="AU47" s="527">
        <f t="shared" si="3"/>
        <v>0</v>
      </c>
      <c r="AV47" s="527">
        <f>July25!AV47+AO47</f>
        <v>0</v>
      </c>
      <c r="AW47" s="527">
        <f>July25!AW47+AP47</f>
        <v>0</v>
      </c>
      <c r="AX47" s="527">
        <f>July25!AX47+AQ47</f>
        <v>0</v>
      </c>
      <c r="AY47" s="527">
        <f>July25!AY47+AR47</f>
        <v>0</v>
      </c>
      <c r="AZ47" s="527">
        <f t="shared" si="4"/>
        <v>0</v>
      </c>
      <c r="BA47" s="527">
        <f t="shared" si="4"/>
        <v>0</v>
      </c>
      <c r="BB47" s="527">
        <f t="shared" si="5"/>
        <v>0</v>
      </c>
      <c r="BC47" s="540"/>
      <c r="BD47" s="540"/>
      <c r="BE47" s="527"/>
      <c r="BF47" s="527"/>
      <c r="BG47" s="540"/>
      <c r="BH47" s="540"/>
      <c r="BI47" s="540"/>
      <c r="BJ47" s="527">
        <f>SUM(BH47:BI47)</f>
        <v>0</v>
      </c>
      <c r="BK47" s="527">
        <f>July25!BK47+BH47</f>
        <v>0</v>
      </c>
      <c r="BL47" s="527">
        <f>July25!BL47+BI47</f>
        <v>28135</v>
      </c>
      <c r="BM47" s="527">
        <f t="shared" si="24"/>
        <v>28135</v>
      </c>
    </row>
    <row r="48" spans="1:65" s="535" customFormat="1" ht="17.100000000000001" customHeight="1">
      <c r="A48" s="550">
        <v>37</v>
      </c>
      <c r="B48" s="551" t="s">
        <v>103</v>
      </c>
      <c r="C48" s="551">
        <f>July25!C48</f>
        <v>57000</v>
      </c>
      <c r="D48" s="551">
        <f>July25!D48</f>
        <v>11600</v>
      </c>
      <c r="E48" s="540"/>
      <c r="F48" s="540"/>
      <c r="G48" s="540"/>
      <c r="H48" s="575" t="e">
        <f t="shared" si="0"/>
        <v>#DIV/0!</v>
      </c>
      <c r="I48" s="540"/>
      <c r="J48" s="575" t="e">
        <f t="shared" ref="J48:J54" si="25">I48*100/F48</f>
        <v>#DIV/0!</v>
      </c>
      <c r="K48" s="551">
        <f>July25!K48+G48</f>
        <v>3850</v>
      </c>
      <c r="L48" s="575">
        <f t="shared" si="1"/>
        <v>6.7543859649122808</v>
      </c>
      <c r="M48" s="551">
        <f>July25!M48+I48</f>
        <v>1339</v>
      </c>
      <c r="N48" s="575">
        <f t="shared" si="9"/>
        <v>11.543103448275861</v>
      </c>
      <c r="O48" s="540"/>
      <c r="P48" s="540"/>
      <c r="Q48" s="527">
        <f>July25!Q48+O48</f>
        <v>53</v>
      </c>
      <c r="R48" s="527">
        <f>July25!R48+P48</f>
        <v>32</v>
      </c>
      <c r="S48" s="540"/>
      <c r="T48" s="540"/>
      <c r="U48" s="540"/>
      <c r="V48" s="540"/>
      <c r="W48" s="540"/>
      <c r="X48" s="540"/>
      <c r="Y48" s="528" t="e">
        <f t="shared" si="7"/>
        <v>#DIV/0!</v>
      </c>
      <c r="Z48" s="528" t="e">
        <f t="shared" si="7"/>
        <v>#DIV/0!</v>
      </c>
      <c r="AA48" s="540"/>
      <c r="AB48" s="540"/>
      <c r="AC48" s="540"/>
      <c r="AD48" s="540"/>
      <c r="AE48" s="540"/>
      <c r="AF48" s="540"/>
      <c r="AG48" s="540"/>
      <c r="AH48" s="540"/>
      <c r="AI48" s="540"/>
      <c r="AJ48" s="540"/>
      <c r="AK48" s="540"/>
      <c r="AL48" s="540"/>
      <c r="AM48" s="540"/>
      <c r="AN48" s="540"/>
      <c r="AO48" s="540"/>
      <c r="AP48" s="540"/>
      <c r="AQ48" s="540"/>
      <c r="AR48" s="540"/>
      <c r="AS48" s="527">
        <f t="shared" si="2"/>
        <v>0</v>
      </c>
      <c r="AT48" s="527">
        <f t="shared" si="2"/>
        <v>0</v>
      </c>
      <c r="AU48" s="527">
        <f t="shared" si="3"/>
        <v>0</v>
      </c>
      <c r="AV48" s="527">
        <f>July25!AV48+AO48</f>
        <v>918</v>
      </c>
      <c r="AW48" s="527">
        <f>July25!AW48+AP48</f>
        <v>246</v>
      </c>
      <c r="AX48" s="527">
        <f>July25!AX48+AQ48</f>
        <v>739</v>
      </c>
      <c r="AY48" s="527">
        <f>July25!AY48+AR48</f>
        <v>176</v>
      </c>
      <c r="AZ48" s="527">
        <f t="shared" si="4"/>
        <v>1657</v>
      </c>
      <c r="BA48" s="527">
        <f t="shared" si="4"/>
        <v>422</v>
      </c>
      <c r="BB48" s="527">
        <f t="shared" si="5"/>
        <v>2079</v>
      </c>
      <c r="BC48" s="540"/>
      <c r="BD48" s="540"/>
      <c r="BE48" s="527"/>
      <c r="BF48" s="527"/>
      <c r="BG48" s="540"/>
      <c r="BH48" s="540"/>
      <c r="BI48" s="540"/>
      <c r="BJ48" s="527"/>
      <c r="BK48" s="534"/>
      <c r="BL48" s="534"/>
      <c r="BM48" s="534"/>
    </row>
    <row r="49" spans="1:65" s="535" customFormat="1" ht="17.100000000000001" customHeight="1">
      <c r="A49" s="550">
        <v>38</v>
      </c>
      <c r="B49" s="551" t="s">
        <v>104</v>
      </c>
      <c r="C49" s="551">
        <f>July25!C49</f>
        <v>45000</v>
      </c>
      <c r="D49" s="551">
        <f>July25!D49</f>
        <v>0</v>
      </c>
      <c r="E49" s="540"/>
      <c r="F49" s="540"/>
      <c r="G49" s="540"/>
      <c r="H49" s="575" t="e">
        <f t="shared" si="0"/>
        <v>#DIV/0!</v>
      </c>
      <c r="I49" s="540"/>
      <c r="J49" s="575" t="e">
        <f t="shared" si="25"/>
        <v>#DIV/0!</v>
      </c>
      <c r="K49" s="551">
        <f>July25!K49+G49</f>
        <v>2180</v>
      </c>
      <c r="L49" s="575">
        <f t="shared" si="1"/>
        <v>4.8444444444444441</v>
      </c>
      <c r="M49" s="551">
        <f>July25!M49+I49</f>
        <v>45</v>
      </c>
      <c r="N49" s="575" t="e">
        <f t="shared" si="9"/>
        <v>#DIV/0!</v>
      </c>
      <c r="O49" s="540"/>
      <c r="P49" s="540"/>
      <c r="Q49" s="527">
        <f>July25!Q49+O49</f>
        <v>102</v>
      </c>
      <c r="R49" s="527">
        <f>July25!R49+P49</f>
        <v>7</v>
      </c>
      <c r="S49" s="540"/>
      <c r="T49" s="540"/>
      <c r="U49" s="540"/>
      <c r="V49" s="540"/>
      <c r="W49" s="540"/>
      <c r="X49" s="540"/>
      <c r="Y49" s="528" t="e">
        <f t="shared" si="7"/>
        <v>#DIV/0!</v>
      </c>
      <c r="Z49" s="528" t="e">
        <f t="shared" si="7"/>
        <v>#DIV/0!</v>
      </c>
      <c r="AA49" s="540"/>
      <c r="AB49" s="540"/>
      <c r="AC49" s="540"/>
      <c r="AD49" s="540"/>
      <c r="AE49" s="540"/>
      <c r="AF49" s="540"/>
      <c r="AG49" s="540"/>
      <c r="AH49" s="540"/>
      <c r="AI49" s="540"/>
      <c r="AJ49" s="540"/>
      <c r="AK49" s="540"/>
      <c r="AL49" s="540"/>
      <c r="AM49" s="540"/>
      <c r="AN49" s="540"/>
      <c r="AO49" s="540"/>
      <c r="AP49" s="540"/>
      <c r="AQ49" s="540"/>
      <c r="AR49" s="540"/>
      <c r="AS49" s="527">
        <f t="shared" si="2"/>
        <v>0</v>
      </c>
      <c r="AT49" s="527">
        <f t="shared" si="2"/>
        <v>0</v>
      </c>
      <c r="AU49" s="527">
        <f t="shared" si="3"/>
        <v>0</v>
      </c>
      <c r="AV49" s="527">
        <f>July25!AV49+AO49</f>
        <v>688</v>
      </c>
      <c r="AW49" s="527">
        <f>July25!AW49+AP49</f>
        <v>17</v>
      </c>
      <c r="AX49" s="527">
        <f>July25!AX49+AQ49</f>
        <v>594</v>
      </c>
      <c r="AY49" s="527">
        <f>July25!AY49+AR49</f>
        <v>18</v>
      </c>
      <c r="AZ49" s="527">
        <f t="shared" si="4"/>
        <v>1282</v>
      </c>
      <c r="BA49" s="527">
        <f t="shared" si="4"/>
        <v>35</v>
      </c>
      <c r="BB49" s="527">
        <f t="shared" si="5"/>
        <v>1317</v>
      </c>
      <c r="BC49" s="540"/>
      <c r="BD49" s="540"/>
      <c r="BE49" s="527"/>
      <c r="BF49" s="527"/>
      <c r="BG49" s="540"/>
      <c r="BH49" s="540"/>
      <c r="BI49" s="540"/>
      <c r="BJ49" s="527"/>
      <c r="BK49" s="534"/>
      <c r="BL49" s="534"/>
      <c r="BM49" s="534"/>
    </row>
    <row r="50" spans="1:65" s="535" customFormat="1" ht="17.100000000000001" customHeight="1">
      <c r="A50" s="552">
        <v>39</v>
      </c>
      <c r="B50" s="553" t="s">
        <v>105</v>
      </c>
      <c r="C50" s="551">
        <f>July25!C50</f>
        <v>95000</v>
      </c>
      <c r="D50" s="551">
        <f>July25!D50</f>
        <v>8000</v>
      </c>
      <c r="E50" s="540"/>
      <c r="F50" s="540"/>
      <c r="G50" s="540"/>
      <c r="H50" s="575" t="e">
        <f t="shared" si="0"/>
        <v>#DIV/0!</v>
      </c>
      <c r="I50" s="540"/>
      <c r="J50" s="575" t="e">
        <f t="shared" si="25"/>
        <v>#DIV/0!</v>
      </c>
      <c r="K50" s="551">
        <f>July25!K50+G50</f>
        <v>7482</v>
      </c>
      <c r="L50" s="575">
        <f t="shared" si="1"/>
        <v>7.8757894736842102</v>
      </c>
      <c r="M50" s="551">
        <f>July25!M50+I50</f>
        <v>942</v>
      </c>
      <c r="N50" s="575">
        <f t="shared" si="9"/>
        <v>11.775</v>
      </c>
      <c r="O50" s="540"/>
      <c r="P50" s="540"/>
      <c r="Q50" s="527">
        <f>July25!Q50+O50</f>
        <v>27</v>
      </c>
      <c r="R50" s="527">
        <f>July25!R50+P50</f>
        <v>0</v>
      </c>
      <c r="S50" s="540"/>
      <c r="T50" s="540"/>
      <c r="U50" s="540"/>
      <c r="V50" s="540"/>
      <c r="W50" s="540"/>
      <c r="X50" s="540"/>
      <c r="Y50" s="528" t="e">
        <f t="shared" si="7"/>
        <v>#DIV/0!</v>
      </c>
      <c r="Z50" s="528" t="e">
        <f t="shared" si="7"/>
        <v>#DIV/0!</v>
      </c>
      <c r="AA50" s="540"/>
      <c r="AB50" s="540"/>
      <c r="AC50" s="540"/>
      <c r="AD50" s="540"/>
      <c r="AE50" s="540"/>
      <c r="AF50" s="540"/>
      <c r="AG50" s="540"/>
      <c r="AH50" s="540"/>
      <c r="AI50" s="540"/>
      <c r="AJ50" s="540"/>
      <c r="AK50" s="540"/>
      <c r="AL50" s="540"/>
      <c r="AM50" s="540"/>
      <c r="AN50" s="540"/>
      <c r="AO50" s="540"/>
      <c r="AP50" s="540"/>
      <c r="AQ50" s="540"/>
      <c r="AR50" s="540"/>
      <c r="AS50" s="527">
        <f t="shared" si="2"/>
        <v>0</v>
      </c>
      <c r="AT50" s="527">
        <f t="shared" si="2"/>
        <v>0</v>
      </c>
      <c r="AU50" s="527">
        <f t="shared" si="3"/>
        <v>0</v>
      </c>
      <c r="AV50" s="527">
        <f>July25!AV50+AO50</f>
        <v>1927</v>
      </c>
      <c r="AW50" s="527">
        <f>July25!AW50+AP50</f>
        <v>208</v>
      </c>
      <c r="AX50" s="527">
        <f>July25!AX50+AQ50</f>
        <v>1658</v>
      </c>
      <c r="AY50" s="527">
        <f>July25!AY50+AR50</f>
        <v>165</v>
      </c>
      <c r="AZ50" s="527">
        <f t="shared" si="4"/>
        <v>3585</v>
      </c>
      <c r="BA50" s="527">
        <f t="shared" si="4"/>
        <v>373</v>
      </c>
      <c r="BB50" s="527">
        <f t="shared" si="5"/>
        <v>3958</v>
      </c>
      <c r="BC50" s="540"/>
      <c r="BD50" s="540"/>
      <c r="BE50" s="527"/>
      <c r="BF50" s="527"/>
      <c r="BG50" s="540"/>
      <c r="BH50" s="540"/>
      <c r="BI50" s="540"/>
      <c r="BJ50" s="527"/>
      <c r="BK50" s="534"/>
      <c r="BL50" s="534"/>
      <c r="BM50" s="534"/>
    </row>
    <row r="51" spans="1:65" s="536" customFormat="1" ht="17.100000000000001" customHeight="1">
      <c r="A51" s="554"/>
      <c r="B51" s="555" t="s">
        <v>74</v>
      </c>
      <c r="C51" s="555">
        <f>SUM(C46:C50)</f>
        <v>257000</v>
      </c>
      <c r="D51" s="556">
        <f t="shared" ref="D51:BM51" si="26">SUM(D46:D50)</f>
        <v>37600</v>
      </c>
      <c r="E51" s="556">
        <f t="shared" si="26"/>
        <v>0</v>
      </c>
      <c r="F51" s="556">
        <f t="shared" si="26"/>
        <v>0</v>
      </c>
      <c r="G51" s="556">
        <f t="shared" si="26"/>
        <v>0</v>
      </c>
      <c r="H51" s="575" t="e">
        <f t="shared" si="0"/>
        <v>#DIV/0!</v>
      </c>
      <c r="I51" s="556">
        <f t="shared" si="26"/>
        <v>0</v>
      </c>
      <c r="J51" s="575" t="e">
        <f t="shared" si="25"/>
        <v>#DIV/0!</v>
      </c>
      <c r="K51" s="556">
        <f>SUM(K46:K50)</f>
        <v>17970</v>
      </c>
      <c r="L51" s="577">
        <f t="shared" si="1"/>
        <v>6.9922178988326849</v>
      </c>
      <c r="M51" s="556">
        <f t="shared" si="11"/>
        <v>0</v>
      </c>
      <c r="N51" s="577">
        <f t="shared" si="9"/>
        <v>0</v>
      </c>
      <c r="O51" s="556">
        <f t="shared" si="26"/>
        <v>0</v>
      </c>
      <c r="P51" s="556">
        <f t="shared" si="26"/>
        <v>0</v>
      </c>
      <c r="Q51" s="556">
        <f t="shared" si="15"/>
        <v>0</v>
      </c>
      <c r="R51" s="556">
        <f t="shared" si="15"/>
        <v>0</v>
      </c>
      <c r="S51" s="556">
        <f t="shared" si="26"/>
        <v>0</v>
      </c>
      <c r="T51" s="556">
        <f t="shared" si="26"/>
        <v>0</v>
      </c>
      <c r="U51" s="556">
        <f t="shared" si="26"/>
        <v>0</v>
      </c>
      <c r="V51" s="556">
        <f t="shared" si="26"/>
        <v>0</v>
      </c>
      <c r="W51" s="556">
        <f t="shared" si="26"/>
        <v>0</v>
      </c>
      <c r="X51" s="556">
        <f t="shared" si="26"/>
        <v>0</v>
      </c>
      <c r="Y51" s="577" t="e">
        <f t="shared" si="7"/>
        <v>#DIV/0!</v>
      </c>
      <c r="Z51" s="577" t="e">
        <f t="shared" si="7"/>
        <v>#DIV/0!</v>
      </c>
      <c r="AA51" s="556">
        <f t="shared" si="26"/>
        <v>0</v>
      </c>
      <c r="AB51" s="556">
        <f t="shared" si="26"/>
        <v>0</v>
      </c>
      <c r="AC51" s="556">
        <f t="shared" si="26"/>
        <v>0</v>
      </c>
      <c r="AD51" s="556">
        <f t="shared" si="26"/>
        <v>0</v>
      </c>
      <c r="AE51" s="556">
        <f t="shared" si="26"/>
        <v>0</v>
      </c>
      <c r="AF51" s="556">
        <f t="shared" si="26"/>
        <v>0</v>
      </c>
      <c r="AG51" s="556">
        <f t="shared" si="26"/>
        <v>0</v>
      </c>
      <c r="AH51" s="556">
        <f t="shared" si="26"/>
        <v>0</v>
      </c>
      <c r="AI51" s="556">
        <f t="shared" si="26"/>
        <v>0</v>
      </c>
      <c r="AJ51" s="556">
        <f t="shared" si="26"/>
        <v>0</v>
      </c>
      <c r="AK51" s="556">
        <f t="shared" si="26"/>
        <v>0</v>
      </c>
      <c r="AL51" s="556">
        <f t="shared" si="26"/>
        <v>0</v>
      </c>
      <c r="AM51" s="556">
        <f t="shared" si="26"/>
        <v>0</v>
      </c>
      <c r="AN51" s="556">
        <f t="shared" si="26"/>
        <v>0</v>
      </c>
      <c r="AO51" s="556">
        <f t="shared" si="26"/>
        <v>0</v>
      </c>
      <c r="AP51" s="556">
        <f t="shared" si="26"/>
        <v>0</v>
      </c>
      <c r="AQ51" s="556">
        <f t="shared" si="26"/>
        <v>0</v>
      </c>
      <c r="AR51" s="556">
        <f t="shared" si="26"/>
        <v>0</v>
      </c>
      <c r="AS51" s="556">
        <f t="shared" si="2"/>
        <v>0</v>
      </c>
      <c r="AT51" s="556">
        <f t="shared" si="2"/>
        <v>0</v>
      </c>
      <c r="AU51" s="556">
        <f t="shared" si="3"/>
        <v>0</v>
      </c>
      <c r="AV51" s="556">
        <f t="shared" si="16"/>
        <v>0</v>
      </c>
      <c r="AW51" s="556">
        <f t="shared" si="16"/>
        <v>0</v>
      </c>
      <c r="AX51" s="556">
        <f t="shared" si="16"/>
        <v>0</v>
      </c>
      <c r="AY51" s="556">
        <f t="shared" si="16"/>
        <v>0</v>
      </c>
      <c r="AZ51" s="556">
        <f t="shared" si="4"/>
        <v>0</v>
      </c>
      <c r="BA51" s="556">
        <f t="shared" si="4"/>
        <v>0</v>
      </c>
      <c r="BB51" s="556">
        <f t="shared" si="5"/>
        <v>0</v>
      </c>
      <c r="BC51" s="556">
        <f t="shared" si="26"/>
        <v>0</v>
      </c>
      <c r="BD51" s="556">
        <f t="shared" si="26"/>
        <v>0</v>
      </c>
      <c r="BE51" s="556">
        <f t="shared" si="26"/>
        <v>0</v>
      </c>
      <c r="BF51" s="556">
        <f t="shared" si="26"/>
        <v>0</v>
      </c>
      <c r="BG51" s="556">
        <f t="shared" si="26"/>
        <v>0</v>
      </c>
      <c r="BH51" s="556">
        <f t="shared" si="26"/>
        <v>0</v>
      </c>
      <c r="BI51" s="556">
        <f t="shared" si="26"/>
        <v>0</v>
      </c>
      <c r="BJ51" s="556">
        <f t="shared" si="26"/>
        <v>0</v>
      </c>
      <c r="BK51" s="556">
        <f t="shared" si="26"/>
        <v>4526</v>
      </c>
      <c r="BL51" s="556">
        <f t="shared" si="26"/>
        <v>28135</v>
      </c>
      <c r="BM51" s="556">
        <f t="shared" si="26"/>
        <v>32661</v>
      </c>
    </row>
    <row r="52" spans="1:65" s="535" customFormat="1" ht="17.100000000000001" customHeight="1">
      <c r="A52" s="557">
        <v>40</v>
      </c>
      <c r="B52" s="561" t="s">
        <v>106</v>
      </c>
      <c r="C52" s="551">
        <f>July25!C52</f>
        <v>135000</v>
      </c>
      <c r="D52" s="551">
        <f>July25!D52</f>
        <v>50000</v>
      </c>
      <c r="E52" s="540"/>
      <c r="F52" s="540"/>
      <c r="G52" s="540"/>
      <c r="H52" s="575" t="e">
        <f t="shared" si="0"/>
        <v>#DIV/0!</v>
      </c>
      <c r="I52" s="540"/>
      <c r="J52" s="575" t="e">
        <f t="shared" si="25"/>
        <v>#DIV/0!</v>
      </c>
      <c r="K52" s="551">
        <f>July25!K52+G52</f>
        <v>12227</v>
      </c>
      <c r="L52" s="575">
        <f t="shared" si="1"/>
        <v>9.0570370370370377</v>
      </c>
      <c r="M52" s="551">
        <f>July25!M52+I52</f>
        <v>4895</v>
      </c>
      <c r="N52" s="575">
        <f t="shared" si="9"/>
        <v>9.7899999999999991</v>
      </c>
      <c r="O52" s="540"/>
      <c r="P52" s="540"/>
      <c r="Q52" s="527">
        <f>July25!Q52+O52</f>
        <v>62</v>
      </c>
      <c r="R52" s="527">
        <f>July25!R52+P52</f>
        <v>29</v>
      </c>
      <c r="S52" s="540"/>
      <c r="T52" s="540"/>
      <c r="U52" s="540"/>
      <c r="V52" s="540"/>
      <c r="W52" s="540"/>
      <c r="X52" s="540"/>
      <c r="Y52" s="528" t="e">
        <f t="shared" si="7"/>
        <v>#DIV/0!</v>
      </c>
      <c r="Z52" s="528" t="e">
        <f t="shared" si="7"/>
        <v>#DIV/0!</v>
      </c>
      <c r="AA52" s="540"/>
      <c r="AB52" s="540"/>
      <c r="AC52" s="540"/>
      <c r="AD52" s="540"/>
      <c r="AE52" s="540"/>
      <c r="AF52" s="540"/>
      <c r="AG52" s="540"/>
      <c r="AH52" s="540"/>
      <c r="AI52" s="540"/>
      <c r="AJ52" s="540"/>
      <c r="AK52" s="540"/>
      <c r="AL52" s="540"/>
      <c r="AM52" s="540"/>
      <c r="AN52" s="540"/>
      <c r="AO52" s="540"/>
      <c r="AP52" s="540"/>
      <c r="AQ52" s="540"/>
      <c r="AR52" s="540"/>
      <c r="AS52" s="527">
        <f t="shared" si="2"/>
        <v>0</v>
      </c>
      <c r="AT52" s="527">
        <f t="shared" si="2"/>
        <v>0</v>
      </c>
      <c r="AU52" s="527">
        <f t="shared" si="3"/>
        <v>0</v>
      </c>
      <c r="AV52" s="527">
        <f>July25!AV52+AO52</f>
        <v>2789</v>
      </c>
      <c r="AW52" s="527">
        <f>July25!AW52+AP52</f>
        <v>986</v>
      </c>
      <c r="AX52" s="527">
        <f>July25!AX52+AQ52</f>
        <v>2070</v>
      </c>
      <c r="AY52" s="527">
        <f>July25!AY52+AR52</f>
        <v>738</v>
      </c>
      <c r="AZ52" s="527">
        <f t="shared" si="4"/>
        <v>4859</v>
      </c>
      <c r="BA52" s="527">
        <f t="shared" si="4"/>
        <v>1724</v>
      </c>
      <c r="BB52" s="527">
        <f t="shared" si="5"/>
        <v>6583</v>
      </c>
      <c r="BC52" s="540"/>
      <c r="BD52" s="540"/>
      <c r="BE52" s="527"/>
      <c r="BF52" s="527"/>
      <c r="BG52" s="540"/>
      <c r="BH52" s="540"/>
      <c r="BI52" s="540"/>
      <c r="BJ52" s="527">
        <f>SUM(BH52:BI52)</f>
        <v>0</v>
      </c>
      <c r="BK52" s="527">
        <f>July25!BK52+BH52</f>
        <v>5532</v>
      </c>
      <c r="BL52" s="527">
        <f>July25!BL52+BI52</f>
        <v>0</v>
      </c>
      <c r="BM52" s="527">
        <f>SUM(BK52:BL52)</f>
        <v>5532</v>
      </c>
    </row>
    <row r="53" spans="1:65" s="535" customFormat="1" ht="17.100000000000001" customHeight="1">
      <c r="A53" s="552">
        <v>41</v>
      </c>
      <c r="B53" s="553" t="s">
        <v>107</v>
      </c>
      <c r="C53" s="551">
        <f>July25!C53</f>
        <v>45000</v>
      </c>
      <c r="D53" s="551">
        <f>July25!D53</f>
        <v>4000</v>
      </c>
      <c r="E53" s="540"/>
      <c r="F53" s="540"/>
      <c r="G53" s="540"/>
      <c r="H53" s="575" t="e">
        <f t="shared" si="0"/>
        <v>#DIV/0!</v>
      </c>
      <c r="I53" s="540"/>
      <c r="J53" s="575" t="e">
        <f t="shared" si="25"/>
        <v>#DIV/0!</v>
      </c>
      <c r="K53" s="551">
        <f>July25!K53+G53</f>
        <v>3589</v>
      </c>
      <c r="L53" s="575">
        <f t="shared" si="1"/>
        <v>7.9755555555555553</v>
      </c>
      <c r="M53" s="551">
        <f>July25!M53+I53</f>
        <v>595</v>
      </c>
      <c r="N53" s="575">
        <f t="shared" si="9"/>
        <v>14.875</v>
      </c>
      <c r="O53" s="540"/>
      <c r="P53" s="540"/>
      <c r="Q53" s="527">
        <f>July25!Q53+O53</f>
        <v>13</v>
      </c>
      <c r="R53" s="527">
        <f>July25!R53+P53</f>
        <v>3</v>
      </c>
      <c r="S53" s="540"/>
      <c r="T53" s="540"/>
      <c r="U53" s="540"/>
      <c r="V53" s="540"/>
      <c r="W53" s="540"/>
      <c r="X53" s="540"/>
      <c r="Y53" s="528" t="e">
        <f t="shared" si="7"/>
        <v>#DIV/0!</v>
      </c>
      <c r="Z53" s="528" t="e">
        <f t="shared" si="7"/>
        <v>#DIV/0!</v>
      </c>
      <c r="AA53" s="540"/>
      <c r="AB53" s="540"/>
      <c r="AC53" s="540"/>
      <c r="AD53" s="540"/>
      <c r="AE53" s="540"/>
      <c r="AF53" s="540"/>
      <c r="AG53" s="540"/>
      <c r="AH53" s="540"/>
      <c r="AI53" s="540"/>
      <c r="AJ53" s="540"/>
      <c r="AK53" s="540"/>
      <c r="AL53" s="540"/>
      <c r="AM53" s="540"/>
      <c r="AN53" s="540"/>
      <c r="AO53" s="540"/>
      <c r="AP53" s="540"/>
      <c r="AQ53" s="540"/>
      <c r="AR53" s="540"/>
      <c r="AS53" s="527">
        <f t="shared" si="2"/>
        <v>0</v>
      </c>
      <c r="AT53" s="527">
        <f t="shared" si="2"/>
        <v>0</v>
      </c>
      <c r="AU53" s="527">
        <f t="shared" si="3"/>
        <v>0</v>
      </c>
      <c r="AV53" s="527">
        <f>July25!AV53+AO53</f>
        <v>820</v>
      </c>
      <c r="AW53" s="527">
        <f>July25!AW53+AP53</f>
        <v>99</v>
      </c>
      <c r="AX53" s="527">
        <f>July25!AX53+AQ53</f>
        <v>686</v>
      </c>
      <c r="AY53" s="527">
        <f>July25!AY53+AR53</f>
        <v>109</v>
      </c>
      <c r="AZ53" s="527">
        <f t="shared" si="4"/>
        <v>1506</v>
      </c>
      <c r="BA53" s="527">
        <f t="shared" si="4"/>
        <v>208</v>
      </c>
      <c r="BB53" s="527">
        <f t="shared" si="5"/>
        <v>1714</v>
      </c>
      <c r="BC53" s="540"/>
      <c r="BD53" s="540"/>
      <c r="BE53" s="527"/>
      <c r="BF53" s="527"/>
      <c r="BG53" s="540"/>
      <c r="BH53" s="540"/>
      <c r="BI53" s="540"/>
      <c r="BJ53" s="527"/>
      <c r="BK53" s="534"/>
      <c r="BL53" s="534"/>
      <c r="BM53" s="534"/>
    </row>
    <row r="54" spans="1:65" s="536" customFormat="1" ht="17.100000000000001" customHeight="1">
      <c r="A54" s="554"/>
      <c r="B54" s="555" t="s">
        <v>74</v>
      </c>
      <c r="C54" s="555">
        <f>SUM(C52:C53)</f>
        <v>180000</v>
      </c>
      <c r="D54" s="556">
        <f t="shared" ref="D54:BM54" si="27">SUM(D52:D53)</f>
        <v>54000</v>
      </c>
      <c r="E54" s="556">
        <f t="shared" si="27"/>
        <v>0</v>
      </c>
      <c r="F54" s="556">
        <f t="shared" si="27"/>
        <v>0</v>
      </c>
      <c r="G54" s="556">
        <f t="shared" si="27"/>
        <v>0</v>
      </c>
      <c r="H54" s="575" t="e">
        <f t="shared" si="0"/>
        <v>#DIV/0!</v>
      </c>
      <c r="I54" s="556">
        <f t="shared" si="27"/>
        <v>0</v>
      </c>
      <c r="J54" s="575" t="e">
        <f t="shared" si="25"/>
        <v>#DIV/0!</v>
      </c>
      <c r="K54" s="556">
        <f>SUM(K52:K53)</f>
        <v>15816</v>
      </c>
      <c r="L54" s="577">
        <f t="shared" si="1"/>
        <v>8.7866666666666671</v>
      </c>
      <c r="M54" s="556">
        <f t="shared" si="11"/>
        <v>0</v>
      </c>
      <c r="N54" s="577">
        <f t="shared" si="9"/>
        <v>0</v>
      </c>
      <c r="O54" s="556">
        <f t="shared" si="27"/>
        <v>0</v>
      </c>
      <c r="P54" s="556">
        <f t="shared" si="27"/>
        <v>0</v>
      </c>
      <c r="Q54" s="556">
        <f t="shared" si="15"/>
        <v>0</v>
      </c>
      <c r="R54" s="556">
        <f t="shared" si="15"/>
        <v>0</v>
      </c>
      <c r="S54" s="556">
        <f t="shared" si="27"/>
        <v>0</v>
      </c>
      <c r="T54" s="556">
        <f t="shared" si="27"/>
        <v>0</v>
      </c>
      <c r="U54" s="556">
        <f t="shared" si="27"/>
        <v>0</v>
      </c>
      <c r="V54" s="556">
        <f t="shared" si="27"/>
        <v>0</v>
      </c>
      <c r="W54" s="556">
        <f t="shared" si="27"/>
        <v>0</v>
      </c>
      <c r="X54" s="556">
        <f t="shared" si="27"/>
        <v>0</v>
      </c>
      <c r="Y54" s="577" t="e">
        <f t="shared" si="7"/>
        <v>#DIV/0!</v>
      </c>
      <c r="Z54" s="577" t="e">
        <f t="shared" si="7"/>
        <v>#DIV/0!</v>
      </c>
      <c r="AA54" s="556">
        <f t="shared" si="27"/>
        <v>0</v>
      </c>
      <c r="AB54" s="556">
        <f t="shared" si="27"/>
        <v>0</v>
      </c>
      <c r="AC54" s="556">
        <f t="shared" si="27"/>
        <v>0</v>
      </c>
      <c r="AD54" s="556">
        <f t="shared" si="27"/>
        <v>0</v>
      </c>
      <c r="AE54" s="556">
        <f t="shared" si="27"/>
        <v>0</v>
      </c>
      <c r="AF54" s="556">
        <f t="shared" si="27"/>
        <v>0</v>
      </c>
      <c r="AG54" s="556">
        <f t="shared" si="27"/>
        <v>0</v>
      </c>
      <c r="AH54" s="556">
        <f t="shared" si="27"/>
        <v>0</v>
      </c>
      <c r="AI54" s="556">
        <f t="shared" si="27"/>
        <v>0</v>
      </c>
      <c r="AJ54" s="556">
        <f t="shared" si="27"/>
        <v>0</v>
      </c>
      <c r="AK54" s="556">
        <f t="shared" si="27"/>
        <v>0</v>
      </c>
      <c r="AL54" s="556">
        <f t="shared" si="27"/>
        <v>0</v>
      </c>
      <c r="AM54" s="556">
        <f t="shared" si="27"/>
        <v>0</v>
      </c>
      <c r="AN54" s="556">
        <f t="shared" si="27"/>
        <v>0</v>
      </c>
      <c r="AO54" s="556">
        <f t="shared" si="27"/>
        <v>0</v>
      </c>
      <c r="AP54" s="556">
        <f t="shared" si="27"/>
        <v>0</v>
      </c>
      <c r="AQ54" s="556">
        <f t="shared" si="27"/>
        <v>0</v>
      </c>
      <c r="AR54" s="556">
        <f t="shared" si="27"/>
        <v>0</v>
      </c>
      <c r="AS54" s="556">
        <f t="shared" si="2"/>
        <v>0</v>
      </c>
      <c r="AT54" s="556">
        <f t="shared" si="2"/>
        <v>0</v>
      </c>
      <c r="AU54" s="556">
        <f t="shared" si="3"/>
        <v>0</v>
      </c>
      <c r="AV54" s="556">
        <f t="shared" si="16"/>
        <v>0</v>
      </c>
      <c r="AW54" s="556">
        <f t="shared" si="16"/>
        <v>0</v>
      </c>
      <c r="AX54" s="556">
        <f t="shared" si="16"/>
        <v>0</v>
      </c>
      <c r="AY54" s="556">
        <f t="shared" si="16"/>
        <v>0</v>
      </c>
      <c r="AZ54" s="556">
        <f t="shared" si="4"/>
        <v>0</v>
      </c>
      <c r="BA54" s="556">
        <f t="shared" si="4"/>
        <v>0</v>
      </c>
      <c r="BB54" s="556">
        <f t="shared" si="5"/>
        <v>0</v>
      </c>
      <c r="BC54" s="556">
        <f t="shared" si="27"/>
        <v>0</v>
      </c>
      <c r="BD54" s="556">
        <f t="shared" si="27"/>
        <v>0</v>
      </c>
      <c r="BE54" s="556">
        <f t="shared" si="27"/>
        <v>0</v>
      </c>
      <c r="BF54" s="556">
        <f t="shared" si="27"/>
        <v>0</v>
      </c>
      <c r="BG54" s="556">
        <f t="shared" si="27"/>
        <v>0</v>
      </c>
      <c r="BH54" s="556">
        <f t="shared" si="27"/>
        <v>0</v>
      </c>
      <c r="BI54" s="556">
        <f t="shared" si="27"/>
        <v>0</v>
      </c>
      <c r="BJ54" s="556">
        <f t="shared" si="27"/>
        <v>0</v>
      </c>
      <c r="BK54" s="556">
        <f t="shared" si="27"/>
        <v>5532</v>
      </c>
      <c r="BL54" s="556">
        <f t="shared" si="27"/>
        <v>0</v>
      </c>
      <c r="BM54" s="556">
        <f t="shared" si="27"/>
        <v>5532</v>
      </c>
    </row>
    <row r="55" spans="1:65" s="535" customFormat="1" ht="17.100000000000001" customHeight="1">
      <c r="A55" s="557">
        <v>42</v>
      </c>
      <c r="B55" s="561" t="s">
        <v>108</v>
      </c>
      <c r="C55" s="551">
        <f>July25!C55</f>
        <v>105000</v>
      </c>
      <c r="D55" s="551">
        <f>July25!D55</f>
        <v>0</v>
      </c>
      <c r="E55" s="540"/>
      <c r="F55" s="540"/>
      <c r="G55" s="540"/>
      <c r="H55" s="575" t="e">
        <f t="shared" si="0"/>
        <v>#DIV/0!</v>
      </c>
      <c r="I55" s="540"/>
      <c r="J55" s="575"/>
      <c r="K55" s="551">
        <f>July25!K55+G55</f>
        <v>6307</v>
      </c>
      <c r="L55" s="575">
        <f t="shared" si="1"/>
        <v>6.0066666666666668</v>
      </c>
      <c r="M55" s="551">
        <f>July25!M55+I55</f>
        <v>0</v>
      </c>
      <c r="N55" s="575"/>
      <c r="O55" s="540"/>
      <c r="P55" s="540"/>
      <c r="Q55" s="527">
        <f>July25!Q55+O55</f>
        <v>0</v>
      </c>
      <c r="R55" s="527">
        <f>July25!R55+P55</f>
        <v>0</v>
      </c>
      <c r="S55" s="540"/>
      <c r="T55" s="540"/>
      <c r="U55" s="540"/>
      <c r="V55" s="540"/>
      <c r="W55" s="540"/>
      <c r="X55" s="540"/>
      <c r="Y55" s="528" t="e">
        <f t="shared" si="7"/>
        <v>#DIV/0!</v>
      </c>
      <c r="Z55" s="528"/>
      <c r="AA55" s="540"/>
      <c r="AB55" s="540"/>
      <c r="AC55" s="540"/>
      <c r="AD55" s="540"/>
      <c r="AE55" s="540"/>
      <c r="AF55" s="540"/>
      <c r="AG55" s="540"/>
      <c r="AH55" s="540"/>
      <c r="AI55" s="540"/>
      <c r="AJ55" s="540"/>
      <c r="AK55" s="540"/>
      <c r="AL55" s="540"/>
      <c r="AM55" s="540"/>
      <c r="AN55" s="540"/>
      <c r="AO55" s="540"/>
      <c r="AP55" s="540"/>
      <c r="AQ55" s="540"/>
      <c r="AR55" s="540"/>
      <c r="AS55" s="527">
        <f t="shared" si="2"/>
        <v>0</v>
      </c>
      <c r="AT55" s="527">
        <f t="shared" si="2"/>
        <v>0</v>
      </c>
      <c r="AU55" s="527">
        <f t="shared" si="3"/>
        <v>0</v>
      </c>
      <c r="AV55" s="527">
        <f>July25!AV55+AO55</f>
        <v>2014</v>
      </c>
      <c r="AW55" s="527">
        <f>July25!AW55+AP55</f>
        <v>0</v>
      </c>
      <c r="AX55" s="527">
        <f>July25!AX55+AQ55</f>
        <v>1745</v>
      </c>
      <c r="AY55" s="527">
        <f>July25!AY55+AR55</f>
        <v>0</v>
      </c>
      <c r="AZ55" s="527">
        <f t="shared" si="4"/>
        <v>3759</v>
      </c>
      <c r="BA55" s="527">
        <f t="shared" si="4"/>
        <v>0</v>
      </c>
      <c r="BB55" s="527">
        <f t="shared" si="5"/>
        <v>3759</v>
      </c>
      <c r="BC55" s="540"/>
      <c r="BD55" s="540"/>
      <c r="BE55" s="527"/>
      <c r="BF55" s="527"/>
      <c r="BG55" s="540"/>
      <c r="BH55" s="540"/>
      <c r="BI55" s="540"/>
      <c r="BJ55" s="527"/>
      <c r="BK55" s="534"/>
      <c r="BL55" s="534"/>
      <c r="BM55" s="534"/>
    </row>
    <row r="56" spans="1:65" s="535" customFormat="1" ht="17.100000000000001" customHeight="1">
      <c r="A56" s="552">
        <v>43</v>
      </c>
      <c r="B56" s="553" t="s">
        <v>109</v>
      </c>
      <c r="C56" s="551">
        <f>July25!C56</f>
        <v>115000</v>
      </c>
      <c r="D56" s="551">
        <f>July25!D56</f>
        <v>0</v>
      </c>
      <c r="E56" s="540"/>
      <c r="F56" s="540"/>
      <c r="G56" s="540"/>
      <c r="H56" s="575" t="e">
        <f t="shared" si="0"/>
        <v>#DIV/0!</v>
      </c>
      <c r="I56" s="540"/>
      <c r="J56" s="575"/>
      <c r="K56" s="551">
        <f>July25!K56+G56</f>
        <v>7449</v>
      </c>
      <c r="L56" s="575">
        <f t="shared" si="1"/>
        <v>6.477391304347826</v>
      </c>
      <c r="M56" s="551">
        <f>July25!M56+I56</f>
        <v>0</v>
      </c>
      <c r="N56" s="575"/>
      <c r="O56" s="540"/>
      <c r="P56" s="540"/>
      <c r="Q56" s="527">
        <f>July25!Q56+O56</f>
        <v>1</v>
      </c>
      <c r="R56" s="527">
        <f>July25!R56+P56</f>
        <v>0</v>
      </c>
      <c r="S56" s="540"/>
      <c r="T56" s="540"/>
      <c r="U56" s="540"/>
      <c r="V56" s="540"/>
      <c r="W56" s="540"/>
      <c r="X56" s="540"/>
      <c r="Y56" s="528" t="e">
        <f t="shared" si="7"/>
        <v>#DIV/0!</v>
      </c>
      <c r="Z56" s="528"/>
      <c r="AA56" s="540"/>
      <c r="AB56" s="540"/>
      <c r="AC56" s="540"/>
      <c r="AD56" s="540"/>
      <c r="AE56" s="540"/>
      <c r="AF56" s="540"/>
      <c r="AG56" s="540"/>
      <c r="AH56" s="540"/>
      <c r="AI56" s="540"/>
      <c r="AJ56" s="540"/>
      <c r="AK56" s="540"/>
      <c r="AL56" s="540"/>
      <c r="AM56" s="540"/>
      <c r="AN56" s="540"/>
      <c r="AO56" s="540"/>
      <c r="AP56" s="540"/>
      <c r="AQ56" s="540"/>
      <c r="AR56" s="540"/>
      <c r="AS56" s="527">
        <f t="shared" si="2"/>
        <v>0</v>
      </c>
      <c r="AT56" s="527">
        <f t="shared" si="2"/>
        <v>0</v>
      </c>
      <c r="AU56" s="527">
        <f t="shared" si="3"/>
        <v>0</v>
      </c>
      <c r="AV56" s="527">
        <f>July25!AV56+AO56</f>
        <v>2407</v>
      </c>
      <c r="AW56" s="527">
        <f>July25!AW56+AP56</f>
        <v>0</v>
      </c>
      <c r="AX56" s="527">
        <f>July25!AX56+AQ56</f>
        <v>2033</v>
      </c>
      <c r="AY56" s="527">
        <f>July25!AY56+AR56</f>
        <v>0</v>
      </c>
      <c r="AZ56" s="527">
        <f t="shared" si="4"/>
        <v>4440</v>
      </c>
      <c r="BA56" s="527">
        <f t="shared" si="4"/>
        <v>0</v>
      </c>
      <c r="BB56" s="527">
        <f t="shared" si="5"/>
        <v>4440</v>
      </c>
      <c r="BC56" s="540"/>
      <c r="BD56" s="540"/>
      <c r="BE56" s="527"/>
      <c r="BF56" s="527"/>
      <c r="BG56" s="540"/>
      <c r="BH56" s="540"/>
      <c r="BI56" s="540"/>
      <c r="BJ56" s="527"/>
      <c r="BK56" s="534"/>
      <c r="BL56" s="534"/>
      <c r="BM56" s="534"/>
    </row>
    <row r="57" spans="1:65" s="536" customFormat="1" ht="17.100000000000001" customHeight="1">
      <c r="A57" s="563"/>
      <c r="B57" s="563" t="s">
        <v>74</v>
      </c>
      <c r="C57" s="555">
        <f>SUM(C55:C56)</f>
        <v>220000</v>
      </c>
      <c r="D57" s="556">
        <f t="shared" ref="D57:BM57" si="28">SUM(D55:D56)</f>
        <v>0</v>
      </c>
      <c r="E57" s="556">
        <f t="shared" si="28"/>
        <v>0</v>
      </c>
      <c r="F57" s="556">
        <f t="shared" si="28"/>
        <v>0</v>
      </c>
      <c r="G57" s="556">
        <f t="shared" si="28"/>
        <v>0</v>
      </c>
      <c r="H57" s="575" t="e">
        <f t="shared" si="0"/>
        <v>#DIV/0!</v>
      </c>
      <c r="I57" s="556">
        <f t="shared" si="28"/>
        <v>0</v>
      </c>
      <c r="J57" s="577"/>
      <c r="K57" s="556">
        <f>SUM(K55:K56)</f>
        <v>13756</v>
      </c>
      <c r="L57" s="577">
        <f t="shared" si="1"/>
        <v>6.2527272727272729</v>
      </c>
      <c r="M57" s="556">
        <f t="shared" si="11"/>
        <v>0</v>
      </c>
      <c r="N57" s="577"/>
      <c r="O57" s="556">
        <f t="shared" si="28"/>
        <v>0</v>
      </c>
      <c r="P57" s="556">
        <f t="shared" si="28"/>
        <v>0</v>
      </c>
      <c r="Q57" s="556">
        <f t="shared" si="15"/>
        <v>0</v>
      </c>
      <c r="R57" s="556">
        <f t="shared" si="15"/>
        <v>0</v>
      </c>
      <c r="S57" s="556">
        <f t="shared" si="28"/>
        <v>0</v>
      </c>
      <c r="T57" s="556">
        <f t="shared" si="28"/>
        <v>0</v>
      </c>
      <c r="U57" s="556">
        <f t="shared" si="28"/>
        <v>0</v>
      </c>
      <c r="V57" s="556">
        <f t="shared" si="28"/>
        <v>0</v>
      </c>
      <c r="W57" s="556">
        <f t="shared" si="28"/>
        <v>0</v>
      </c>
      <c r="X57" s="556">
        <f t="shared" si="28"/>
        <v>0</v>
      </c>
      <c r="Y57" s="577" t="e">
        <f t="shared" si="7"/>
        <v>#DIV/0!</v>
      </c>
      <c r="Z57" s="577"/>
      <c r="AA57" s="556">
        <f t="shared" si="28"/>
        <v>0</v>
      </c>
      <c r="AB57" s="556">
        <f t="shared" si="28"/>
        <v>0</v>
      </c>
      <c r="AC57" s="556">
        <f t="shared" si="28"/>
        <v>0</v>
      </c>
      <c r="AD57" s="556">
        <f t="shared" si="28"/>
        <v>0</v>
      </c>
      <c r="AE57" s="556">
        <f t="shared" si="28"/>
        <v>0</v>
      </c>
      <c r="AF57" s="556">
        <f t="shared" si="28"/>
        <v>0</v>
      </c>
      <c r="AG57" s="556">
        <f t="shared" si="28"/>
        <v>0</v>
      </c>
      <c r="AH57" s="556">
        <f t="shared" si="28"/>
        <v>0</v>
      </c>
      <c r="AI57" s="556">
        <f t="shared" si="28"/>
        <v>0</v>
      </c>
      <c r="AJ57" s="556">
        <f t="shared" si="28"/>
        <v>0</v>
      </c>
      <c r="AK57" s="556">
        <f t="shared" si="28"/>
        <v>0</v>
      </c>
      <c r="AL57" s="556">
        <f t="shared" si="28"/>
        <v>0</v>
      </c>
      <c r="AM57" s="556">
        <f t="shared" si="28"/>
        <v>0</v>
      </c>
      <c r="AN57" s="556">
        <f t="shared" si="28"/>
        <v>0</v>
      </c>
      <c r="AO57" s="556">
        <f t="shared" si="28"/>
        <v>0</v>
      </c>
      <c r="AP57" s="556">
        <f t="shared" si="28"/>
        <v>0</v>
      </c>
      <c r="AQ57" s="556">
        <f t="shared" si="28"/>
        <v>0</v>
      </c>
      <c r="AR57" s="556">
        <f t="shared" si="28"/>
        <v>0</v>
      </c>
      <c r="AS57" s="556">
        <f t="shared" si="2"/>
        <v>0</v>
      </c>
      <c r="AT57" s="556">
        <f t="shared" si="2"/>
        <v>0</v>
      </c>
      <c r="AU57" s="556">
        <f t="shared" si="3"/>
        <v>0</v>
      </c>
      <c r="AV57" s="556">
        <f t="shared" si="16"/>
        <v>0</v>
      </c>
      <c r="AW57" s="556">
        <f t="shared" si="16"/>
        <v>0</v>
      </c>
      <c r="AX57" s="556">
        <f t="shared" si="16"/>
        <v>0</v>
      </c>
      <c r="AY57" s="556">
        <f t="shared" si="16"/>
        <v>0</v>
      </c>
      <c r="AZ57" s="556">
        <f t="shared" si="4"/>
        <v>0</v>
      </c>
      <c r="BA57" s="556">
        <f t="shared" si="4"/>
        <v>0</v>
      </c>
      <c r="BB57" s="556">
        <f t="shared" si="5"/>
        <v>0</v>
      </c>
      <c r="BC57" s="556">
        <f t="shared" si="28"/>
        <v>0</v>
      </c>
      <c r="BD57" s="556">
        <f t="shared" si="28"/>
        <v>0</v>
      </c>
      <c r="BE57" s="556">
        <f t="shared" si="28"/>
        <v>0</v>
      </c>
      <c r="BF57" s="556">
        <f t="shared" si="28"/>
        <v>0</v>
      </c>
      <c r="BG57" s="556">
        <f t="shared" si="28"/>
        <v>0</v>
      </c>
      <c r="BH57" s="556">
        <f t="shared" si="28"/>
        <v>0</v>
      </c>
      <c r="BI57" s="556">
        <f t="shared" si="28"/>
        <v>0</v>
      </c>
      <c r="BJ57" s="556">
        <f t="shared" si="28"/>
        <v>0</v>
      </c>
      <c r="BK57" s="556">
        <f t="shared" si="28"/>
        <v>0</v>
      </c>
      <c r="BL57" s="556">
        <f t="shared" si="28"/>
        <v>0</v>
      </c>
      <c r="BM57" s="556">
        <f t="shared" si="28"/>
        <v>0</v>
      </c>
    </row>
    <row r="58" spans="1:65" s="535" customFormat="1" ht="17.100000000000001" customHeight="1">
      <c r="A58" s="557">
        <v>44</v>
      </c>
      <c r="B58" s="561" t="s">
        <v>110</v>
      </c>
      <c r="C58" s="551">
        <f>July25!C58</f>
        <v>88000</v>
      </c>
      <c r="D58" s="551">
        <f>July25!D58</f>
        <v>40000</v>
      </c>
      <c r="E58" s="540"/>
      <c r="F58" s="540"/>
      <c r="G58" s="540"/>
      <c r="H58" s="575" t="e">
        <f t="shared" si="0"/>
        <v>#DIV/0!</v>
      </c>
      <c r="I58" s="540"/>
      <c r="J58" s="575" t="e">
        <f t="shared" ref="J58:J60" si="29">I58*100/F58</f>
        <v>#DIV/0!</v>
      </c>
      <c r="K58" s="551">
        <f>July25!K58+G58</f>
        <v>7365</v>
      </c>
      <c r="L58" s="575">
        <f t="shared" si="1"/>
        <v>8.3693181818181817</v>
      </c>
      <c r="M58" s="551">
        <f>July25!M58+I58</f>
        <v>0</v>
      </c>
      <c r="N58" s="575">
        <f t="shared" si="9"/>
        <v>0</v>
      </c>
      <c r="O58" s="540"/>
      <c r="P58" s="540"/>
      <c r="Q58" s="527">
        <f>July25!Q58+O58</f>
        <v>262</v>
      </c>
      <c r="R58" s="527">
        <f>July25!R58+P58</f>
        <v>0</v>
      </c>
      <c r="S58" s="540"/>
      <c r="T58" s="540"/>
      <c r="U58" s="540"/>
      <c r="V58" s="540"/>
      <c r="W58" s="540"/>
      <c r="X58" s="540"/>
      <c r="Y58" s="528" t="e">
        <f t="shared" si="7"/>
        <v>#DIV/0!</v>
      </c>
      <c r="Z58" s="528" t="e">
        <f t="shared" si="7"/>
        <v>#DIV/0!</v>
      </c>
      <c r="AA58" s="540"/>
      <c r="AB58" s="540"/>
      <c r="AC58" s="540"/>
      <c r="AD58" s="540"/>
      <c r="AE58" s="540"/>
      <c r="AF58" s="540"/>
      <c r="AG58" s="540"/>
      <c r="AH58" s="540"/>
      <c r="AI58" s="540"/>
      <c r="AJ58" s="540"/>
      <c r="AK58" s="540"/>
      <c r="AL58" s="540"/>
      <c r="AM58" s="540"/>
      <c r="AN58" s="540"/>
      <c r="AO58" s="540"/>
      <c r="AP58" s="540"/>
      <c r="AQ58" s="540"/>
      <c r="AR58" s="540"/>
      <c r="AS58" s="527">
        <f t="shared" si="2"/>
        <v>0</v>
      </c>
      <c r="AT58" s="527">
        <f t="shared" si="2"/>
        <v>0</v>
      </c>
      <c r="AU58" s="527">
        <f t="shared" si="3"/>
        <v>0</v>
      </c>
      <c r="AV58" s="527">
        <f>July25!AV58+AO58</f>
        <v>1470</v>
      </c>
      <c r="AW58" s="527">
        <f>July25!AW58+AP58</f>
        <v>0</v>
      </c>
      <c r="AX58" s="527">
        <f>July25!AX58+AQ58</f>
        <v>1153</v>
      </c>
      <c r="AY58" s="527">
        <f>July25!AY58+AR58</f>
        <v>0</v>
      </c>
      <c r="AZ58" s="527">
        <f t="shared" si="4"/>
        <v>2623</v>
      </c>
      <c r="BA58" s="527">
        <f t="shared" si="4"/>
        <v>0</v>
      </c>
      <c r="BB58" s="527">
        <f t="shared" si="5"/>
        <v>2623</v>
      </c>
      <c r="BC58" s="540"/>
      <c r="BD58" s="540"/>
      <c r="BE58" s="527">
        <f>July25!BE58+BC58</f>
        <v>15</v>
      </c>
      <c r="BF58" s="527">
        <f>July25!BF58+BD58</f>
        <v>75</v>
      </c>
      <c r="BG58" s="540"/>
      <c r="BH58" s="540"/>
      <c r="BI58" s="540"/>
      <c r="BJ58" s="527">
        <f>SUM(BH58:BI58)</f>
        <v>0</v>
      </c>
      <c r="BK58" s="527">
        <f>July25!BK58+BH58</f>
        <v>7599</v>
      </c>
      <c r="BL58" s="527">
        <f>July25!BL58+BI58</f>
        <v>0</v>
      </c>
      <c r="BM58" s="527">
        <f>SUM(BK58:BL58)</f>
        <v>7599</v>
      </c>
    </row>
    <row r="59" spans="1:65" s="535" customFormat="1" ht="17.100000000000001" customHeight="1">
      <c r="A59" s="550">
        <v>45</v>
      </c>
      <c r="B59" s="551" t="s">
        <v>111</v>
      </c>
      <c r="C59" s="551">
        <f>July25!C59</f>
        <v>45000</v>
      </c>
      <c r="D59" s="551">
        <f>July25!D59</f>
        <v>4000</v>
      </c>
      <c r="E59" s="540"/>
      <c r="F59" s="540"/>
      <c r="G59" s="540"/>
      <c r="H59" s="575" t="e">
        <f t="shared" si="0"/>
        <v>#DIV/0!</v>
      </c>
      <c r="I59" s="540"/>
      <c r="J59" s="575" t="e">
        <f t="shared" si="29"/>
        <v>#DIV/0!</v>
      </c>
      <c r="K59" s="551">
        <f>July25!K59+G59</f>
        <v>3310</v>
      </c>
      <c r="L59" s="575">
        <f t="shared" si="1"/>
        <v>7.3555555555555552</v>
      </c>
      <c r="M59" s="551">
        <f>July25!M59+I59</f>
        <v>0</v>
      </c>
      <c r="N59" s="575">
        <f t="shared" si="9"/>
        <v>0</v>
      </c>
      <c r="O59" s="540"/>
      <c r="P59" s="540"/>
      <c r="Q59" s="527">
        <f>July25!Q59+O59</f>
        <v>167</v>
      </c>
      <c r="R59" s="527">
        <f>July25!R59+P59</f>
        <v>0</v>
      </c>
      <c r="S59" s="540"/>
      <c r="T59" s="540"/>
      <c r="U59" s="540"/>
      <c r="V59" s="540"/>
      <c r="W59" s="540"/>
      <c r="X59" s="540"/>
      <c r="Y59" s="528" t="e">
        <f t="shared" si="7"/>
        <v>#DIV/0!</v>
      </c>
      <c r="Z59" s="528" t="e">
        <f t="shared" si="7"/>
        <v>#DIV/0!</v>
      </c>
      <c r="AA59" s="540"/>
      <c r="AB59" s="540"/>
      <c r="AC59" s="540"/>
      <c r="AD59" s="540"/>
      <c r="AE59" s="540"/>
      <c r="AF59" s="540"/>
      <c r="AG59" s="540"/>
      <c r="AH59" s="540"/>
      <c r="AI59" s="540"/>
      <c r="AJ59" s="540"/>
      <c r="AK59" s="540"/>
      <c r="AL59" s="540"/>
      <c r="AM59" s="540"/>
      <c r="AN59" s="540"/>
      <c r="AO59" s="540"/>
      <c r="AP59" s="540"/>
      <c r="AQ59" s="540"/>
      <c r="AR59" s="540"/>
      <c r="AS59" s="527">
        <f t="shared" si="2"/>
        <v>0</v>
      </c>
      <c r="AT59" s="527">
        <f t="shared" si="2"/>
        <v>0</v>
      </c>
      <c r="AU59" s="527">
        <f t="shared" si="3"/>
        <v>0</v>
      </c>
      <c r="AV59" s="527">
        <f>July25!AV59+AO59</f>
        <v>823</v>
      </c>
      <c r="AW59" s="527">
        <f>July25!AW59+AP59</f>
        <v>0</v>
      </c>
      <c r="AX59" s="527">
        <f>July25!AX59+AQ59</f>
        <v>677</v>
      </c>
      <c r="AY59" s="527">
        <f>July25!AY59+AR59</f>
        <v>0</v>
      </c>
      <c r="AZ59" s="527">
        <f t="shared" si="4"/>
        <v>1500</v>
      </c>
      <c r="BA59" s="527">
        <f t="shared" si="4"/>
        <v>0</v>
      </c>
      <c r="BB59" s="527">
        <f t="shared" si="5"/>
        <v>1500</v>
      </c>
      <c r="BC59" s="540"/>
      <c r="BD59" s="540"/>
      <c r="BE59" s="527"/>
      <c r="BF59" s="527"/>
      <c r="BG59" s="540"/>
      <c r="BH59" s="540"/>
      <c r="BI59" s="540"/>
      <c r="BJ59" s="527"/>
      <c r="BK59" s="534"/>
      <c r="BL59" s="534"/>
      <c r="BM59" s="534"/>
    </row>
    <row r="60" spans="1:65" s="535" customFormat="1" ht="17.100000000000001" customHeight="1">
      <c r="A60" s="550">
        <v>46</v>
      </c>
      <c r="B60" s="551" t="s">
        <v>112</v>
      </c>
      <c r="C60" s="551">
        <f>July25!C60</f>
        <v>22000</v>
      </c>
      <c r="D60" s="551">
        <f>July25!D60</f>
        <v>18000</v>
      </c>
      <c r="E60" s="540"/>
      <c r="F60" s="540"/>
      <c r="G60" s="540"/>
      <c r="H60" s="575" t="e">
        <f t="shared" si="0"/>
        <v>#DIV/0!</v>
      </c>
      <c r="I60" s="540"/>
      <c r="J60" s="575" t="e">
        <f t="shared" si="29"/>
        <v>#DIV/0!</v>
      </c>
      <c r="K60" s="551">
        <f>July25!K60+G60</f>
        <v>1574</v>
      </c>
      <c r="L60" s="575">
        <f t="shared" si="1"/>
        <v>7.1545454545454543</v>
      </c>
      <c r="M60" s="551">
        <f>July25!M60+I60</f>
        <v>0</v>
      </c>
      <c r="N60" s="575">
        <f t="shared" si="9"/>
        <v>0</v>
      </c>
      <c r="O60" s="540"/>
      <c r="P60" s="540"/>
      <c r="Q60" s="527">
        <f>July25!Q60+O60</f>
        <v>77</v>
      </c>
      <c r="R60" s="527">
        <f>July25!R60+P60</f>
        <v>0</v>
      </c>
      <c r="S60" s="540"/>
      <c r="T60" s="540"/>
      <c r="U60" s="540"/>
      <c r="V60" s="540"/>
      <c r="W60" s="540"/>
      <c r="X60" s="540"/>
      <c r="Y60" s="528" t="e">
        <f t="shared" si="7"/>
        <v>#DIV/0!</v>
      </c>
      <c r="Z60" s="528" t="e">
        <f t="shared" si="7"/>
        <v>#DIV/0!</v>
      </c>
      <c r="AA60" s="540"/>
      <c r="AB60" s="540"/>
      <c r="AC60" s="540"/>
      <c r="AD60" s="540"/>
      <c r="AE60" s="540"/>
      <c r="AF60" s="540"/>
      <c r="AG60" s="540"/>
      <c r="AH60" s="540"/>
      <c r="AI60" s="540"/>
      <c r="AJ60" s="540"/>
      <c r="AK60" s="540"/>
      <c r="AL60" s="540"/>
      <c r="AM60" s="540"/>
      <c r="AN60" s="540"/>
      <c r="AO60" s="540"/>
      <c r="AP60" s="540"/>
      <c r="AQ60" s="540"/>
      <c r="AR60" s="540"/>
      <c r="AS60" s="527">
        <f t="shared" si="2"/>
        <v>0</v>
      </c>
      <c r="AT60" s="527">
        <f t="shared" si="2"/>
        <v>0</v>
      </c>
      <c r="AU60" s="527">
        <f t="shared" si="3"/>
        <v>0</v>
      </c>
      <c r="AV60" s="527">
        <f>July25!AV60+AO60</f>
        <v>388</v>
      </c>
      <c r="AW60" s="527">
        <f>July25!AW60+AP60</f>
        <v>0</v>
      </c>
      <c r="AX60" s="527">
        <f>July25!AX60+AQ60</f>
        <v>311</v>
      </c>
      <c r="AY60" s="527">
        <f>July25!AY60+AR60</f>
        <v>0</v>
      </c>
      <c r="AZ60" s="527">
        <f t="shared" si="4"/>
        <v>699</v>
      </c>
      <c r="BA60" s="527">
        <f t="shared" si="4"/>
        <v>0</v>
      </c>
      <c r="BB60" s="527">
        <f t="shared" si="5"/>
        <v>699</v>
      </c>
      <c r="BC60" s="540"/>
      <c r="BD60" s="540"/>
      <c r="BE60" s="527"/>
      <c r="BF60" s="527"/>
      <c r="BG60" s="540"/>
      <c r="BH60" s="540"/>
      <c r="BI60" s="540"/>
      <c r="BJ60" s="527"/>
      <c r="BK60" s="534"/>
      <c r="BL60" s="534"/>
      <c r="BM60" s="534"/>
    </row>
    <row r="61" spans="1:65" s="535" customFormat="1" ht="17.100000000000001" customHeight="1">
      <c r="A61" s="550">
        <v>47</v>
      </c>
      <c r="B61" s="551" t="s">
        <v>113</v>
      </c>
      <c r="C61" s="551">
        <f>July25!C61</f>
        <v>36000</v>
      </c>
      <c r="D61" s="551">
        <f>July25!D61</f>
        <v>0</v>
      </c>
      <c r="E61" s="540"/>
      <c r="F61" s="540"/>
      <c r="G61" s="540"/>
      <c r="H61" s="575" t="e">
        <f t="shared" si="0"/>
        <v>#DIV/0!</v>
      </c>
      <c r="I61" s="540"/>
      <c r="J61" s="575"/>
      <c r="K61" s="551">
        <f>July25!K61+G61</f>
        <v>2965</v>
      </c>
      <c r="L61" s="575">
        <f t="shared" si="1"/>
        <v>8.2361111111111107</v>
      </c>
      <c r="M61" s="551">
        <f>July25!M61+I61</f>
        <v>0</v>
      </c>
      <c r="N61" s="575"/>
      <c r="O61" s="540"/>
      <c r="P61" s="540"/>
      <c r="Q61" s="527">
        <f>July25!Q61+O61</f>
        <v>221</v>
      </c>
      <c r="R61" s="527">
        <f>July25!R61+P61</f>
        <v>0</v>
      </c>
      <c r="S61" s="540"/>
      <c r="T61" s="540"/>
      <c r="U61" s="540"/>
      <c r="V61" s="540"/>
      <c r="W61" s="540"/>
      <c r="X61" s="540"/>
      <c r="Y61" s="528" t="e">
        <f t="shared" si="7"/>
        <v>#DIV/0!</v>
      </c>
      <c r="Z61" s="528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0"/>
      <c r="AL61" s="540"/>
      <c r="AM61" s="540"/>
      <c r="AN61" s="540"/>
      <c r="AO61" s="540"/>
      <c r="AP61" s="540"/>
      <c r="AQ61" s="540"/>
      <c r="AR61" s="540"/>
      <c r="AS61" s="527">
        <f t="shared" si="2"/>
        <v>0</v>
      </c>
      <c r="AT61" s="527">
        <f t="shared" si="2"/>
        <v>0</v>
      </c>
      <c r="AU61" s="527">
        <f t="shared" si="3"/>
        <v>0</v>
      </c>
      <c r="AV61" s="527">
        <f>July25!AV61+AO61</f>
        <v>647</v>
      </c>
      <c r="AW61" s="527">
        <f>July25!AW61+AP61</f>
        <v>0</v>
      </c>
      <c r="AX61" s="527">
        <f>July25!AX61+AQ61</f>
        <v>545</v>
      </c>
      <c r="AY61" s="527">
        <f>July25!AY61+AR61</f>
        <v>0</v>
      </c>
      <c r="AZ61" s="527">
        <f t="shared" si="4"/>
        <v>1192</v>
      </c>
      <c r="BA61" s="527">
        <f t="shared" si="4"/>
        <v>0</v>
      </c>
      <c r="BB61" s="527">
        <f t="shared" si="5"/>
        <v>1192</v>
      </c>
      <c r="BC61" s="540"/>
      <c r="BD61" s="540"/>
      <c r="BE61" s="527"/>
      <c r="BF61" s="527"/>
      <c r="BG61" s="540"/>
      <c r="BH61" s="540"/>
      <c r="BI61" s="540"/>
      <c r="BJ61" s="527"/>
      <c r="BK61" s="534"/>
      <c r="BL61" s="534"/>
      <c r="BM61" s="534"/>
    </row>
    <row r="62" spans="1:65" s="535" customFormat="1" ht="17.100000000000001" customHeight="1">
      <c r="A62" s="552">
        <v>48</v>
      </c>
      <c r="B62" s="553" t="s">
        <v>114</v>
      </c>
      <c r="C62" s="551">
        <f>July25!C62</f>
        <v>65000</v>
      </c>
      <c r="D62" s="551">
        <f>July25!D62</f>
        <v>12000</v>
      </c>
      <c r="E62" s="540"/>
      <c r="F62" s="540"/>
      <c r="G62" s="540"/>
      <c r="H62" s="575" t="e">
        <f t="shared" si="0"/>
        <v>#DIV/0!</v>
      </c>
      <c r="I62" s="540"/>
      <c r="J62" s="575" t="e">
        <f t="shared" ref="J62:J67" si="30">I62*100/F62</f>
        <v>#DIV/0!</v>
      </c>
      <c r="K62" s="551">
        <f>July25!K62+G62</f>
        <v>5224</v>
      </c>
      <c r="L62" s="575">
        <f t="shared" si="1"/>
        <v>8.0369230769230775</v>
      </c>
      <c r="M62" s="551">
        <f>July25!M62+I62</f>
        <v>0</v>
      </c>
      <c r="N62" s="575">
        <f t="shared" si="9"/>
        <v>0</v>
      </c>
      <c r="O62" s="540"/>
      <c r="P62" s="540"/>
      <c r="Q62" s="527">
        <f>July25!Q62+O62</f>
        <v>116</v>
      </c>
      <c r="R62" s="527">
        <f>July25!R62+P62</f>
        <v>0</v>
      </c>
      <c r="S62" s="540"/>
      <c r="T62" s="540"/>
      <c r="U62" s="540"/>
      <c r="V62" s="540"/>
      <c r="W62" s="540"/>
      <c r="X62" s="540"/>
      <c r="Y62" s="528" t="e">
        <f t="shared" si="7"/>
        <v>#DIV/0!</v>
      </c>
      <c r="Z62" s="528" t="e">
        <f t="shared" si="7"/>
        <v>#DIV/0!</v>
      </c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0"/>
      <c r="AL62" s="540"/>
      <c r="AM62" s="540"/>
      <c r="AN62" s="540"/>
      <c r="AO62" s="540"/>
      <c r="AP62" s="540"/>
      <c r="AQ62" s="540"/>
      <c r="AR62" s="540"/>
      <c r="AS62" s="527">
        <f t="shared" si="2"/>
        <v>0</v>
      </c>
      <c r="AT62" s="527">
        <f t="shared" si="2"/>
        <v>0</v>
      </c>
      <c r="AU62" s="527">
        <f t="shared" si="3"/>
        <v>0</v>
      </c>
      <c r="AV62" s="527">
        <f>July25!AV62+AO62</f>
        <v>1133</v>
      </c>
      <c r="AW62" s="527">
        <f>July25!AW62+AP62</f>
        <v>0</v>
      </c>
      <c r="AX62" s="527">
        <f>July25!AX62+AQ62</f>
        <v>913</v>
      </c>
      <c r="AY62" s="527">
        <f>July25!AY62+AR62</f>
        <v>0</v>
      </c>
      <c r="AZ62" s="527">
        <f t="shared" si="4"/>
        <v>2046</v>
      </c>
      <c r="BA62" s="527">
        <f t="shared" si="4"/>
        <v>0</v>
      </c>
      <c r="BB62" s="527">
        <f t="shared" si="5"/>
        <v>2046</v>
      </c>
      <c r="BC62" s="540" t="s">
        <v>115</v>
      </c>
      <c r="BD62" s="540"/>
      <c r="BE62" s="527"/>
      <c r="BF62" s="527"/>
      <c r="BG62" s="540"/>
      <c r="BH62" s="540"/>
      <c r="BI62" s="540"/>
      <c r="BJ62" s="527"/>
      <c r="BK62" s="534"/>
      <c r="BL62" s="534"/>
      <c r="BM62" s="534"/>
    </row>
    <row r="63" spans="1:65" s="532" customFormat="1" ht="17.100000000000001" customHeight="1">
      <c r="A63" s="554"/>
      <c r="B63" s="555" t="s">
        <v>74</v>
      </c>
      <c r="C63" s="555">
        <f>SUM(C58:C62)</f>
        <v>256000</v>
      </c>
      <c r="D63" s="556">
        <f t="shared" ref="D63:BM63" si="31">SUM(D58:D62)</f>
        <v>74000</v>
      </c>
      <c r="E63" s="556">
        <f t="shared" si="31"/>
        <v>0</v>
      </c>
      <c r="F63" s="556">
        <f t="shared" si="31"/>
        <v>0</v>
      </c>
      <c r="G63" s="556">
        <f t="shared" si="31"/>
        <v>0</v>
      </c>
      <c r="H63" s="575" t="e">
        <f t="shared" si="0"/>
        <v>#DIV/0!</v>
      </c>
      <c r="I63" s="556">
        <f t="shared" si="31"/>
        <v>0</v>
      </c>
      <c r="J63" s="575" t="e">
        <f t="shared" si="30"/>
        <v>#DIV/0!</v>
      </c>
      <c r="K63" s="556">
        <f>SUM(K58:K62)</f>
        <v>20438</v>
      </c>
      <c r="L63" s="577">
        <f t="shared" si="1"/>
        <v>7.9835937499999998</v>
      </c>
      <c r="M63" s="556">
        <f t="shared" si="11"/>
        <v>0</v>
      </c>
      <c r="N63" s="577">
        <f t="shared" si="9"/>
        <v>0</v>
      </c>
      <c r="O63" s="556">
        <f t="shared" si="31"/>
        <v>0</v>
      </c>
      <c r="P63" s="556">
        <f t="shared" si="31"/>
        <v>0</v>
      </c>
      <c r="Q63" s="556">
        <f t="shared" si="15"/>
        <v>0</v>
      </c>
      <c r="R63" s="556">
        <f t="shared" si="15"/>
        <v>0</v>
      </c>
      <c r="S63" s="556">
        <f t="shared" si="31"/>
        <v>0</v>
      </c>
      <c r="T63" s="556">
        <f t="shared" si="31"/>
        <v>0</v>
      </c>
      <c r="U63" s="556">
        <f t="shared" si="31"/>
        <v>0</v>
      </c>
      <c r="V63" s="556">
        <f t="shared" si="31"/>
        <v>0</v>
      </c>
      <c r="W63" s="556">
        <f t="shared" si="31"/>
        <v>0</v>
      </c>
      <c r="X63" s="556">
        <f t="shared" si="31"/>
        <v>0</v>
      </c>
      <c r="Y63" s="577" t="e">
        <f t="shared" si="7"/>
        <v>#DIV/0!</v>
      </c>
      <c r="Z63" s="577" t="e">
        <f t="shared" si="7"/>
        <v>#DIV/0!</v>
      </c>
      <c r="AA63" s="556">
        <f t="shared" si="31"/>
        <v>0</v>
      </c>
      <c r="AB63" s="556">
        <f t="shared" si="31"/>
        <v>0</v>
      </c>
      <c r="AC63" s="556">
        <f t="shared" si="31"/>
        <v>0</v>
      </c>
      <c r="AD63" s="556">
        <f t="shared" si="31"/>
        <v>0</v>
      </c>
      <c r="AE63" s="556">
        <f t="shared" si="31"/>
        <v>0</v>
      </c>
      <c r="AF63" s="556">
        <f t="shared" si="31"/>
        <v>0</v>
      </c>
      <c r="AG63" s="556">
        <f t="shared" si="31"/>
        <v>0</v>
      </c>
      <c r="AH63" s="556">
        <f t="shared" si="31"/>
        <v>0</v>
      </c>
      <c r="AI63" s="556">
        <f t="shared" si="31"/>
        <v>0</v>
      </c>
      <c r="AJ63" s="556">
        <f t="shared" si="31"/>
        <v>0</v>
      </c>
      <c r="AK63" s="556">
        <f t="shared" si="31"/>
        <v>0</v>
      </c>
      <c r="AL63" s="556">
        <f t="shared" si="31"/>
        <v>0</v>
      </c>
      <c r="AM63" s="556">
        <f t="shared" si="31"/>
        <v>0</v>
      </c>
      <c r="AN63" s="556">
        <f t="shared" si="31"/>
        <v>0</v>
      </c>
      <c r="AO63" s="556">
        <f t="shared" si="31"/>
        <v>0</v>
      </c>
      <c r="AP63" s="556">
        <f t="shared" si="31"/>
        <v>0</v>
      </c>
      <c r="AQ63" s="556">
        <f t="shared" si="31"/>
        <v>0</v>
      </c>
      <c r="AR63" s="556">
        <f t="shared" si="31"/>
        <v>0</v>
      </c>
      <c r="AS63" s="556">
        <f t="shared" si="2"/>
        <v>0</v>
      </c>
      <c r="AT63" s="556">
        <f t="shared" si="2"/>
        <v>0</v>
      </c>
      <c r="AU63" s="556">
        <f t="shared" si="3"/>
        <v>0</v>
      </c>
      <c r="AV63" s="556">
        <f t="shared" si="16"/>
        <v>0</v>
      </c>
      <c r="AW63" s="556">
        <f t="shared" si="16"/>
        <v>0</v>
      </c>
      <c r="AX63" s="556">
        <f t="shared" si="16"/>
        <v>0</v>
      </c>
      <c r="AY63" s="556">
        <f t="shared" si="16"/>
        <v>0</v>
      </c>
      <c r="AZ63" s="556">
        <f t="shared" si="4"/>
        <v>0</v>
      </c>
      <c r="BA63" s="556">
        <f t="shared" si="4"/>
        <v>0</v>
      </c>
      <c r="BB63" s="556">
        <f t="shared" si="5"/>
        <v>0</v>
      </c>
      <c r="BC63" s="556">
        <f t="shared" si="31"/>
        <v>0</v>
      </c>
      <c r="BD63" s="556">
        <f t="shared" si="31"/>
        <v>0</v>
      </c>
      <c r="BE63" s="556">
        <f t="shared" si="31"/>
        <v>15</v>
      </c>
      <c r="BF63" s="556">
        <f t="shared" si="31"/>
        <v>75</v>
      </c>
      <c r="BG63" s="556">
        <f t="shared" si="31"/>
        <v>0</v>
      </c>
      <c r="BH63" s="556">
        <f t="shared" si="31"/>
        <v>0</v>
      </c>
      <c r="BI63" s="556">
        <f t="shared" si="31"/>
        <v>0</v>
      </c>
      <c r="BJ63" s="556">
        <f t="shared" si="31"/>
        <v>0</v>
      </c>
      <c r="BK63" s="556">
        <f t="shared" si="31"/>
        <v>7599</v>
      </c>
      <c r="BL63" s="556">
        <f t="shared" si="31"/>
        <v>0</v>
      </c>
      <c r="BM63" s="556">
        <f t="shared" si="31"/>
        <v>7599</v>
      </c>
    </row>
    <row r="64" spans="1:65" s="525" customFormat="1" ht="17.100000000000001" customHeight="1">
      <c r="A64" s="557">
        <v>49</v>
      </c>
      <c r="B64" s="561" t="s">
        <v>116</v>
      </c>
      <c r="C64" s="551">
        <f>July25!C64</f>
        <v>50000</v>
      </c>
      <c r="D64" s="551">
        <f>July25!D64</f>
        <v>23000</v>
      </c>
      <c r="E64" s="540"/>
      <c r="F64" s="540"/>
      <c r="G64" s="540"/>
      <c r="H64" s="575" t="e">
        <f t="shared" si="0"/>
        <v>#DIV/0!</v>
      </c>
      <c r="I64" s="540"/>
      <c r="J64" s="575" t="e">
        <f t="shared" si="30"/>
        <v>#DIV/0!</v>
      </c>
      <c r="K64" s="551">
        <f>July25!K64+G64</f>
        <v>3903</v>
      </c>
      <c r="L64" s="575">
        <f t="shared" si="1"/>
        <v>7.806</v>
      </c>
      <c r="M64" s="551">
        <f>July25!M64+I64</f>
        <v>2212</v>
      </c>
      <c r="N64" s="575">
        <f t="shared" si="9"/>
        <v>9.6173913043478265</v>
      </c>
      <c r="O64" s="540"/>
      <c r="P64" s="540"/>
      <c r="Q64" s="527">
        <f>July25!Q64+O64</f>
        <v>70</v>
      </c>
      <c r="R64" s="527">
        <f>July25!R64+P64</f>
        <v>16</v>
      </c>
      <c r="S64" s="540"/>
      <c r="T64" s="540"/>
      <c r="U64" s="540"/>
      <c r="V64" s="540"/>
      <c r="W64" s="540"/>
      <c r="X64" s="540"/>
      <c r="Y64" s="528" t="e">
        <f t="shared" si="7"/>
        <v>#DIV/0!</v>
      </c>
      <c r="Z64" s="528" t="e">
        <f t="shared" si="7"/>
        <v>#DIV/0!</v>
      </c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0"/>
      <c r="AL64" s="540"/>
      <c r="AM64" s="540"/>
      <c r="AN64" s="540"/>
      <c r="AO64" s="540"/>
      <c r="AP64" s="540"/>
      <c r="AQ64" s="540"/>
      <c r="AR64" s="540"/>
      <c r="AS64" s="527">
        <f t="shared" si="2"/>
        <v>0</v>
      </c>
      <c r="AT64" s="527">
        <f t="shared" si="2"/>
        <v>0</v>
      </c>
      <c r="AU64" s="527">
        <f t="shared" si="3"/>
        <v>0</v>
      </c>
      <c r="AV64" s="527">
        <f>July25!AV64+AO64</f>
        <v>1005</v>
      </c>
      <c r="AW64" s="527">
        <f>July25!AW64+AP64</f>
        <v>442</v>
      </c>
      <c r="AX64" s="527">
        <f>July25!AX64+AQ64</f>
        <v>867</v>
      </c>
      <c r="AY64" s="527">
        <f>July25!AY64+AR64</f>
        <v>427</v>
      </c>
      <c r="AZ64" s="527">
        <f t="shared" si="4"/>
        <v>1872</v>
      </c>
      <c r="BA64" s="527">
        <f t="shared" si="4"/>
        <v>869</v>
      </c>
      <c r="BB64" s="527">
        <f t="shared" si="5"/>
        <v>2741</v>
      </c>
      <c r="BC64" s="540"/>
      <c r="BD64" s="540"/>
      <c r="BE64" s="527"/>
      <c r="BF64" s="527"/>
      <c r="BG64" s="540"/>
      <c r="BH64" s="540"/>
      <c r="BI64" s="540"/>
      <c r="BJ64" s="527">
        <f>SUM(BH64:BI64)</f>
        <v>0</v>
      </c>
      <c r="BK64" s="527">
        <f>July25!BK64+BH64</f>
        <v>4770</v>
      </c>
      <c r="BL64" s="527">
        <f>July25!BL64+BI64</f>
        <v>0</v>
      </c>
      <c r="BM64" s="527">
        <f>SUM(BK64:BL64)</f>
        <v>4770</v>
      </c>
    </row>
    <row r="65" spans="1:65" s="525" customFormat="1" ht="17.100000000000001" customHeight="1">
      <c r="A65" s="550">
        <v>50</v>
      </c>
      <c r="B65" s="551" t="s">
        <v>117</v>
      </c>
      <c r="C65" s="551">
        <f>July25!C65</f>
        <v>28000</v>
      </c>
      <c r="D65" s="551">
        <f>July25!D65</f>
        <v>8000</v>
      </c>
      <c r="E65" s="540"/>
      <c r="F65" s="540"/>
      <c r="G65" s="540"/>
      <c r="H65" s="575" t="e">
        <f t="shared" si="0"/>
        <v>#DIV/0!</v>
      </c>
      <c r="I65" s="540"/>
      <c r="J65" s="575" t="e">
        <f t="shared" si="30"/>
        <v>#DIV/0!</v>
      </c>
      <c r="K65" s="551">
        <f>July25!K65+G65</f>
        <v>2436</v>
      </c>
      <c r="L65" s="575">
        <f t="shared" si="1"/>
        <v>8.6999999999999993</v>
      </c>
      <c r="M65" s="551">
        <f>July25!M65+I65</f>
        <v>888</v>
      </c>
      <c r="N65" s="575">
        <f t="shared" si="9"/>
        <v>11.1</v>
      </c>
      <c r="O65" s="540"/>
      <c r="P65" s="540"/>
      <c r="Q65" s="527">
        <f>July25!Q65+O65</f>
        <v>130</v>
      </c>
      <c r="R65" s="527">
        <f>July25!R65+P65</f>
        <v>6</v>
      </c>
      <c r="S65" s="540"/>
      <c r="T65" s="540"/>
      <c r="U65" s="540"/>
      <c r="V65" s="540"/>
      <c r="W65" s="540"/>
      <c r="X65" s="540"/>
      <c r="Y65" s="528" t="e">
        <f t="shared" si="7"/>
        <v>#DIV/0!</v>
      </c>
      <c r="Z65" s="528" t="e">
        <f t="shared" si="7"/>
        <v>#DIV/0!</v>
      </c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0"/>
      <c r="AL65" s="540"/>
      <c r="AM65" s="540"/>
      <c r="AN65" s="540"/>
      <c r="AO65" s="540"/>
      <c r="AP65" s="540"/>
      <c r="AQ65" s="540"/>
      <c r="AR65" s="540"/>
      <c r="AS65" s="527">
        <f t="shared" si="2"/>
        <v>0</v>
      </c>
      <c r="AT65" s="527">
        <f t="shared" si="2"/>
        <v>0</v>
      </c>
      <c r="AU65" s="527">
        <f t="shared" si="3"/>
        <v>0</v>
      </c>
      <c r="AV65" s="527">
        <f>July25!AV65+AO65</f>
        <v>424</v>
      </c>
      <c r="AW65" s="527">
        <f>July25!AW65+AP65</f>
        <v>181</v>
      </c>
      <c r="AX65" s="527">
        <f>July25!AX65+AQ65</f>
        <v>364</v>
      </c>
      <c r="AY65" s="527">
        <f>July25!AY65+AR65</f>
        <v>187</v>
      </c>
      <c r="AZ65" s="527">
        <f t="shared" si="4"/>
        <v>788</v>
      </c>
      <c r="BA65" s="527">
        <f t="shared" si="4"/>
        <v>368</v>
      </c>
      <c r="BB65" s="527">
        <f t="shared" si="5"/>
        <v>1156</v>
      </c>
      <c r="BC65" s="540"/>
      <c r="BD65" s="540"/>
      <c r="BE65" s="527"/>
      <c r="BF65" s="527"/>
      <c r="BG65" s="540"/>
      <c r="BH65" s="540"/>
      <c r="BI65" s="540"/>
      <c r="BJ65" s="527"/>
      <c r="BK65" s="529"/>
      <c r="BL65" s="529"/>
      <c r="BM65" s="529"/>
    </row>
    <row r="66" spans="1:65" s="525" customFormat="1" ht="17.100000000000001" customHeight="1">
      <c r="A66" s="552">
        <v>51</v>
      </c>
      <c r="B66" s="553" t="s">
        <v>118</v>
      </c>
      <c r="C66" s="551">
        <f>July25!C66</f>
        <v>65000</v>
      </c>
      <c r="D66" s="551">
        <f>July25!D66</f>
        <v>18000</v>
      </c>
      <c r="E66" s="540"/>
      <c r="F66" s="540"/>
      <c r="G66" s="540"/>
      <c r="H66" s="575" t="e">
        <f t="shared" si="0"/>
        <v>#DIV/0!</v>
      </c>
      <c r="I66" s="540"/>
      <c r="J66" s="575" t="e">
        <f t="shared" si="30"/>
        <v>#DIV/0!</v>
      </c>
      <c r="K66" s="551">
        <f>July25!K66+G66</f>
        <v>4001</v>
      </c>
      <c r="L66" s="575">
        <f t="shared" si="1"/>
        <v>6.155384615384615</v>
      </c>
      <c r="M66" s="551">
        <f>July25!M66+I66</f>
        <v>1125</v>
      </c>
      <c r="N66" s="575">
        <f t="shared" si="9"/>
        <v>6.25</v>
      </c>
      <c r="O66" s="540"/>
      <c r="P66" s="540"/>
      <c r="Q66" s="527">
        <f>July25!Q66+O66</f>
        <v>214</v>
      </c>
      <c r="R66" s="527">
        <f>July25!R66+P66</f>
        <v>54</v>
      </c>
      <c r="S66" s="540"/>
      <c r="T66" s="540"/>
      <c r="U66" s="540"/>
      <c r="V66" s="540"/>
      <c r="W66" s="540"/>
      <c r="X66" s="540"/>
      <c r="Y66" s="528" t="e">
        <f t="shared" si="7"/>
        <v>#DIV/0!</v>
      </c>
      <c r="Z66" s="528" t="e">
        <f t="shared" si="7"/>
        <v>#DIV/0!</v>
      </c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0"/>
      <c r="AL66" s="540"/>
      <c r="AM66" s="540"/>
      <c r="AN66" s="540"/>
      <c r="AO66" s="540"/>
      <c r="AP66" s="540"/>
      <c r="AQ66" s="540"/>
      <c r="AR66" s="540"/>
      <c r="AS66" s="527">
        <f t="shared" si="2"/>
        <v>0</v>
      </c>
      <c r="AT66" s="527">
        <f t="shared" si="2"/>
        <v>0</v>
      </c>
      <c r="AU66" s="527">
        <f t="shared" si="3"/>
        <v>0</v>
      </c>
      <c r="AV66" s="527">
        <f>July25!AV66+AO66</f>
        <v>1298</v>
      </c>
      <c r="AW66" s="527">
        <f>July25!AW66+AP66</f>
        <v>318</v>
      </c>
      <c r="AX66" s="527">
        <f>July25!AX66+AQ66</f>
        <v>1021</v>
      </c>
      <c r="AY66" s="527">
        <f>July25!AY66+AR66</f>
        <v>265</v>
      </c>
      <c r="AZ66" s="527">
        <f t="shared" si="4"/>
        <v>2319</v>
      </c>
      <c r="BA66" s="527">
        <f t="shared" si="4"/>
        <v>583</v>
      </c>
      <c r="BB66" s="527">
        <f t="shared" si="5"/>
        <v>2902</v>
      </c>
      <c r="BC66" s="540"/>
      <c r="BD66" s="540"/>
      <c r="BE66" s="527"/>
      <c r="BF66" s="527"/>
      <c r="BG66" s="540"/>
      <c r="BH66" s="540"/>
      <c r="BI66" s="540"/>
      <c r="BJ66" s="527"/>
      <c r="BK66" s="529"/>
      <c r="BL66" s="529"/>
      <c r="BM66" s="529"/>
    </row>
    <row r="67" spans="1:65" s="532" customFormat="1" ht="17.100000000000001" customHeight="1">
      <c r="A67" s="554"/>
      <c r="B67" s="555" t="s">
        <v>74</v>
      </c>
      <c r="C67" s="555">
        <f>SUM(C64:C66)</f>
        <v>143000</v>
      </c>
      <c r="D67" s="556">
        <f t="shared" ref="D67:BM67" si="32">SUM(D64:D66)</f>
        <v>49000</v>
      </c>
      <c r="E67" s="556">
        <f t="shared" si="32"/>
        <v>0</v>
      </c>
      <c r="F67" s="556">
        <f t="shared" si="32"/>
        <v>0</v>
      </c>
      <c r="G67" s="556">
        <f t="shared" si="32"/>
        <v>0</v>
      </c>
      <c r="H67" s="575" t="e">
        <f t="shared" si="0"/>
        <v>#DIV/0!</v>
      </c>
      <c r="I67" s="556">
        <f t="shared" si="32"/>
        <v>0</v>
      </c>
      <c r="J67" s="575" t="e">
        <f t="shared" si="30"/>
        <v>#DIV/0!</v>
      </c>
      <c r="K67" s="556">
        <f>SUM(K64:K66)</f>
        <v>10340</v>
      </c>
      <c r="L67" s="577">
        <f t="shared" si="1"/>
        <v>7.2307692307692308</v>
      </c>
      <c r="M67" s="556">
        <f t="shared" si="11"/>
        <v>0</v>
      </c>
      <c r="N67" s="577">
        <f t="shared" si="9"/>
        <v>0</v>
      </c>
      <c r="O67" s="556">
        <f t="shared" si="32"/>
        <v>0</v>
      </c>
      <c r="P67" s="556">
        <f t="shared" si="32"/>
        <v>0</v>
      </c>
      <c r="Q67" s="556">
        <f t="shared" si="15"/>
        <v>0</v>
      </c>
      <c r="R67" s="556">
        <f t="shared" si="15"/>
        <v>0</v>
      </c>
      <c r="S67" s="556">
        <f t="shared" si="32"/>
        <v>0</v>
      </c>
      <c r="T67" s="556">
        <f t="shared" si="32"/>
        <v>0</v>
      </c>
      <c r="U67" s="556">
        <f t="shared" si="32"/>
        <v>0</v>
      </c>
      <c r="V67" s="556">
        <f t="shared" si="32"/>
        <v>0</v>
      </c>
      <c r="W67" s="556">
        <f t="shared" si="32"/>
        <v>0</v>
      </c>
      <c r="X67" s="556">
        <f t="shared" si="32"/>
        <v>0</v>
      </c>
      <c r="Y67" s="577" t="e">
        <f t="shared" si="7"/>
        <v>#DIV/0!</v>
      </c>
      <c r="Z67" s="577" t="e">
        <f t="shared" si="7"/>
        <v>#DIV/0!</v>
      </c>
      <c r="AA67" s="556">
        <f t="shared" si="32"/>
        <v>0</v>
      </c>
      <c r="AB67" s="556">
        <f t="shared" si="32"/>
        <v>0</v>
      </c>
      <c r="AC67" s="556">
        <f t="shared" si="32"/>
        <v>0</v>
      </c>
      <c r="AD67" s="556">
        <f t="shared" si="32"/>
        <v>0</v>
      </c>
      <c r="AE67" s="556">
        <f t="shared" si="32"/>
        <v>0</v>
      </c>
      <c r="AF67" s="556">
        <f t="shared" si="32"/>
        <v>0</v>
      </c>
      <c r="AG67" s="556">
        <f t="shared" si="32"/>
        <v>0</v>
      </c>
      <c r="AH67" s="556">
        <f t="shared" si="32"/>
        <v>0</v>
      </c>
      <c r="AI67" s="556">
        <f t="shared" si="32"/>
        <v>0</v>
      </c>
      <c r="AJ67" s="556">
        <f t="shared" si="32"/>
        <v>0</v>
      </c>
      <c r="AK67" s="556">
        <f t="shared" si="32"/>
        <v>0</v>
      </c>
      <c r="AL67" s="556">
        <f t="shared" si="32"/>
        <v>0</v>
      </c>
      <c r="AM67" s="556">
        <f t="shared" si="32"/>
        <v>0</v>
      </c>
      <c r="AN67" s="556">
        <f t="shared" si="32"/>
        <v>0</v>
      </c>
      <c r="AO67" s="556">
        <f t="shared" si="32"/>
        <v>0</v>
      </c>
      <c r="AP67" s="556">
        <f t="shared" si="32"/>
        <v>0</v>
      </c>
      <c r="AQ67" s="556">
        <f t="shared" si="32"/>
        <v>0</v>
      </c>
      <c r="AR67" s="556">
        <f t="shared" si="32"/>
        <v>0</v>
      </c>
      <c r="AS67" s="556">
        <f t="shared" si="2"/>
        <v>0</v>
      </c>
      <c r="AT67" s="556">
        <f t="shared" si="2"/>
        <v>0</v>
      </c>
      <c r="AU67" s="556">
        <f t="shared" si="3"/>
        <v>0</v>
      </c>
      <c r="AV67" s="556">
        <f t="shared" si="16"/>
        <v>0</v>
      </c>
      <c r="AW67" s="556">
        <f t="shared" si="16"/>
        <v>0</v>
      </c>
      <c r="AX67" s="556">
        <f t="shared" si="16"/>
        <v>0</v>
      </c>
      <c r="AY67" s="556">
        <f t="shared" si="16"/>
        <v>0</v>
      </c>
      <c r="AZ67" s="556">
        <f t="shared" si="4"/>
        <v>0</v>
      </c>
      <c r="BA67" s="556">
        <f t="shared" si="4"/>
        <v>0</v>
      </c>
      <c r="BB67" s="556">
        <f t="shared" si="5"/>
        <v>0</v>
      </c>
      <c r="BC67" s="556">
        <f t="shared" si="32"/>
        <v>0</v>
      </c>
      <c r="BD67" s="556">
        <f t="shared" si="32"/>
        <v>0</v>
      </c>
      <c r="BE67" s="556"/>
      <c r="BF67" s="556"/>
      <c r="BG67" s="556">
        <f t="shared" si="32"/>
        <v>0</v>
      </c>
      <c r="BH67" s="556">
        <f t="shared" si="32"/>
        <v>0</v>
      </c>
      <c r="BI67" s="556">
        <f t="shared" si="32"/>
        <v>0</v>
      </c>
      <c r="BJ67" s="556">
        <f t="shared" si="32"/>
        <v>0</v>
      </c>
      <c r="BK67" s="556">
        <f t="shared" si="32"/>
        <v>4770</v>
      </c>
      <c r="BL67" s="556">
        <f t="shared" si="32"/>
        <v>0</v>
      </c>
      <c r="BM67" s="556">
        <f t="shared" si="32"/>
        <v>4770</v>
      </c>
    </row>
    <row r="68" spans="1:65" s="525" customFormat="1" ht="17.100000000000001" customHeight="1">
      <c r="A68" s="557">
        <v>52</v>
      </c>
      <c r="B68" s="561" t="s">
        <v>119</v>
      </c>
      <c r="C68" s="551">
        <f>July25!C68</f>
        <v>55000</v>
      </c>
      <c r="D68" s="551">
        <f>July25!D68</f>
        <v>0</v>
      </c>
      <c r="E68" s="540"/>
      <c r="F68" s="540"/>
      <c r="G68" s="540"/>
      <c r="H68" s="575" t="e">
        <f t="shared" si="0"/>
        <v>#DIV/0!</v>
      </c>
      <c r="I68" s="540"/>
      <c r="J68" s="575"/>
      <c r="K68" s="551">
        <f>July25!K68+G68</f>
        <v>4369</v>
      </c>
      <c r="L68" s="575">
        <f t="shared" si="1"/>
        <v>7.9436363636363634</v>
      </c>
      <c r="M68" s="551">
        <f>July25!M68+I68</f>
        <v>0</v>
      </c>
      <c r="N68" s="575"/>
      <c r="O68" s="540"/>
      <c r="P68" s="540"/>
      <c r="Q68" s="527">
        <f>July25!Q68+O68</f>
        <v>69</v>
      </c>
      <c r="R68" s="527">
        <f>July25!R68+P68</f>
        <v>0</v>
      </c>
      <c r="S68" s="540"/>
      <c r="T68" s="540"/>
      <c r="U68" s="540"/>
      <c r="V68" s="540"/>
      <c r="W68" s="540"/>
      <c r="X68" s="540"/>
      <c r="Y68" s="528" t="e">
        <f t="shared" si="7"/>
        <v>#DIV/0!</v>
      </c>
      <c r="Z68" s="528"/>
      <c r="AA68" s="540"/>
      <c r="AB68" s="540"/>
      <c r="AC68" s="540"/>
      <c r="AD68" s="540"/>
      <c r="AE68" s="540"/>
      <c r="AF68" s="540"/>
      <c r="AG68" s="540"/>
      <c r="AH68" s="540"/>
      <c r="AI68" s="540"/>
      <c r="AJ68" s="540"/>
      <c r="AK68" s="540"/>
      <c r="AL68" s="540"/>
      <c r="AM68" s="540"/>
      <c r="AN68" s="540"/>
      <c r="AO68" s="540"/>
      <c r="AP68" s="540"/>
      <c r="AQ68" s="540"/>
      <c r="AR68" s="540"/>
      <c r="AS68" s="527">
        <f t="shared" si="2"/>
        <v>0</v>
      </c>
      <c r="AT68" s="527">
        <f t="shared" si="2"/>
        <v>0</v>
      </c>
      <c r="AU68" s="527">
        <f t="shared" si="3"/>
        <v>0</v>
      </c>
      <c r="AV68" s="527">
        <f>July25!AV68+AO68</f>
        <v>1081</v>
      </c>
      <c r="AW68" s="527">
        <f>July25!AW68+AP68</f>
        <v>0</v>
      </c>
      <c r="AX68" s="527">
        <f>July25!AX68+AQ68</f>
        <v>811</v>
      </c>
      <c r="AY68" s="527">
        <f>July25!AY68+AR68</f>
        <v>0</v>
      </c>
      <c r="AZ68" s="527">
        <f t="shared" si="4"/>
        <v>1892</v>
      </c>
      <c r="BA68" s="527">
        <f t="shared" si="4"/>
        <v>0</v>
      </c>
      <c r="BB68" s="527">
        <f t="shared" si="5"/>
        <v>1892</v>
      </c>
      <c r="BC68" s="540"/>
      <c r="BD68" s="540"/>
      <c r="BE68" s="527">
        <f>July25!BE68+BC68</f>
        <v>40</v>
      </c>
      <c r="BF68" s="527">
        <f>July25!BF68+BD68</f>
        <v>200</v>
      </c>
      <c r="BG68" s="540"/>
      <c r="BH68" s="540"/>
      <c r="BI68" s="540"/>
      <c r="BJ68" s="527"/>
      <c r="BK68" s="529"/>
      <c r="BL68" s="529"/>
      <c r="BM68" s="529"/>
    </row>
    <row r="69" spans="1:65" s="525" customFormat="1" ht="17.100000000000001" customHeight="1">
      <c r="A69" s="550">
        <v>53</v>
      </c>
      <c r="B69" s="551" t="s">
        <v>120</v>
      </c>
      <c r="C69" s="551">
        <f>July25!C69</f>
        <v>77000</v>
      </c>
      <c r="D69" s="551">
        <f>July25!D69</f>
        <v>0</v>
      </c>
      <c r="E69" s="540"/>
      <c r="F69" s="540"/>
      <c r="G69" s="540"/>
      <c r="H69" s="575" t="e">
        <f t="shared" ref="H69:H90" si="33">G69*100/E69</f>
        <v>#DIV/0!</v>
      </c>
      <c r="I69" s="540"/>
      <c r="J69" s="575"/>
      <c r="K69" s="551">
        <f>July25!K69+G69</f>
        <v>5613</v>
      </c>
      <c r="L69" s="575">
        <f t="shared" ref="L69:L90" si="34">K69*100/C69</f>
        <v>7.2896103896103899</v>
      </c>
      <c r="M69" s="551">
        <f>July25!M69+I69</f>
        <v>0</v>
      </c>
      <c r="N69" s="575"/>
      <c r="O69" s="540"/>
      <c r="P69" s="540"/>
      <c r="Q69" s="527">
        <f>July25!Q69+O69</f>
        <v>234</v>
      </c>
      <c r="R69" s="527">
        <f>July25!R69+P69</f>
        <v>0</v>
      </c>
      <c r="S69" s="540"/>
      <c r="T69" s="540"/>
      <c r="U69" s="540"/>
      <c r="V69" s="540"/>
      <c r="W69" s="540"/>
      <c r="X69" s="540"/>
      <c r="Y69" s="528" t="e">
        <f t="shared" ref="Y69:Z89" si="35">W69*100/U69</f>
        <v>#DIV/0!</v>
      </c>
      <c r="Z69" s="528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0"/>
      <c r="AL69" s="540"/>
      <c r="AM69" s="540"/>
      <c r="AN69" s="540"/>
      <c r="AO69" s="540"/>
      <c r="AP69" s="540"/>
      <c r="AQ69" s="540"/>
      <c r="AR69" s="540"/>
      <c r="AS69" s="527">
        <f t="shared" ref="AS69:AT88" si="36">AO69+AQ69</f>
        <v>0</v>
      </c>
      <c r="AT69" s="527">
        <f t="shared" si="36"/>
        <v>0</v>
      </c>
      <c r="AU69" s="527">
        <f t="shared" ref="AU69:AU88" si="37">SUM(AS69:AT69)</f>
        <v>0</v>
      </c>
      <c r="AV69" s="527">
        <f>July25!AV69+AO69</f>
        <v>1825</v>
      </c>
      <c r="AW69" s="527">
        <f>July25!AW69+AP69</f>
        <v>0</v>
      </c>
      <c r="AX69" s="527">
        <f>July25!AX69+AQ69</f>
        <v>1501</v>
      </c>
      <c r="AY69" s="527">
        <f>July25!AY69+AR69</f>
        <v>0</v>
      </c>
      <c r="AZ69" s="527">
        <f t="shared" ref="AZ69:BA88" si="38">AV69+AX69</f>
        <v>3326</v>
      </c>
      <c r="BA69" s="527">
        <f t="shared" si="38"/>
        <v>0</v>
      </c>
      <c r="BB69" s="527">
        <f t="shared" ref="BB69:BB88" si="39">SUM(AZ69:BA69)</f>
        <v>3326</v>
      </c>
      <c r="BC69" s="540"/>
      <c r="BD69" s="540"/>
      <c r="BE69" s="527"/>
      <c r="BF69" s="527"/>
      <c r="BG69" s="540"/>
      <c r="BH69" s="540"/>
      <c r="BI69" s="540"/>
      <c r="BJ69" s="527"/>
      <c r="BK69" s="529"/>
      <c r="BL69" s="529"/>
      <c r="BM69" s="529"/>
    </row>
    <row r="70" spans="1:65" s="525" customFormat="1" ht="17.100000000000001" customHeight="1">
      <c r="A70" s="552">
        <v>54</v>
      </c>
      <c r="B70" s="553" t="s">
        <v>121</v>
      </c>
      <c r="C70" s="551">
        <f>July25!C70</f>
        <v>35000</v>
      </c>
      <c r="D70" s="551">
        <f>July25!D70</f>
        <v>0</v>
      </c>
      <c r="E70" s="540"/>
      <c r="F70" s="540"/>
      <c r="G70" s="540"/>
      <c r="H70" s="575" t="e">
        <f t="shared" si="33"/>
        <v>#DIV/0!</v>
      </c>
      <c r="I70" s="540"/>
      <c r="J70" s="575"/>
      <c r="K70" s="551">
        <f>July25!K70+G70</f>
        <v>2343</v>
      </c>
      <c r="L70" s="575">
        <f t="shared" si="34"/>
        <v>6.694285714285714</v>
      </c>
      <c r="M70" s="551">
        <f>July25!M70+I70</f>
        <v>0</v>
      </c>
      <c r="N70" s="575"/>
      <c r="O70" s="540"/>
      <c r="P70" s="540"/>
      <c r="Q70" s="527">
        <f>July25!Q70+O70</f>
        <v>142</v>
      </c>
      <c r="R70" s="527">
        <f>July25!R70+P70</f>
        <v>0</v>
      </c>
      <c r="S70" s="540"/>
      <c r="T70" s="540"/>
      <c r="U70" s="540"/>
      <c r="V70" s="540"/>
      <c r="W70" s="540"/>
      <c r="X70" s="540"/>
      <c r="Y70" s="528" t="e">
        <f t="shared" si="35"/>
        <v>#DIV/0!</v>
      </c>
      <c r="Z70" s="528"/>
      <c r="AA70" s="540"/>
      <c r="AB70" s="540"/>
      <c r="AC70" s="540"/>
      <c r="AD70" s="540"/>
      <c r="AE70" s="540"/>
      <c r="AF70" s="540"/>
      <c r="AG70" s="540"/>
      <c r="AH70" s="540"/>
      <c r="AI70" s="540"/>
      <c r="AJ70" s="540"/>
      <c r="AK70" s="540"/>
      <c r="AL70" s="540"/>
      <c r="AM70" s="540"/>
      <c r="AN70" s="540"/>
      <c r="AO70" s="540"/>
      <c r="AP70" s="540"/>
      <c r="AQ70" s="540"/>
      <c r="AR70" s="540"/>
      <c r="AS70" s="527">
        <f t="shared" si="36"/>
        <v>0</v>
      </c>
      <c r="AT70" s="527">
        <f t="shared" si="36"/>
        <v>0</v>
      </c>
      <c r="AU70" s="527">
        <f t="shared" si="37"/>
        <v>0</v>
      </c>
      <c r="AV70" s="527">
        <f>July25!AV70+AO70</f>
        <v>710</v>
      </c>
      <c r="AW70" s="527">
        <f>July25!AW70+AP70</f>
        <v>0</v>
      </c>
      <c r="AX70" s="527">
        <f>July25!AX70+AQ70</f>
        <v>535</v>
      </c>
      <c r="AY70" s="527">
        <f>July25!AY70+AR70</f>
        <v>0</v>
      </c>
      <c r="AZ70" s="527">
        <f t="shared" si="38"/>
        <v>1245</v>
      </c>
      <c r="BA70" s="527">
        <f t="shared" si="38"/>
        <v>0</v>
      </c>
      <c r="BB70" s="527">
        <f t="shared" si="39"/>
        <v>1245</v>
      </c>
      <c r="BC70" s="540"/>
      <c r="BD70" s="540"/>
      <c r="BE70" s="527"/>
      <c r="BF70" s="527"/>
      <c r="BG70" s="540"/>
      <c r="BH70" s="540"/>
      <c r="BI70" s="540"/>
      <c r="BJ70" s="527"/>
      <c r="BK70" s="529"/>
      <c r="BL70" s="529"/>
      <c r="BM70" s="529"/>
    </row>
    <row r="71" spans="1:65" s="532" customFormat="1" ht="17.100000000000001" customHeight="1">
      <c r="A71" s="554"/>
      <c r="B71" s="555" t="s">
        <v>74</v>
      </c>
      <c r="C71" s="555">
        <f>SUM(C68:C70)</f>
        <v>167000</v>
      </c>
      <c r="D71" s="556">
        <f t="shared" ref="D71:BM71" si="40">SUM(D68:D70)</f>
        <v>0</v>
      </c>
      <c r="E71" s="556">
        <f t="shared" si="40"/>
        <v>0</v>
      </c>
      <c r="F71" s="556">
        <f t="shared" si="40"/>
        <v>0</v>
      </c>
      <c r="G71" s="556">
        <f t="shared" si="40"/>
        <v>0</v>
      </c>
      <c r="H71" s="575" t="e">
        <f t="shared" si="33"/>
        <v>#DIV/0!</v>
      </c>
      <c r="I71" s="556">
        <f t="shared" si="40"/>
        <v>0</v>
      </c>
      <c r="J71" s="577"/>
      <c r="K71" s="556">
        <f>SUM(K68:K70)</f>
        <v>12325</v>
      </c>
      <c r="L71" s="577">
        <f t="shared" si="34"/>
        <v>7.3802395209580842</v>
      </c>
      <c r="M71" s="556">
        <f t="shared" si="11"/>
        <v>0</v>
      </c>
      <c r="N71" s="577"/>
      <c r="O71" s="556">
        <f t="shared" si="40"/>
        <v>0</v>
      </c>
      <c r="P71" s="556">
        <f t="shared" si="40"/>
        <v>0</v>
      </c>
      <c r="Q71" s="556">
        <f t="shared" ref="Q71:R88" si="41">O71</f>
        <v>0</v>
      </c>
      <c r="R71" s="556">
        <f t="shared" si="41"/>
        <v>0</v>
      </c>
      <c r="S71" s="556">
        <f t="shared" si="40"/>
        <v>0</v>
      </c>
      <c r="T71" s="556">
        <f t="shared" si="40"/>
        <v>0</v>
      </c>
      <c r="U71" s="556">
        <f t="shared" si="40"/>
        <v>0</v>
      </c>
      <c r="V71" s="556">
        <f t="shared" si="40"/>
        <v>0</v>
      </c>
      <c r="W71" s="556">
        <f t="shared" si="40"/>
        <v>0</v>
      </c>
      <c r="X71" s="556">
        <f t="shared" si="40"/>
        <v>0</v>
      </c>
      <c r="Y71" s="577" t="e">
        <f t="shared" si="35"/>
        <v>#DIV/0!</v>
      </c>
      <c r="Z71" s="577"/>
      <c r="AA71" s="556">
        <f t="shared" si="40"/>
        <v>0</v>
      </c>
      <c r="AB71" s="556">
        <f t="shared" si="40"/>
        <v>0</v>
      </c>
      <c r="AC71" s="556">
        <f t="shared" si="40"/>
        <v>0</v>
      </c>
      <c r="AD71" s="556">
        <f t="shared" si="40"/>
        <v>0</v>
      </c>
      <c r="AE71" s="556">
        <f t="shared" si="40"/>
        <v>0</v>
      </c>
      <c r="AF71" s="556">
        <f t="shared" si="40"/>
        <v>0</v>
      </c>
      <c r="AG71" s="556">
        <f t="shared" si="40"/>
        <v>0</v>
      </c>
      <c r="AH71" s="556">
        <f t="shared" si="40"/>
        <v>0</v>
      </c>
      <c r="AI71" s="556">
        <f t="shared" si="40"/>
        <v>0</v>
      </c>
      <c r="AJ71" s="556">
        <f t="shared" si="40"/>
        <v>0</v>
      </c>
      <c r="AK71" s="556">
        <f t="shared" si="40"/>
        <v>0</v>
      </c>
      <c r="AL71" s="556">
        <f t="shared" si="40"/>
        <v>0</v>
      </c>
      <c r="AM71" s="556">
        <f t="shared" si="40"/>
        <v>0</v>
      </c>
      <c r="AN71" s="556">
        <f t="shared" si="40"/>
        <v>0</v>
      </c>
      <c r="AO71" s="556">
        <f t="shared" si="40"/>
        <v>0</v>
      </c>
      <c r="AP71" s="556">
        <f t="shared" si="40"/>
        <v>0</v>
      </c>
      <c r="AQ71" s="556">
        <f t="shared" si="40"/>
        <v>0</v>
      </c>
      <c r="AR71" s="556">
        <f t="shared" si="40"/>
        <v>0</v>
      </c>
      <c r="AS71" s="556">
        <f t="shared" si="36"/>
        <v>0</v>
      </c>
      <c r="AT71" s="556">
        <f t="shared" si="36"/>
        <v>0</v>
      </c>
      <c r="AU71" s="556">
        <f t="shared" si="37"/>
        <v>0</v>
      </c>
      <c r="AV71" s="556">
        <f t="shared" ref="AV71:AY88" si="42">AO71</f>
        <v>0</v>
      </c>
      <c r="AW71" s="556">
        <f t="shared" si="42"/>
        <v>0</v>
      </c>
      <c r="AX71" s="556">
        <f t="shared" si="42"/>
        <v>0</v>
      </c>
      <c r="AY71" s="556">
        <f t="shared" si="42"/>
        <v>0</v>
      </c>
      <c r="AZ71" s="556">
        <f t="shared" si="38"/>
        <v>0</v>
      </c>
      <c r="BA71" s="556">
        <f t="shared" si="38"/>
        <v>0</v>
      </c>
      <c r="BB71" s="556">
        <f t="shared" si="39"/>
        <v>0</v>
      </c>
      <c r="BC71" s="556">
        <f t="shared" si="40"/>
        <v>0</v>
      </c>
      <c r="BD71" s="556">
        <f t="shared" si="40"/>
        <v>0</v>
      </c>
      <c r="BE71" s="556">
        <f t="shared" si="40"/>
        <v>40</v>
      </c>
      <c r="BF71" s="556">
        <f t="shared" si="40"/>
        <v>200</v>
      </c>
      <c r="BG71" s="556">
        <f t="shared" si="40"/>
        <v>0</v>
      </c>
      <c r="BH71" s="556">
        <f t="shared" si="40"/>
        <v>0</v>
      </c>
      <c r="BI71" s="556">
        <f t="shared" si="40"/>
        <v>0</v>
      </c>
      <c r="BJ71" s="556">
        <f t="shared" si="40"/>
        <v>0</v>
      </c>
      <c r="BK71" s="556">
        <f t="shared" si="40"/>
        <v>0</v>
      </c>
      <c r="BL71" s="556">
        <f t="shared" si="40"/>
        <v>0</v>
      </c>
      <c r="BM71" s="556">
        <f t="shared" si="40"/>
        <v>0</v>
      </c>
    </row>
    <row r="72" spans="1:65" s="525" customFormat="1" ht="17.100000000000001" customHeight="1">
      <c r="A72" s="557">
        <v>55</v>
      </c>
      <c r="B72" s="561" t="s">
        <v>122</v>
      </c>
      <c r="C72" s="551">
        <f>July25!C72</f>
        <v>105000</v>
      </c>
      <c r="D72" s="551">
        <f>July25!D72</f>
        <v>30000</v>
      </c>
      <c r="E72" s="540"/>
      <c r="F72" s="540"/>
      <c r="G72" s="540"/>
      <c r="H72" s="575" t="e">
        <f t="shared" si="33"/>
        <v>#DIV/0!</v>
      </c>
      <c r="I72" s="540"/>
      <c r="J72" s="575" t="e">
        <f t="shared" ref="J72:J76" si="43">I72*100/F72</f>
        <v>#DIV/0!</v>
      </c>
      <c r="K72" s="551">
        <f>July25!K72+G72</f>
        <v>7014</v>
      </c>
      <c r="L72" s="575">
        <f t="shared" si="34"/>
        <v>6.68</v>
      </c>
      <c r="M72" s="551">
        <f>July25!M72+I72</f>
        <v>3115</v>
      </c>
      <c r="N72" s="575">
        <f t="shared" si="9"/>
        <v>10.383333333333333</v>
      </c>
      <c r="O72" s="540"/>
      <c r="P72" s="540"/>
      <c r="Q72" s="527">
        <f>July25!Q72+O72</f>
        <v>431</v>
      </c>
      <c r="R72" s="527">
        <f>July25!R72+P72</f>
        <v>217</v>
      </c>
      <c r="S72" s="540"/>
      <c r="T72" s="540"/>
      <c r="U72" s="540"/>
      <c r="V72" s="540"/>
      <c r="W72" s="540"/>
      <c r="X72" s="540"/>
      <c r="Y72" s="528" t="e">
        <f t="shared" si="35"/>
        <v>#DIV/0!</v>
      </c>
      <c r="Z72" s="528" t="e">
        <f t="shared" si="35"/>
        <v>#DIV/0!</v>
      </c>
      <c r="AA72" s="540"/>
      <c r="AB72" s="540"/>
      <c r="AC72" s="540"/>
      <c r="AD72" s="540"/>
      <c r="AE72" s="540"/>
      <c r="AF72" s="540"/>
      <c r="AG72" s="540"/>
      <c r="AH72" s="540"/>
      <c r="AI72" s="540"/>
      <c r="AJ72" s="540"/>
      <c r="AK72" s="540"/>
      <c r="AL72" s="540"/>
      <c r="AM72" s="540"/>
      <c r="AN72" s="540"/>
      <c r="AO72" s="540"/>
      <c r="AP72" s="540"/>
      <c r="AQ72" s="540"/>
      <c r="AR72" s="540"/>
      <c r="AS72" s="527">
        <f t="shared" si="36"/>
        <v>0</v>
      </c>
      <c r="AT72" s="527">
        <f t="shared" si="36"/>
        <v>0</v>
      </c>
      <c r="AU72" s="527">
        <f t="shared" si="37"/>
        <v>0</v>
      </c>
      <c r="AV72" s="527">
        <f>July25!AV72+AO72</f>
        <v>2111</v>
      </c>
      <c r="AW72" s="527">
        <f>July25!AW72+AP72</f>
        <v>763</v>
      </c>
      <c r="AX72" s="527">
        <f>July25!AX72+AQ72</f>
        <v>1794</v>
      </c>
      <c r="AY72" s="527">
        <f>July25!AY72+AR72</f>
        <v>594</v>
      </c>
      <c r="AZ72" s="527">
        <f t="shared" si="38"/>
        <v>3905</v>
      </c>
      <c r="BA72" s="527">
        <f t="shared" si="38"/>
        <v>1357</v>
      </c>
      <c r="BB72" s="527">
        <f t="shared" si="39"/>
        <v>5262</v>
      </c>
      <c r="BC72" s="540"/>
      <c r="BD72" s="540"/>
      <c r="BE72" s="527"/>
      <c r="BF72" s="527"/>
      <c r="BG72" s="540"/>
      <c r="BH72" s="540"/>
      <c r="BI72" s="540"/>
      <c r="BJ72" s="527">
        <f>SUM(BH72:BI72)</f>
        <v>0</v>
      </c>
      <c r="BK72" s="527">
        <f>July25!BK72+BH72</f>
        <v>4844</v>
      </c>
      <c r="BL72" s="527">
        <f>July25!BL72+BI72</f>
        <v>0</v>
      </c>
      <c r="BM72" s="527">
        <f>SUM(BK72:BL72)</f>
        <v>4844</v>
      </c>
    </row>
    <row r="73" spans="1:65" s="525" customFormat="1" ht="17.100000000000001" customHeight="1">
      <c r="A73" s="550">
        <v>56</v>
      </c>
      <c r="B73" s="551" t="s">
        <v>123</v>
      </c>
      <c r="C73" s="551">
        <f>July25!C73</f>
        <v>60000</v>
      </c>
      <c r="D73" s="551">
        <f>July25!D73</f>
        <v>15000</v>
      </c>
      <c r="E73" s="540"/>
      <c r="F73" s="540"/>
      <c r="G73" s="540"/>
      <c r="H73" s="575" t="e">
        <f t="shared" si="33"/>
        <v>#DIV/0!</v>
      </c>
      <c r="I73" s="540"/>
      <c r="J73" s="575" t="e">
        <f t="shared" si="43"/>
        <v>#DIV/0!</v>
      </c>
      <c r="K73" s="551">
        <f>July25!K73+G73</f>
        <v>3488</v>
      </c>
      <c r="L73" s="575">
        <f t="shared" si="34"/>
        <v>5.8133333333333335</v>
      </c>
      <c r="M73" s="551">
        <f>July25!M73+I73</f>
        <v>1111</v>
      </c>
      <c r="N73" s="575">
        <f t="shared" si="9"/>
        <v>7.4066666666666663</v>
      </c>
      <c r="O73" s="540"/>
      <c r="P73" s="540"/>
      <c r="Q73" s="527">
        <f>July25!Q73+O73</f>
        <v>72</v>
      </c>
      <c r="R73" s="527">
        <f>July25!R73+P73</f>
        <v>51</v>
      </c>
      <c r="S73" s="540"/>
      <c r="T73" s="540"/>
      <c r="U73" s="540"/>
      <c r="V73" s="540"/>
      <c r="W73" s="540"/>
      <c r="X73" s="540"/>
      <c r="Y73" s="528" t="e">
        <f t="shared" si="35"/>
        <v>#DIV/0!</v>
      </c>
      <c r="Z73" s="528" t="e">
        <f t="shared" si="35"/>
        <v>#DIV/0!</v>
      </c>
      <c r="AA73" s="540"/>
      <c r="AB73" s="540"/>
      <c r="AC73" s="540"/>
      <c r="AD73" s="540"/>
      <c r="AE73" s="540"/>
      <c r="AF73" s="540"/>
      <c r="AG73" s="540"/>
      <c r="AH73" s="540"/>
      <c r="AI73" s="540"/>
      <c r="AJ73" s="540"/>
      <c r="AK73" s="540"/>
      <c r="AL73" s="540"/>
      <c r="AM73" s="540"/>
      <c r="AN73" s="540"/>
      <c r="AO73" s="540"/>
      <c r="AP73" s="540"/>
      <c r="AQ73" s="540"/>
      <c r="AR73" s="540"/>
      <c r="AS73" s="527">
        <f t="shared" si="36"/>
        <v>0</v>
      </c>
      <c r="AT73" s="527">
        <f t="shared" si="36"/>
        <v>0</v>
      </c>
      <c r="AU73" s="527">
        <f t="shared" si="37"/>
        <v>0</v>
      </c>
      <c r="AV73" s="527">
        <f>July25!AV73+AO73</f>
        <v>978</v>
      </c>
      <c r="AW73" s="527">
        <f>July25!AW73+AP73</f>
        <v>301</v>
      </c>
      <c r="AX73" s="527">
        <f>July25!AX73+AQ73</f>
        <v>774</v>
      </c>
      <c r="AY73" s="527">
        <f>July25!AY73+AR73</f>
        <v>209</v>
      </c>
      <c r="AZ73" s="527">
        <f t="shared" si="38"/>
        <v>1752</v>
      </c>
      <c r="BA73" s="527">
        <f t="shared" si="38"/>
        <v>510</v>
      </c>
      <c r="BB73" s="527">
        <f t="shared" si="39"/>
        <v>2262</v>
      </c>
      <c r="BC73" s="540"/>
      <c r="BD73" s="540"/>
      <c r="BE73" s="527"/>
      <c r="BF73" s="527"/>
      <c r="BG73" s="540"/>
      <c r="BH73" s="540"/>
      <c r="BI73" s="540"/>
      <c r="BJ73" s="527"/>
      <c r="BK73" s="529"/>
      <c r="BL73" s="529"/>
      <c r="BM73" s="529"/>
    </row>
    <row r="74" spans="1:65" s="525" customFormat="1" ht="17.100000000000001" customHeight="1">
      <c r="A74" s="550">
        <v>57</v>
      </c>
      <c r="B74" s="551" t="s">
        <v>124</v>
      </c>
      <c r="C74" s="551">
        <f>July25!C74</f>
        <v>25000</v>
      </c>
      <c r="D74" s="551">
        <f>July25!D74</f>
        <v>5000</v>
      </c>
      <c r="E74" s="540"/>
      <c r="F74" s="540"/>
      <c r="G74" s="540"/>
      <c r="H74" s="575" t="e">
        <f t="shared" si="33"/>
        <v>#DIV/0!</v>
      </c>
      <c r="I74" s="540"/>
      <c r="J74" s="575" t="e">
        <f t="shared" si="43"/>
        <v>#DIV/0!</v>
      </c>
      <c r="K74" s="551">
        <f>July25!K74+G74</f>
        <v>1330</v>
      </c>
      <c r="L74" s="575">
        <f t="shared" si="34"/>
        <v>5.32</v>
      </c>
      <c r="M74" s="551">
        <f>July25!M74+I74</f>
        <v>338</v>
      </c>
      <c r="N74" s="575">
        <f t="shared" si="9"/>
        <v>6.76</v>
      </c>
      <c r="O74" s="540"/>
      <c r="P74" s="540"/>
      <c r="Q74" s="527">
        <f>July25!Q74+O74</f>
        <v>0</v>
      </c>
      <c r="R74" s="527">
        <f>July25!R74+P74</f>
        <v>12</v>
      </c>
      <c r="S74" s="540"/>
      <c r="T74" s="540"/>
      <c r="U74" s="540"/>
      <c r="V74" s="540"/>
      <c r="W74" s="540"/>
      <c r="X74" s="540"/>
      <c r="Y74" s="528" t="e">
        <f t="shared" si="35"/>
        <v>#DIV/0!</v>
      </c>
      <c r="Z74" s="528" t="e">
        <f t="shared" si="35"/>
        <v>#DIV/0!</v>
      </c>
      <c r="AA74" s="540"/>
      <c r="AB74" s="540"/>
      <c r="AC74" s="540"/>
      <c r="AD74" s="540"/>
      <c r="AE74" s="540"/>
      <c r="AF74" s="540"/>
      <c r="AG74" s="540"/>
      <c r="AH74" s="540"/>
      <c r="AI74" s="540"/>
      <c r="AJ74" s="540"/>
      <c r="AK74" s="540"/>
      <c r="AL74" s="540"/>
      <c r="AM74" s="540"/>
      <c r="AN74" s="540"/>
      <c r="AO74" s="540"/>
      <c r="AP74" s="540"/>
      <c r="AQ74" s="540"/>
      <c r="AR74" s="540"/>
      <c r="AS74" s="527">
        <f t="shared" si="36"/>
        <v>0</v>
      </c>
      <c r="AT74" s="527">
        <f t="shared" si="36"/>
        <v>0</v>
      </c>
      <c r="AU74" s="527">
        <f t="shared" si="37"/>
        <v>0</v>
      </c>
      <c r="AV74" s="527">
        <f>July25!AV74+AO74</f>
        <v>402</v>
      </c>
      <c r="AW74" s="527">
        <f>July25!AW74+AP74</f>
        <v>80</v>
      </c>
      <c r="AX74" s="527">
        <f>July25!AX74+AQ74</f>
        <v>347</v>
      </c>
      <c r="AY74" s="527">
        <f>July25!AY74+AR74</f>
        <v>60</v>
      </c>
      <c r="AZ74" s="527">
        <f t="shared" si="38"/>
        <v>749</v>
      </c>
      <c r="BA74" s="527">
        <f t="shared" si="38"/>
        <v>140</v>
      </c>
      <c r="BB74" s="527">
        <f t="shared" si="39"/>
        <v>889</v>
      </c>
      <c r="BC74" s="540"/>
      <c r="BD74" s="540"/>
      <c r="BE74" s="527"/>
      <c r="BF74" s="527"/>
      <c r="BG74" s="540"/>
      <c r="BH74" s="540"/>
      <c r="BI74" s="540"/>
      <c r="BJ74" s="527"/>
      <c r="BK74" s="529"/>
      <c r="BL74" s="529"/>
      <c r="BM74" s="529"/>
    </row>
    <row r="75" spans="1:65" s="525" customFormat="1" ht="17.100000000000001" customHeight="1">
      <c r="A75" s="552">
        <v>58</v>
      </c>
      <c r="B75" s="553" t="s">
        <v>125</v>
      </c>
      <c r="C75" s="551">
        <f>July25!C75</f>
        <v>30000</v>
      </c>
      <c r="D75" s="551">
        <f>July25!D75</f>
        <v>0</v>
      </c>
      <c r="E75" s="540"/>
      <c r="F75" s="540"/>
      <c r="G75" s="540"/>
      <c r="H75" s="575" t="e">
        <f t="shared" si="33"/>
        <v>#DIV/0!</v>
      </c>
      <c r="I75" s="540"/>
      <c r="J75" s="575"/>
      <c r="K75" s="551">
        <f>July25!K75+G75</f>
        <v>1980</v>
      </c>
      <c r="L75" s="575">
        <f t="shared" si="34"/>
        <v>6.6</v>
      </c>
      <c r="M75" s="551">
        <f>July25!M75+I75</f>
        <v>0</v>
      </c>
      <c r="N75" s="575"/>
      <c r="O75" s="540"/>
      <c r="P75" s="540"/>
      <c r="Q75" s="527">
        <f>July25!Q75+O75</f>
        <v>60</v>
      </c>
      <c r="R75" s="527">
        <f>July25!R75+P75</f>
        <v>0</v>
      </c>
      <c r="S75" s="540"/>
      <c r="T75" s="540"/>
      <c r="U75" s="540"/>
      <c r="V75" s="540"/>
      <c r="W75" s="540"/>
      <c r="X75" s="540"/>
      <c r="Y75" s="528" t="e">
        <f t="shared" si="35"/>
        <v>#DIV/0!</v>
      </c>
      <c r="Z75" s="528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0"/>
      <c r="AL75" s="540"/>
      <c r="AM75" s="540"/>
      <c r="AN75" s="540"/>
      <c r="AO75" s="540"/>
      <c r="AP75" s="540"/>
      <c r="AQ75" s="540"/>
      <c r="AR75" s="540"/>
      <c r="AS75" s="527">
        <f t="shared" si="36"/>
        <v>0</v>
      </c>
      <c r="AT75" s="527">
        <f t="shared" si="36"/>
        <v>0</v>
      </c>
      <c r="AU75" s="527">
        <f t="shared" si="37"/>
        <v>0</v>
      </c>
      <c r="AV75" s="527">
        <f>July25!AV75+AO75</f>
        <v>649</v>
      </c>
      <c r="AW75" s="527">
        <f>July25!AW75+AP75</f>
        <v>0</v>
      </c>
      <c r="AX75" s="527">
        <f>July25!AX75+AQ75</f>
        <v>554</v>
      </c>
      <c r="AY75" s="527">
        <f>July25!AY75+AR75</f>
        <v>0</v>
      </c>
      <c r="AZ75" s="527">
        <f t="shared" si="38"/>
        <v>1203</v>
      </c>
      <c r="BA75" s="527">
        <f t="shared" si="38"/>
        <v>0</v>
      </c>
      <c r="BB75" s="527">
        <f t="shared" si="39"/>
        <v>1203</v>
      </c>
      <c r="BC75" s="540"/>
      <c r="BD75" s="540"/>
      <c r="BE75" s="527"/>
      <c r="BF75" s="527"/>
      <c r="BG75" s="540"/>
      <c r="BH75" s="540"/>
      <c r="BI75" s="540"/>
      <c r="BJ75" s="527"/>
      <c r="BK75" s="529"/>
      <c r="BL75" s="529"/>
      <c r="BM75" s="529"/>
    </row>
    <row r="76" spans="1:65" s="532" customFormat="1" ht="17.100000000000001" customHeight="1">
      <c r="A76" s="554"/>
      <c r="B76" s="555" t="s">
        <v>74</v>
      </c>
      <c r="C76" s="555">
        <f>SUM(C72:C75)</f>
        <v>220000</v>
      </c>
      <c r="D76" s="556">
        <f t="shared" ref="D76:BM76" si="44">SUM(D72:D75)</f>
        <v>50000</v>
      </c>
      <c r="E76" s="556">
        <f t="shared" si="44"/>
        <v>0</v>
      </c>
      <c r="F76" s="556">
        <f t="shared" si="44"/>
        <v>0</v>
      </c>
      <c r="G76" s="556">
        <f t="shared" si="44"/>
        <v>0</v>
      </c>
      <c r="H76" s="575" t="e">
        <f t="shared" si="33"/>
        <v>#DIV/0!</v>
      </c>
      <c r="I76" s="556">
        <f t="shared" si="44"/>
        <v>0</v>
      </c>
      <c r="J76" s="575" t="e">
        <f t="shared" si="43"/>
        <v>#DIV/0!</v>
      </c>
      <c r="K76" s="556">
        <f>SUM(K72:K75)</f>
        <v>13812</v>
      </c>
      <c r="L76" s="577">
        <f t="shared" si="34"/>
        <v>6.2781818181818183</v>
      </c>
      <c r="M76" s="556">
        <f t="shared" ref="M76:M88" si="45">I76</f>
        <v>0</v>
      </c>
      <c r="N76" s="577">
        <f t="shared" ref="N76:N89" si="46">M76*100/D76</f>
        <v>0</v>
      </c>
      <c r="O76" s="556">
        <f t="shared" si="44"/>
        <v>0</v>
      </c>
      <c r="P76" s="556">
        <f t="shared" si="44"/>
        <v>0</v>
      </c>
      <c r="Q76" s="556">
        <f t="shared" si="41"/>
        <v>0</v>
      </c>
      <c r="R76" s="556">
        <f t="shared" si="41"/>
        <v>0</v>
      </c>
      <c r="S76" s="556">
        <f t="shared" si="44"/>
        <v>0</v>
      </c>
      <c r="T76" s="556">
        <f t="shared" si="44"/>
        <v>0</v>
      </c>
      <c r="U76" s="556">
        <f t="shared" si="44"/>
        <v>0</v>
      </c>
      <c r="V76" s="556">
        <f t="shared" si="44"/>
        <v>0</v>
      </c>
      <c r="W76" s="556">
        <f t="shared" si="44"/>
        <v>0</v>
      </c>
      <c r="X76" s="556">
        <f t="shared" si="44"/>
        <v>0</v>
      </c>
      <c r="Y76" s="577" t="e">
        <f t="shared" si="35"/>
        <v>#DIV/0!</v>
      </c>
      <c r="Z76" s="577" t="e">
        <f t="shared" si="35"/>
        <v>#DIV/0!</v>
      </c>
      <c r="AA76" s="556">
        <f t="shared" si="44"/>
        <v>0</v>
      </c>
      <c r="AB76" s="556">
        <f t="shared" si="44"/>
        <v>0</v>
      </c>
      <c r="AC76" s="556">
        <f t="shared" si="44"/>
        <v>0</v>
      </c>
      <c r="AD76" s="556">
        <f t="shared" si="44"/>
        <v>0</v>
      </c>
      <c r="AE76" s="556">
        <f t="shared" si="44"/>
        <v>0</v>
      </c>
      <c r="AF76" s="556">
        <f t="shared" si="44"/>
        <v>0</v>
      </c>
      <c r="AG76" s="556">
        <f t="shared" si="44"/>
        <v>0</v>
      </c>
      <c r="AH76" s="556">
        <f t="shared" si="44"/>
        <v>0</v>
      </c>
      <c r="AI76" s="556">
        <f t="shared" si="44"/>
        <v>0</v>
      </c>
      <c r="AJ76" s="556">
        <f t="shared" si="44"/>
        <v>0</v>
      </c>
      <c r="AK76" s="556">
        <f t="shared" si="44"/>
        <v>0</v>
      </c>
      <c r="AL76" s="556">
        <f t="shared" si="44"/>
        <v>0</v>
      </c>
      <c r="AM76" s="556">
        <f t="shared" si="44"/>
        <v>0</v>
      </c>
      <c r="AN76" s="556">
        <f t="shared" si="44"/>
        <v>0</v>
      </c>
      <c r="AO76" s="556">
        <f t="shared" si="44"/>
        <v>0</v>
      </c>
      <c r="AP76" s="556">
        <f t="shared" si="44"/>
        <v>0</v>
      </c>
      <c r="AQ76" s="556">
        <f t="shared" si="44"/>
        <v>0</v>
      </c>
      <c r="AR76" s="556">
        <f t="shared" si="44"/>
        <v>0</v>
      </c>
      <c r="AS76" s="556">
        <f t="shared" si="36"/>
        <v>0</v>
      </c>
      <c r="AT76" s="556">
        <f t="shared" si="36"/>
        <v>0</v>
      </c>
      <c r="AU76" s="556">
        <f t="shared" si="37"/>
        <v>0</v>
      </c>
      <c r="AV76" s="556">
        <f t="shared" si="42"/>
        <v>0</v>
      </c>
      <c r="AW76" s="556">
        <f t="shared" si="42"/>
        <v>0</v>
      </c>
      <c r="AX76" s="556">
        <f t="shared" si="42"/>
        <v>0</v>
      </c>
      <c r="AY76" s="556">
        <f t="shared" si="42"/>
        <v>0</v>
      </c>
      <c r="AZ76" s="556">
        <f t="shared" si="38"/>
        <v>0</v>
      </c>
      <c r="BA76" s="556">
        <f t="shared" si="38"/>
        <v>0</v>
      </c>
      <c r="BB76" s="556">
        <f t="shared" si="39"/>
        <v>0</v>
      </c>
      <c r="BC76" s="556">
        <f t="shared" si="44"/>
        <v>0</v>
      </c>
      <c r="BD76" s="556">
        <f t="shared" si="44"/>
        <v>0</v>
      </c>
      <c r="BE76" s="556">
        <f t="shared" si="44"/>
        <v>0</v>
      </c>
      <c r="BF76" s="556">
        <f t="shared" si="44"/>
        <v>0</v>
      </c>
      <c r="BG76" s="556">
        <f t="shared" si="44"/>
        <v>0</v>
      </c>
      <c r="BH76" s="556">
        <f t="shared" si="44"/>
        <v>0</v>
      </c>
      <c r="BI76" s="556">
        <f t="shared" si="44"/>
        <v>0</v>
      </c>
      <c r="BJ76" s="556">
        <f t="shared" si="44"/>
        <v>0</v>
      </c>
      <c r="BK76" s="556">
        <f t="shared" si="44"/>
        <v>4844</v>
      </c>
      <c r="BL76" s="556">
        <f t="shared" si="44"/>
        <v>0</v>
      </c>
      <c r="BM76" s="556">
        <f t="shared" si="44"/>
        <v>4844</v>
      </c>
    </row>
    <row r="77" spans="1:65" s="525" customFormat="1" ht="17.100000000000001" customHeight="1">
      <c r="A77" s="557">
        <v>59</v>
      </c>
      <c r="B77" s="561" t="s">
        <v>126</v>
      </c>
      <c r="C77" s="551">
        <f>July25!C77</f>
        <v>85000</v>
      </c>
      <c r="D77" s="551">
        <f>July25!D77</f>
        <v>0</v>
      </c>
      <c r="E77" s="540"/>
      <c r="F77" s="540"/>
      <c r="G77" s="540"/>
      <c r="H77" s="575" t="e">
        <f t="shared" si="33"/>
        <v>#DIV/0!</v>
      </c>
      <c r="I77" s="540">
        <v>0</v>
      </c>
      <c r="J77" s="575"/>
      <c r="K77" s="551">
        <f>July25!K77+G77</f>
        <v>5874</v>
      </c>
      <c r="L77" s="575">
        <f t="shared" si="34"/>
        <v>6.9105882352941173</v>
      </c>
      <c r="M77" s="551">
        <f>July25!M77+I77</f>
        <v>0</v>
      </c>
      <c r="N77" s="575"/>
      <c r="O77" s="540"/>
      <c r="P77" s="540"/>
      <c r="Q77" s="527">
        <f>July25!Q77+O77</f>
        <v>0</v>
      </c>
      <c r="R77" s="527">
        <f>July25!R77+P77</f>
        <v>0</v>
      </c>
      <c r="S77" s="540"/>
      <c r="T77" s="540"/>
      <c r="U77" s="540"/>
      <c r="V77" s="540"/>
      <c r="W77" s="540"/>
      <c r="X77" s="540"/>
      <c r="Y77" s="528" t="e">
        <f t="shared" si="35"/>
        <v>#DIV/0!</v>
      </c>
      <c r="Z77" s="528"/>
      <c r="AA77" s="540"/>
      <c r="AB77" s="540"/>
      <c r="AC77" s="540"/>
      <c r="AD77" s="540"/>
      <c r="AE77" s="540"/>
      <c r="AF77" s="540"/>
      <c r="AG77" s="540"/>
      <c r="AH77" s="540"/>
      <c r="AI77" s="540"/>
      <c r="AJ77" s="540"/>
      <c r="AK77" s="540"/>
      <c r="AL77" s="540"/>
      <c r="AM77" s="540"/>
      <c r="AN77" s="540"/>
      <c r="AO77" s="540"/>
      <c r="AP77" s="540"/>
      <c r="AQ77" s="540"/>
      <c r="AR77" s="540"/>
      <c r="AS77" s="527">
        <f t="shared" si="36"/>
        <v>0</v>
      </c>
      <c r="AT77" s="527">
        <f t="shared" si="36"/>
        <v>0</v>
      </c>
      <c r="AU77" s="527">
        <f t="shared" si="37"/>
        <v>0</v>
      </c>
      <c r="AV77" s="527">
        <f>July25!AV77+AO77</f>
        <v>1357</v>
      </c>
      <c r="AW77" s="527">
        <f>July25!AW77+AP77</f>
        <v>0</v>
      </c>
      <c r="AX77" s="527">
        <f>July25!AX77+AQ77</f>
        <v>1197</v>
      </c>
      <c r="AY77" s="527">
        <f>July25!AY77+AR77</f>
        <v>0</v>
      </c>
      <c r="AZ77" s="527">
        <f t="shared" si="38"/>
        <v>2554</v>
      </c>
      <c r="BA77" s="527">
        <f t="shared" si="38"/>
        <v>0</v>
      </c>
      <c r="BB77" s="527">
        <f t="shared" si="39"/>
        <v>2554</v>
      </c>
      <c r="BC77" s="540"/>
      <c r="BD77" s="540"/>
      <c r="BE77" s="527"/>
      <c r="BF77" s="527"/>
      <c r="BG77" s="540"/>
      <c r="BH77" s="540"/>
      <c r="BI77" s="540"/>
      <c r="BJ77" s="527"/>
      <c r="BK77" s="529"/>
      <c r="BL77" s="529"/>
      <c r="BM77" s="529"/>
    </row>
    <row r="78" spans="1:65" s="525" customFormat="1" ht="17.100000000000001" customHeight="1">
      <c r="A78" s="550">
        <v>60</v>
      </c>
      <c r="B78" s="551" t="s">
        <v>127</v>
      </c>
      <c r="C78" s="551">
        <f>July25!C78</f>
        <v>17000</v>
      </c>
      <c r="D78" s="551">
        <f>July25!D78</f>
        <v>0</v>
      </c>
      <c r="E78" s="540"/>
      <c r="F78" s="540"/>
      <c r="G78" s="540"/>
      <c r="H78" s="575" t="e">
        <f t="shared" si="33"/>
        <v>#DIV/0!</v>
      </c>
      <c r="I78" s="540">
        <v>0</v>
      </c>
      <c r="J78" s="575"/>
      <c r="K78" s="551">
        <f>July25!K78+G78</f>
        <v>1271</v>
      </c>
      <c r="L78" s="575">
        <f t="shared" si="34"/>
        <v>7.4764705882352942</v>
      </c>
      <c r="M78" s="551">
        <f>July25!M78+I78</f>
        <v>0</v>
      </c>
      <c r="N78" s="575"/>
      <c r="O78" s="540"/>
      <c r="P78" s="540"/>
      <c r="Q78" s="527">
        <f>July25!Q78+O78</f>
        <v>0</v>
      </c>
      <c r="R78" s="527">
        <f>July25!R78+P78</f>
        <v>0</v>
      </c>
      <c r="S78" s="540"/>
      <c r="T78" s="540"/>
      <c r="U78" s="540"/>
      <c r="V78" s="540"/>
      <c r="W78" s="540"/>
      <c r="X78" s="540"/>
      <c r="Y78" s="528" t="e">
        <f t="shared" si="35"/>
        <v>#DIV/0!</v>
      </c>
      <c r="Z78" s="528"/>
      <c r="AA78" s="540"/>
      <c r="AB78" s="540"/>
      <c r="AC78" s="540"/>
      <c r="AD78" s="540"/>
      <c r="AE78" s="540"/>
      <c r="AF78" s="540"/>
      <c r="AG78" s="540"/>
      <c r="AH78" s="540"/>
      <c r="AI78" s="540"/>
      <c r="AJ78" s="540"/>
      <c r="AK78" s="540"/>
      <c r="AL78" s="540"/>
      <c r="AM78" s="540"/>
      <c r="AN78" s="540"/>
      <c r="AO78" s="540"/>
      <c r="AP78" s="540"/>
      <c r="AQ78" s="540"/>
      <c r="AR78" s="540"/>
      <c r="AS78" s="527">
        <f t="shared" si="36"/>
        <v>0</v>
      </c>
      <c r="AT78" s="527">
        <f t="shared" si="36"/>
        <v>0</v>
      </c>
      <c r="AU78" s="527">
        <f t="shared" si="37"/>
        <v>0</v>
      </c>
      <c r="AV78" s="527">
        <f>July25!AV78+AO78</f>
        <v>348</v>
      </c>
      <c r="AW78" s="527">
        <f>July25!AW78+AP78</f>
        <v>0</v>
      </c>
      <c r="AX78" s="527">
        <f>July25!AX78+AQ78</f>
        <v>258</v>
      </c>
      <c r="AY78" s="527">
        <f>July25!AY78+AR78</f>
        <v>0</v>
      </c>
      <c r="AZ78" s="527">
        <f t="shared" si="38"/>
        <v>606</v>
      </c>
      <c r="BA78" s="527">
        <f t="shared" si="38"/>
        <v>0</v>
      </c>
      <c r="BB78" s="527">
        <f t="shared" si="39"/>
        <v>606</v>
      </c>
      <c r="BC78" s="540"/>
      <c r="BD78" s="540"/>
      <c r="BE78" s="527"/>
      <c r="BF78" s="527"/>
      <c r="BG78" s="540"/>
      <c r="BH78" s="540"/>
      <c r="BI78" s="540"/>
      <c r="BJ78" s="527"/>
      <c r="BK78" s="529"/>
      <c r="BL78" s="529"/>
      <c r="BM78" s="529"/>
    </row>
    <row r="79" spans="1:65" s="525" customFormat="1" ht="17.100000000000001" customHeight="1">
      <c r="A79" s="552">
        <v>61</v>
      </c>
      <c r="B79" s="553" t="s">
        <v>128</v>
      </c>
      <c r="C79" s="551">
        <f>July25!C79</f>
        <v>30000</v>
      </c>
      <c r="D79" s="551">
        <f>July25!D79</f>
        <v>0</v>
      </c>
      <c r="E79" s="540"/>
      <c r="F79" s="540"/>
      <c r="G79" s="540"/>
      <c r="H79" s="575" t="e">
        <f t="shared" si="33"/>
        <v>#DIV/0!</v>
      </c>
      <c r="I79" s="540">
        <v>0</v>
      </c>
      <c r="J79" s="575"/>
      <c r="K79" s="551">
        <f>July25!K79+G79</f>
        <v>2038</v>
      </c>
      <c r="L79" s="575">
        <f t="shared" si="34"/>
        <v>6.793333333333333</v>
      </c>
      <c r="M79" s="551">
        <f>July25!M79+I79</f>
        <v>0</v>
      </c>
      <c r="N79" s="575"/>
      <c r="O79" s="540"/>
      <c r="P79" s="540"/>
      <c r="Q79" s="527">
        <f>July25!Q79+O79</f>
        <v>0</v>
      </c>
      <c r="R79" s="527">
        <f>July25!R79+P79</f>
        <v>0</v>
      </c>
      <c r="S79" s="540"/>
      <c r="T79" s="540"/>
      <c r="U79" s="540"/>
      <c r="V79" s="540"/>
      <c r="W79" s="540"/>
      <c r="X79" s="540"/>
      <c r="Y79" s="528" t="e">
        <f t="shared" si="35"/>
        <v>#DIV/0!</v>
      </c>
      <c r="Z79" s="528"/>
      <c r="AA79" s="540"/>
      <c r="AB79" s="540"/>
      <c r="AC79" s="540"/>
      <c r="AD79" s="540"/>
      <c r="AE79" s="540"/>
      <c r="AF79" s="540"/>
      <c r="AG79" s="540"/>
      <c r="AH79" s="540"/>
      <c r="AI79" s="540"/>
      <c r="AJ79" s="540"/>
      <c r="AK79" s="540"/>
      <c r="AL79" s="540"/>
      <c r="AM79" s="540"/>
      <c r="AN79" s="540"/>
      <c r="AO79" s="540"/>
      <c r="AP79" s="540"/>
      <c r="AQ79" s="540"/>
      <c r="AR79" s="540"/>
      <c r="AS79" s="527">
        <f t="shared" si="36"/>
        <v>0</v>
      </c>
      <c r="AT79" s="527">
        <f t="shared" si="36"/>
        <v>0</v>
      </c>
      <c r="AU79" s="527">
        <f t="shared" si="37"/>
        <v>0</v>
      </c>
      <c r="AV79" s="527">
        <f>July25!AV79+AO79</f>
        <v>489</v>
      </c>
      <c r="AW79" s="527">
        <f>July25!AW79+AP79</f>
        <v>0</v>
      </c>
      <c r="AX79" s="527">
        <f>July25!AX79+AQ79</f>
        <v>338</v>
      </c>
      <c r="AY79" s="527">
        <f>July25!AY79+AR79</f>
        <v>0</v>
      </c>
      <c r="AZ79" s="527">
        <f t="shared" si="38"/>
        <v>827</v>
      </c>
      <c r="BA79" s="527">
        <f t="shared" si="38"/>
        <v>0</v>
      </c>
      <c r="BB79" s="527">
        <f t="shared" si="39"/>
        <v>827</v>
      </c>
      <c r="BC79" s="540"/>
      <c r="BD79" s="540"/>
      <c r="BE79" s="527"/>
      <c r="BF79" s="527"/>
      <c r="BG79" s="540"/>
      <c r="BH79" s="540"/>
      <c r="BI79" s="540"/>
      <c r="BJ79" s="527"/>
      <c r="BK79" s="529"/>
      <c r="BL79" s="529"/>
      <c r="BM79" s="529"/>
    </row>
    <row r="80" spans="1:65" s="532" customFormat="1" ht="17.100000000000001" customHeight="1">
      <c r="A80" s="554"/>
      <c r="B80" s="555" t="s">
        <v>74</v>
      </c>
      <c r="C80" s="555">
        <f>SUM(C77:C79)</f>
        <v>132000</v>
      </c>
      <c r="D80" s="556">
        <f t="shared" ref="D80:BM80" si="47">SUM(D77:D79)</f>
        <v>0</v>
      </c>
      <c r="E80" s="556">
        <f t="shared" si="47"/>
        <v>0</v>
      </c>
      <c r="F80" s="556">
        <f t="shared" si="47"/>
        <v>0</v>
      </c>
      <c r="G80" s="556">
        <f t="shared" si="47"/>
        <v>0</v>
      </c>
      <c r="H80" s="575" t="e">
        <f t="shared" si="33"/>
        <v>#DIV/0!</v>
      </c>
      <c r="I80" s="556">
        <f t="shared" si="47"/>
        <v>0</v>
      </c>
      <c r="J80" s="577"/>
      <c r="K80" s="556">
        <f>SUM(K77:K79)</f>
        <v>9183</v>
      </c>
      <c r="L80" s="577">
        <f t="shared" si="34"/>
        <v>6.956818181818182</v>
      </c>
      <c r="M80" s="556">
        <f t="shared" si="45"/>
        <v>0</v>
      </c>
      <c r="N80" s="577"/>
      <c r="O80" s="556">
        <f t="shared" si="47"/>
        <v>0</v>
      </c>
      <c r="P80" s="556">
        <f t="shared" si="47"/>
        <v>0</v>
      </c>
      <c r="Q80" s="556">
        <f t="shared" si="41"/>
        <v>0</v>
      </c>
      <c r="R80" s="556">
        <f t="shared" si="41"/>
        <v>0</v>
      </c>
      <c r="S80" s="556">
        <f t="shared" si="47"/>
        <v>0</v>
      </c>
      <c r="T80" s="556">
        <f t="shared" si="47"/>
        <v>0</v>
      </c>
      <c r="U80" s="556">
        <f t="shared" si="47"/>
        <v>0</v>
      </c>
      <c r="V80" s="556">
        <f t="shared" si="47"/>
        <v>0</v>
      </c>
      <c r="W80" s="556">
        <f t="shared" si="47"/>
        <v>0</v>
      </c>
      <c r="X80" s="556">
        <f t="shared" si="47"/>
        <v>0</v>
      </c>
      <c r="Y80" s="577" t="e">
        <f t="shared" si="35"/>
        <v>#DIV/0!</v>
      </c>
      <c r="Z80" s="577"/>
      <c r="AA80" s="556">
        <f t="shared" si="47"/>
        <v>0</v>
      </c>
      <c r="AB80" s="556">
        <f t="shared" si="47"/>
        <v>0</v>
      </c>
      <c r="AC80" s="556">
        <f t="shared" si="47"/>
        <v>0</v>
      </c>
      <c r="AD80" s="556">
        <f t="shared" si="47"/>
        <v>0</v>
      </c>
      <c r="AE80" s="556">
        <f t="shared" si="47"/>
        <v>0</v>
      </c>
      <c r="AF80" s="556">
        <f t="shared" si="47"/>
        <v>0</v>
      </c>
      <c r="AG80" s="556">
        <f t="shared" si="47"/>
        <v>0</v>
      </c>
      <c r="AH80" s="556">
        <f t="shared" si="47"/>
        <v>0</v>
      </c>
      <c r="AI80" s="556">
        <f t="shared" si="47"/>
        <v>0</v>
      </c>
      <c r="AJ80" s="556">
        <f t="shared" si="47"/>
        <v>0</v>
      </c>
      <c r="AK80" s="556">
        <f t="shared" si="47"/>
        <v>0</v>
      </c>
      <c r="AL80" s="556">
        <f t="shared" si="47"/>
        <v>0</v>
      </c>
      <c r="AM80" s="556">
        <f t="shared" si="47"/>
        <v>0</v>
      </c>
      <c r="AN80" s="556">
        <f t="shared" si="47"/>
        <v>0</v>
      </c>
      <c r="AO80" s="556">
        <f t="shared" si="47"/>
        <v>0</v>
      </c>
      <c r="AP80" s="556">
        <f t="shared" si="47"/>
        <v>0</v>
      </c>
      <c r="AQ80" s="556">
        <f t="shared" si="47"/>
        <v>0</v>
      </c>
      <c r="AR80" s="556">
        <f t="shared" si="47"/>
        <v>0</v>
      </c>
      <c r="AS80" s="556">
        <f t="shared" si="36"/>
        <v>0</v>
      </c>
      <c r="AT80" s="556">
        <f t="shared" si="36"/>
        <v>0</v>
      </c>
      <c r="AU80" s="556">
        <f t="shared" si="37"/>
        <v>0</v>
      </c>
      <c r="AV80" s="556">
        <f t="shared" si="42"/>
        <v>0</v>
      </c>
      <c r="AW80" s="556">
        <f t="shared" si="42"/>
        <v>0</v>
      </c>
      <c r="AX80" s="556">
        <f t="shared" si="42"/>
        <v>0</v>
      </c>
      <c r="AY80" s="556">
        <f t="shared" si="42"/>
        <v>0</v>
      </c>
      <c r="AZ80" s="556">
        <f t="shared" si="38"/>
        <v>0</v>
      </c>
      <c r="BA80" s="556">
        <f t="shared" si="38"/>
        <v>0</v>
      </c>
      <c r="BB80" s="556">
        <f t="shared" si="39"/>
        <v>0</v>
      </c>
      <c r="BC80" s="556">
        <f t="shared" si="47"/>
        <v>0</v>
      </c>
      <c r="BD80" s="556">
        <f t="shared" si="47"/>
        <v>0</v>
      </c>
      <c r="BE80" s="556">
        <f t="shared" si="47"/>
        <v>0</v>
      </c>
      <c r="BF80" s="556">
        <f t="shared" si="47"/>
        <v>0</v>
      </c>
      <c r="BG80" s="556">
        <f t="shared" si="47"/>
        <v>0</v>
      </c>
      <c r="BH80" s="556">
        <f t="shared" si="47"/>
        <v>0</v>
      </c>
      <c r="BI80" s="556">
        <f t="shared" si="47"/>
        <v>0</v>
      </c>
      <c r="BJ80" s="556">
        <f t="shared" si="47"/>
        <v>0</v>
      </c>
      <c r="BK80" s="556">
        <f t="shared" si="47"/>
        <v>0</v>
      </c>
      <c r="BL80" s="556">
        <f t="shared" si="47"/>
        <v>0</v>
      </c>
      <c r="BM80" s="556">
        <f t="shared" si="47"/>
        <v>0</v>
      </c>
    </row>
    <row r="81" spans="1:65" s="525" customFormat="1" ht="17.100000000000001" customHeight="1">
      <c r="A81" s="557">
        <v>62</v>
      </c>
      <c r="B81" s="561" t="s">
        <v>129</v>
      </c>
      <c r="C81" s="551">
        <f>July25!C81</f>
        <v>35000</v>
      </c>
      <c r="D81" s="551">
        <f>July25!D81</f>
        <v>0</v>
      </c>
      <c r="E81" s="540"/>
      <c r="F81" s="540"/>
      <c r="G81" s="540"/>
      <c r="H81" s="575" t="e">
        <f t="shared" si="33"/>
        <v>#DIV/0!</v>
      </c>
      <c r="I81" s="540">
        <v>0</v>
      </c>
      <c r="J81" s="575"/>
      <c r="K81" s="551">
        <f>July25!K81+G81</f>
        <v>2632</v>
      </c>
      <c r="L81" s="575">
        <f t="shared" si="34"/>
        <v>7.52</v>
      </c>
      <c r="M81" s="551">
        <f>July25!M81+I81</f>
        <v>0</v>
      </c>
      <c r="N81" s="575"/>
      <c r="O81" s="540"/>
      <c r="P81" s="540"/>
      <c r="Q81" s="527">
        <f>July25!Q81+O81</f>
        <v>139</v>
      </c>
      <c r="R81" s="527">
        <f>July25!R81+P81</f>
        <v>0</v>
      </c>
      <c r="S81" s="540"/>
      <c r="T81" s="540"/>
      <c r="U81" s="540"/>
      <c r="V81" s="540"/>
      <c r="W81" s="540"/>
      <c r="X81" s="540"/>
      <c r="Y81" s="528" t="e">
        <f t="shared" si="35"/>
        <v>#DIV/0!</v>
      </c>
      <c r="Z81" s="528"/>
      <c r="AA81" s="540"/>
      <c r="AB81" s="540"/>
      <c r="AC81" s="540"/>
      <c r="AD81" s="540"/>
      <c r="AE81" s="540"/>
      <c r="AF81" s="540"/>
      <c r="AG81" s="540"/>
      <c r="AH81" s="540"/>
      <c r="AI81" s="540"/>
      <c r="AJ81" s="540"/>
      <c r="AK81" s="540"/>
      <c r="AL81" s="540"/>
      <c r="AM81" s="540"/>
      <c r="AN81" s="540"/>
      <c r="AO81" s="540"/>
      <c r="AP81" s="540"/>
      <c r="AQ81" s="540"/>
      <c r="AR81" s="540"/>
      <c r="AS81" s="527">
        <f t="shared" si="36"/>
        <v>0</v>
      </c>
      <c r="AT81" s="527">
        <f t="shared" si="36"/>
        <v>0</v>
      </c>
      <c r="AU81" s="527">
        <f t="shared" si="37"/>
        <v>0</v>
      </c>
      <c r="AV81" s="527">
        <f>July25!AV81+AO81</f>
        <v>731</v>
      </c>
      <c r="AW81" s="527">
        <f>July25!AW81+AP81</f>
        <v>0</v>
      </c>
      <c r="AX81" s="527">
        <f>July25!AX81+AQ81</f>
        <v>567</v>
      </c>
      <c r="AY81" s="527">
        <f>July25!AY81+AR81</f>
        <v>0</v>
      </c>
      <c r="AZ81" s="527">
        <f t="shared" si="38"/>
        <v>1298</v>
      </c>
      <c r="BA81" s="527">
        <f t="shared" si="38"/>
        <v>0</v>
      </c>
      <c r="BB81" s="527">
        <f t="shared" si="39"/>
        <v>1298</v>
      </c>
      <c r="BC81" s="540"/>
      <c r="BD81" s="540"/>
      <c r="BE81" s="527">
        <f>July25!BE81+BC81</f>
        <v>46</v>
      </c>
      <c r="BF81" s="527">
        <f>July25!BF81+BD81</f>
        <v>230</v>
      </c>
      <c r="BG81" s="540"/>
      <c r="BH81" s="540"/>
      <c r="BI81" s="540"/>
      <c r="BJ81" s="527"/>
      <c r="BK81" s="529"/>
      <c r="BL81" s="529"/>
      <c r="BM81" s="529"/>
    </row>
    <row r="82" spans="1:65" s="525" customFormat="1" ht="17.100000000000001" customHeight="1">
      <c r="A82" s="550">
        <v>63</v>
      </c>
      <c r="B82" s="551" t="s">
        <v>130</v>
      </c>
      <c r="C82" s="551">
        <f>July25!C82</f>
        <v>17000</v>
      </c>
      <c r="D82" s="551">
        <f>July25!D82</f>
        <v>0</v>
      </c>
      <c r="E82" s="540"/>
      <c r="F82" s="540"/>
      <c r="G82" s="540"/>
      <c r="H82" s="575" t="e">
        <f t="shared" si="33"/>
        <v>#DIV/0!</v>
      </c>
      <c r="I82" s="540">
        <v>0</v>
      </c>
      <c r="J82" s="575"/>
      <c r="K82" s="551">
        <f>July25!K82+G82</f>
        <v>885</v>
      </c>
      <c r="L82" s="575">
        <f t="shared" si="34"/>
        <v>5.2058823529411766</v>
      </c>
      <c r="M82" s="551">
        <f>July25!M82+I82</f>
        <v>0</v>
      </c>
      <c r="N82" s="575"/>
      <c r="O82" s="540"/>
      <c r="P82" s="540"/>
      <c r="Q82" s="527">
        <f>July25!Q82+O82</f>
        <v>59</v>
      </c>
      <c r="R82" s="527">
        <f>July25!R82+P82</f>
        <v>0</v>
      </c>
      <c r="S82" s="540"/>
      <c r="T82" s="540"/>
      <c r="U82" s="540"/>
      <c r="V82" s="540"/>
      <c r="W82" s="540"/>
      <c r="X82" s="540"/>
      <c r="Y82" s="528" t="e">
        <f t="shared" si="35"/>
        <v>#DIV/0!</v>
      </c>
      <c r="Z82" s="528"/>
      <c r="AA82" s="540"/>
      <c r="AB82" s="540"/>
      <c r="AC82" s="540"/>
      <c r="AD82" s="540"/>
      <c r="AE82" s="540"/>
      <c r="AF82" s="540"/>
      <c r="AG82" s="540"/>
      <c r="AH82" s="540"/>
      <c r="AI82" s="540"/>
      <c r="AJ82" s="540"/>
      <c r="AK82" s="540"/>
      <c r="AL82" s="540"/>
      <c r="AM82" s="540"/>
      <c r="AN82" s="540"/>
      <c r="AO82" s="540"/>
      <c r="AP82" s="540"/>
      <c r="AQ82" s="540"/>
      <c r="AR82" s="540"/>
      <c r="AS82" s="527">
        <f t="shared" si="36"/>
        <v>0</v>
      </c>
      <c r="AT82" s="527">
        <f t="shared" si="36"/>
        <v>0</v>
      </c>
      <c r="AU82" s="527">
        <f t="shared" si="37"/>
        <v>0</v>
      </c>
      <c r="AV82" s="527">
        <f>July25!AV82+AO82</f>
        <v>187</v>
      </c>
      <c r="AW82" s="527">
        <f>July25!AW82+AP82</f>
        <v>0</v>
      </c>
      <c r="AX82" s="527">
        <f>July25!AX82+AQ82</f>
        <v>153</v>
      </c>
      <c r="AY82" s="527">
        <f>July25!AY82+AR82</f>
        <v>0</v>
      </c>
      <c r="AZ82" s="527">
        <f t="shared" si="38"/>
        <v>340</v>
      </c>
      <c r="BA82" s="527">
        <f t="shared" si="38"/>
        <v>0</v>
      </c>
      <c r="BB82" s="527">
        <f t="shared" si="39"/>
        <v>340</v>
      </c>
      <c r="BC82" s="540"/>
      <c r="BD82" s="540"/>
      <c r="BE82" s="527"/>
      <c r="BF82" s="527"/>
      <c r="BG82" s="540"/>
      <c r="BH82" s="540"/>
      <c r="BI82" s="540"/>
      <c r="BJ82" s="527"/>
      <c r="BK82" s="529"/>
      <c r="BL82" s="529"/>
      <c r="BM82" s="529"/>
    </row>
    <row r="83" spans="1:65" s="525" customFormat="1" ht="17.100000000000001" customHeight="1">
      <c r="A83" s="550">
        <v>64</v>
      </c>
      <c r="B83" s="551" t="s">
        <v>131</v>
      </c>
      <c r="C83" s="551">
        <f>July25!C83</f>
        <v>20000</v>
      </c>
      <c r="D83" s="551">
        <f>July25!D83</f>
        <v>0</v>
      </c>
      <c r="E83" s="540"/>
      <c r="F83" s="540"/>
      <c r="G83" s="540"/>
      <c r="H83" s="575" t="e">
        <f t="shared" si="33"/>
        <v>#DIV/0!</v>
      </c>
      <c r="I83" s="540">
        <v>0</v>
      </c>
      <c r="J83" s="575"/>
      <c r="K83" s="551">
        <f>July25!K83+G83</f>
        <v>1732</v>
      </c>
      <c r="L83" s="575">
        <f t="shared" si="34"/>
        <v>8.66</v>
      </c>
      <c r="M83" s="551">
        <f>July25!M83+I83</f>
        <v>0</v>
      </c>
      <c r="N83" s="575"/>
      <c r="O83" s="540"/>
      <c r="P83" s="540"/>
      <c r="Q83" s="527">
        <f>July25!Q83+O83</f>
        <v>50</v>
      </c>
      <c r="R83" s="527">
        <f>July25!R83+P83</f>
        <v>0</v>
      </c>
      <c r="S83" s="540"/>
      <c r="T83" s="540"/>
      <c r="U83" s="540"/>
      <c r="V83" s="540"/>
      <c r="W83" s="540"/>
      <c r="X83" s="540"/>
      <c r="Y83" s="528" t="e">
        <f t="shared" si="35"/>
        <v>#DIV/0!</v>
      </c>
      <c r="Z83" s="528"/>
      <c r="AA83" s="540"/>
      <c r="AB83" s="540"/>
      <c r="AC83" s="540"/>
      <c r="AD83" s="540"/>
      <c r="AE83" s="540"/>
      <c r="AF83" s="540"/>
      <c r="AG83" s="540"/>
      <c r="AH83" s="540"/>
      <c r="AI83" s="540"/>
      <c r="AJ83" s="540"/>
      <c r="AK83" s="540"/>
      <c r="AL83" s="540"/>
      <c r="AM83" s="540"/>
      <c r="AN83" s="540"/>
      <c r="AO83" s="540"/>
      <c r="AP83" s="540"/>
      <c r="AQ83" s="540"/>
      <c r="AR83" s="540"/>
      <c r="AS83" s="527">
        <f t="shared" si="36"/>
        <v>0</v>
      </c>
      <c r="AT83" s="527">
        <f t="shared" si="36"/>
        <v>0</v>
      </c>
      <c r="AU83" s="527">
        <f t="shared" si="37"/>
        <v>0</v>
      </c>
      <c r="AV83" s="527">
        <f>July25!AV83+AO83</f>
        <v>397</v>
      </c>
      <c r="AW83" s="527">
        <f>July25!AW83+AP83</f>
        <v>0</v>
      </c>
      <c r="AX83" s="527">
        <f>July25!AX83+AQ83</f>
        <v>328</v>
      </c>
      <c r="AY83" s="527">
        <f>July25!AY83+AR83</f>
        <v>0</v>
      </c>
      <c r="AZ83" s="527">
        <f t="shared" si="38"/>
        <v>725</v>
      </c>
      <c r="BA83" s="527">
        <f t="shared" si="38"/>
        <v>0</v>
      </c>
      <c r="BB83" s="527">
        <f t="shared" si="39"/>
        <v>725</v>
      </c>
      <c r="BC83" s="540"/>
      <c r="BD83" s="540"/>
      <c r="BE83" s="527"/>
      <c r="BF83" s="527"/>
      <c r="BG83" s="540"/>
      <c r="BH83" s="540"/>
      <c r="BI83" s="540"/>
      <c r="BJ83" s="527"/>
      <c r="BK83" s="529"/>
      <c r="BL83" s="529"/>
      <c r="BM83" s="529"/>
    </row>
    <row r="84" spans="1:65" s="525" customFormat="1" ht="17.100000000000001" customHeight="1">
      <c r="A84" s="552">
        <v>65</v>
      </c>
      <c r="B84" s="553" t="s">
        <v>132</v>
      </c>
      <c r="C84" s="551">
        <f>July25!C84</f>
        <v>13000</v>
      </c>
      <c r="D84" s="551">
        <f>July25!D84</f>
        <v>0</v>
      </c>
      <c r="E84" s="540"/>
      <c r="F84" s="540"/>
      <c r="G84" s="540"/>
      <c r="H84" s="575" t="e">
        <f t="shared" si="33"/>
        <v>#DIV/0!</v>
      </c>
      <c r="I84" s="540">
        <v>0</v>
      </c>
      <c r="J84" s="575"/>
      <c r="K84" s="551">
        <f>July25!K84+G84</f>
        <v>1085</v>
      </c>
      <c r="L84" s="575">
        <f t="shared" si="34"/>
        <v>8.3461538461538467</v>
      </c>
      <c r="M84" s="551">
        <f>July25!M84+I84</f>
        <v>0</v>
      </c>
      <c r="N84" s="575"/>
      <c r="O84" s="540"/>
      <c r="P84" s="540"/>
      <c r="Q84" s="527">
        <f>July25!Q84+O84</f>
        <v>102</v>
      </c>
      <c r="R84" s="527">
        <f>July25!R84+P84</f>
        <v>0</v>
      </c>
      <c r="S84" s="540"/>
      <c r="T84" s="540"/>
      <c r="U84" s="540"/>
      <c r="V84" s="540"/>
      <c r="W84" s="540"/>
      <c r="X84" s="540"/>
      <c r="Y84" s="528" t="e">
        <f t="shared" si="35"/>
        <v>#DIV/0!</v>
      </c>
      <c r="Z84" s="528"/>
      <c r="AA84" s="540"/>
      <c r="AB84" s="540"/>
      <c r="AC84" s="540"/>
      <c r="AD84" s="540"/>
      <c r="AE84" s="540"/>
      <c r="AF84" s="540"/>
      <c r="AG84" s="540"/>
      <c r="AH84" s="540"/>
      <c r="AI84" s="540"/>
      <c r="AJ84" s="540"/>
      <c r="AK84" s="540"/>
      <c r="AL84" s="540"/>
      <c r="AM84" s="540"/>
      <c r="AN84" s="540"/>
      <c r="AO84" s="540"/>
      <c r="AP84" s="540"/>
      <c r="AQ84" s="540"/>
      <c r="AR84" s="540"/>
      <c r="AS84" s="527">
        <f t="shared" si="36"/>
        <v>0</v>
      </c>
      <c r="AT84" s="527">
        <f t="shared" si="36"/>
        <v>0</v>
      </c>
      <c r="AU84" s="527">
        <f t="shared" si="37"/>
        <v>0</v>
      </c>
      <c r="AV84" s="527">
        <f>July25!AV84+AO84</f>
        <v>300</v>
      </c>
      <c r="AW84" s="527">
        <f>July25!AW84+AP84</f>
        <v>0</v>
      </c>
      <c r="AX84" s="527">
        <f>July25!AX84+AQ84</f>
        <v>212</v>
      </c>
      <c r="AY84" s="527">
        <f>July25!AY84+AR84</f>
        <v>0</v>
      </c>
      <c r="AZ84" s="527">
        <f t="shared" si="38"/>
        <v>512</v>
      </c>
      <c r="BA84" s="527">
        <f t="shared" si="38"/>
        <v>0</v>
      </c>
      <c r="BB84" s="527">
        <f t="shared" si="39"/>
        <v>512</v>
      </c>
      <c r="BC84" s="540"/>
      <c r="BD84" s="540"/>
      <c r="BE84" s="527"/>
      <c r="BF84" s="527"/>
      <c r="BG84" s="540"/>
      <c r="BH84" s="540"/>
      <c r="BI84" s="540"/>
      <c r="BJ84" s="527"/>
      <c r="BK84" s="529"/>
      <c r="BL84" s="529"/>
      <c r="BM84" s="529"/>
    </row>
    <row r="85" spans="1:65" s="532" customFormat="1" ht="17.100000000000001" customHeight="1">
      <c r="A85" s="554"/>
      <c r="B85" s="555" t="s">
        <v>74</v>
      </c>
      <c r="C85" s="555">
        <f>SUM(C81:C84)</f>
        <v>85000</v>
      </c>
      <c r="D85" s="556">
        <f t="shared" ref="D85:BM85" si="48">SUM(D81:D84)</f>
        <v>0</v>
      </c>
      <c r="E85" s="556">
        <f t="shared" si="48"/>
        <v>0</v>
      </c>
      <c r="F85" s="556">
        <f t="shared" si="48"/>
        <v>0</v>
      </c>
      <c r="G85" s="556">
        <f t="shared" si="48"/>
        <v>0</v>
      </c>
      <c r="H85" s="575" t="e">
        <f t="shared" si="33"/>
        <v>#DIV/0!</v>
      </c>
      <c r="I85" s="556">
        <f t="shared" si="48"/>
        <v>0</v>
      </c>
      <c r="J85" s="577"/>
      <c r="K85" s="556">
        <f>SUM(K81:K84)</f>
        <v>6334</v>
      </c>
      <c r="L85" s="577">
        <f t="shared" si="34"/>
        <v>7.4517647058823533</v>
      </c>
      <c r="M85" s="556">
        <f t="shared" si="45"/>
        <v>0</v>
      </c>
      <c r="N85" s="577"/>
      <c r="O85" s="556">
        <f t="shared" si="48"/>
        <v>0</v>
      </c>
      <c r="P85" s="556">
        <f t="shared" si="48"/>
        <v>0</v>
      </c>
      <c r="Q85" s="556">
        <f t="shared" si="41"/>
        <v>0</v>
      </c>
      <c r="R85" s="556">
        <f t="shared" si="41"/>
        <v>0</v>
      </c>
      <c r="S85" s="556">
        <f t="shared" si="48"/>
        <v>0</v>
      </c>
      <c r="T85" s="556">
        <f t="shared" si="48"/>
        <v>0</v>
      </c>
      <c r="U85" s="556">
        <f t="shared" si="48"/>
        <v>0</v>
      </c>
      <c r="V85" s="556">
        <f t="shared" si="48"/>
        <v>0</v>
      </c>
      <c r="W85" s="556">
        <f t="shared" si="48"/>
        <v>0</v>
      </c>
      <c r="X85" s="556">
        <f t="shared" si="48"/>
        <v>0</v>
      </c>
      <c r="Y85" s="577" t="e">
        <f t="shared" si="35"/>
        <v>#DIV/0!</v>
      </c>
      <c r="Z85" s="577"/>
      <c r="AA85" s="556">
        <f t="shared" si="48"/>
        <v>0</v>
      </c>
      <c r="AB85" s="556">
        <f t="shared" si="48"/>
        <v>0</v>
      </c>
      <c r="AC85" s="556">
        <f t="shared" si="48"/>
        <v>0</v>
      </c>
      <c r="AD85" s="556">
        <f t="shared" si="48"/>
        <v>0</v>
      </c>
      <c r="AE85" s="556">
        <f t="shared" si="48"/>
        <v>0</v>
      </c>
      <c r="AF85" s="556">
        <f t="shared" si="48"/>
        <v>0</v>
      </c>
      <c r="AG85" s="556">
        <f t="shared" si="48"/>
        <v>0</v>
      </c>
      <c r="AH85" s="556">
        <f t="shared" si="48"/>
        <v>0</v>
      </c>
      <c r="AI85" s="556">
        <f t="shared" si="48"/>
        <v>0</v>
      </c>
      <c r="AJ85" s="556">
        <f t="shared" si="48"/>
        <v>0</v>
      </c>
      <c r="AK85" s="556">
        <f t="shared" si="48"/>
        <v>0</v>
      </c>
      <c r="AL85" s="556">
        <f t="shared" si="48"/>
        <v>0</v>
      </c>
      <c r="AM85" s="556">
        <f t="shared" si="48"/>
        <v>0</v>
      </c>
      <c r="AN85" s="556">
        <f t="shared" si="48"/>
        <v>0</v>
      </c>
      <c r="AO85" s="556">
        <f t="shared" si="48"/>
        <v>0</v>
      </c>
      <c r="AP85" s="556">
        <f t="shared" si="48"/>
        <v>0</v>
      </c>
      <c r="AQ85" s="556">
        <f t="shared" si="48"/>
        <v>0</v>
      </c>
      <c r="AR85" s="556">
        <f t="shared" si="48"/>
        <v>0</v>
      </c>
      <c r="AS85" s="556">
        <f t="shared" si="36"/>
        <v>0</v>
      </c>
      <c r="AT85" s="556">
        <f t="shared" si="36"/>
        <v>0</v>
      </c>
      <c r="AU85" s="556">
        <f t="shared" si="37"/>
        <v>0</v>
      </c>
      <c r="AV85" s="556">
        <f t="shared" si="42"/>
        <v>0</v>
      </c>
      <c r="AW85" s="556">
        <f t="shared" si="42"/>
        <v>0</v>
      </c>
      <c r="AX85" s="556">
        <f t="shared" si="42"/>
        <v>0</v>
      </c>
      <c r="AY85" s="556">
        <f t="shared" si="42"/>
        <v>0</v>
      </c>
      <c r="AZ85" s="556">
        <f t="shared" si="38"/>
        <v>0</v>
      </c>
      <c r="BA85" s="556">
        <f t="shared" si="38"/>
        <v>0</v>
      </c>
      <c r="BB85" s="556">
        <f t="shared" si="39"/>
        <v>0</v>
      </c>
      <c r="BC85" s="556">
        <f t="shared" si="48"/>
        <v>0</v>
      </c>
      <c r="BD85" s="556">
        <f t="shared" si="48"/>
        <v>0</v>
      </c>
      <c r="BE85" s="556">
        <f t="shared" si="48"/>
        <v>46</v>
      </c>
      <c r="BF85" s="556">
        <f t="shared" si="48"/>
        <v>230</v>
      </c>
      <c r="BG85" s="556">
        <f t="shared" si="48"/>
        <v>0</v>
      </c>
      <c r="BH85" s="556">
        <f t="shared" si="48"/>
        <v>0</v>
      </c>
      <c r="BI85" s="556">
        <f t="shared" si="48"/>
        <v>0</v>
      </c>
      <c r="BJ85" s="556">
        <f t="shared" si="48"/>
        <v>0</v>
      </c>
      <c r="BK85" s="556">
        <f t="shared" si="48"/>
        <v>0</v>
      </c>
      <c r="BL85" s="556">
        <f t="shared" si="48"/>
        <v>0</v>
      </c>
      <c r="BM85" s="556">
        <f t="shared" si="48"/>
        <v>0</v>
      </c>
    </row>
    <row r="86" spans="1:65" s="525" customFormat="1" ht="17.100000000000001" customHeight="1">
      <c r="A86" s="557">
        <v>65</v>
      </c>
      <c r="B86" s="561" t="s">
        <v>133</v>
      </c>
      <c r="C86" s="551">
        <f>July25!C86</f>
        <v>16000</v>
      </c>
      <c r="D86" s="551">
        <f>July25!D86</f>
        <v>0</v>
      </c>
      <c r="E86" s="540"/>
      <c r="F86" s="540"/>
      <c r="G86" s="540"/>
      <c r="H86" s="575" t="e">
        <f t="shared" si="33"/>
        <v>#DIV/0!</v>
      </c>
      <c r="I86" s="540">
        <v>0</v>
      </c>
      <c r="J86" s="575"/>
      <c r="K86" s="551">
        <f>July25!K86+G86</f>
        <v>1089</v>
      </c>
      <c r="L86" s="575">
        <f t="shared" si="34"/>
        <v>6.8062500000000004</v>
      </c>
      <c r="M86" s="551">
        <f>July25!M86+I86</f>
        <v>0</v>
      </c>
      <c r="N86" s="575"/>
      <c r="O86" s="540"/>
      <c r="P86" s="540"/>
      <c r="Q86" s="527">
        <f>July25!Q86+O86</f>
        <v>36</v>
      </c>
      <c r="R86" s="527">
        <f>July25!R86+P86</f>
        <v>0</v>
      </c>
      <c r="S86" s="540"/>
      <c r="T86" s="540"/>
      <c r="U86" s="540"/>
      <c r="V86" s="540"/>
      <c r="W86" s="540"/>
      <c r="X86" s="540"/>
      <c r="Y86" s="528" t="e">
        <f t="shared" si="35"/>
        <v>#DIV/0!</v>
      </c>
      <c r="Z86" s="528"/>
      <c r="AA86" s="540"/>
      <c r="AB86" s="540"/>
      <c r="AC86" s="540"/>
      <c r="AD86" s="540"/>
      <c r="AE86" s="540"/>
      <c r="AF86" s="540"/>
      <c r="AG86" s="540"/>
      <c r="AH86" s="540"/>
      <c r="AI86" s="540"/>
      <c r="AJ86" s="540"/>
      <c r="AK86" s="540"/>
      <c r="AL86" s="540"/>
      <c r="AM86" s="540"/>
      <c r="AN86" s="540"/>
      <c r="AO86" s="540"/>
      <c r="AP86" s="540"/>
      <c r="AQ86" s="540"/>
      <c r="AR86" s="540"/>
      <c r="AS86" s="527">
        <f t="shared" si="36"/>
        <v>0</v>
      </c>
      <c r="AT86" s="527">
        <f t="shared" si="36"/>
        <v>0</v>
      </c>
      <c r="AU86" s="527">
        <f t="shared" si="37"/>
        <v>0</v>
      </c>
      <c r="AV86" s="527">
        <f>July25!AV86+AO86</f>
        <v>235</v>
      </c>
      <c r="AW86" s="527">
        <f>July25!AW86+AP86</f>
        <v>0</v>
      </c>
      <c r="AX86" s="527">
        <f>July25!AX86+AQ86</f>
        <v>201</v>
      </c>
      <c r="AY86" s="527">
        <f>July25!AY86+AR86</f>
        <v>0</v>
      </c>
      <c r="AZ86" s="527">
        <f t="shared" si="38"/>
        <v>436</v>
      </c>
      <c r="BA86" s="527">
        <f t="shared" si="38"/>
        <v>0</v>
      </c>
      <c r="BB86" s="527">
        <f t="shared" si="39"/>
        <v>436</v>
      </c>
      <c r="BC86" s="540"/>
      <c r="BD86" s="540"/>
      <c r="BE86" s="527"/>
      <c r="BF86" s="527"/>
      <c r="BG86" s="540"/>
      <c r="BH86" s="540"/>
      <c r="BI86" s="540"/>
      <c r="BJ86" s="527"/>
      <c r="BK86" s="529"/>
      <c r="BL86" s="529"/>
      <c r="BM86" s="529"/>
    </row>
    <row r="87" spans="1:65" s="525" customFormat="1" ht="17.100000000000001" customHeight="1">
      <c r="A87" s="552">
        <v>66</v>
      </c>
      <c r="B87" s="551" t="s">
        <v>134</v>
      </c>
      <c r="C87" s="551">
        <f>July25!C87</f>
        <v>24000</v>
      </c>
      <c r="D87" s="551">
        <f>July25!D87</f>
        <v>0</v>
      </c>
      <c r="E87" s="540"/>
      <c r="F87" s="540"/>
      <c r="G87" s="540"/>
      <c r="H87" s="575" t="e">
        <f t="shared" si="33"/>
        <v>#DIV/0!</v>
      </c>
      <c r="I87" s="540">
        <v>0</v>
      </c>
      <c r="J87" s="575"/>
      <c r="K87" s="551">
        <f>July25!K87+G87</f>
        <v>1907</v>
      </c>
      <c r="L87" s="575">
        <f t="shared" si="34"/>
        <v>7.9458333333333337</v>
      </c>
      <c r="M87" s="551">
        <f>July25!M87+I87</f>
        <v>0</v>
      </c>
      <c r="N87" s="575"/>
      <c r="O87" s="527"/>
      <c r="P87" s="527"/>
      <c r="Q87" s="527">
        <f>July25!Q87+O87</f>
        <v>0</v>
      </c>
      <c r="R87" s="527">
        <f>July25!R87+P87</f>
        <v>0</v>
      </c>
      <c r="S87" s="540"/>
      <c r="T87" s="540"/>
      <c r="U87" s="540"/>
      <c r="V87" s="540"/>
      <c r="W87" s="540"/>
      <c r="X87" s="540"/>
      <c r="Y87" s="528" t="e">
        <f t="shared" si="35"/>
        <v>#DIV/0!</v>
      </c>
      <c r="Z87" s="528"/>
      <c r="AA87" s="540"/>
      <c r="AB87" s="540"/>
      <c r="AC87" s="540"/>
      <c r="AD87" s="540"/>
      <c r="AE87" s="540"/>
      <c r="AF87" s="540"/>
      <c r="AG87" s="540"/>
      <c r="AH87" s="540"/>
      <c r="AI87" s="540"/>
      <c r="AJ87" s="540"/>
      <c r="AK87" s="540"/>
      <c r="AL87" s="540"/>
      <c r="AM87" s="540"/>
      <c r="AN87" s="540"/>
      <c r="AO87" s="540"/>
      <c r="AP87" s="540"/>
      <c r="AQ87" s="540"/>
      <c r="AR87" s="540"/>
      <c r="AS87" s="527">
        <f t="shared" si="36"/>
        <v>0</v>
      </c>
      <c r="AT87" s="527">
        <f t="shared" si="36"/>
        <v>0</v>
      </c>
      <c r="AU87" s="527">
        <f t="shared" si="37"/>
        <v>0</v>
      </c>
      <c r="AV87" s="527">
        <f>July25!AV87+AO87</f>
        <v>366</v>
      </c>
      <c r="AW87" s="527">
        <f>July25!AW87+AP87</f>
        <v>0</v>
      </c>
      <c r="AX87" s="527">
        <f>July25!AX87+AQ87</f>
        <v>291</v>
      </c>
      <c r="AY87" s="527">
        <f>July25!AY87+AR87</f>
        <v>0</v>
      </c>
      <c r="AZ87" s="527">
        <f t="shared" si="38"/>
        <v>657</v>
      </c>
      <c r="BA87" s="527">
        <f t="shared" si="38"/>
        <v>0</v>
      </c>
      <c r="BB87" s="527">
        <f t="shared" si="39"/>
        <v>657</v>
      </c>
      <c r="BC87" s="540"/>
      <c r="BD87" s="540"/>
      <c r="BE87" s="527"/>
      <c r="BF87" s="527"/>
      <c r="BG87" s="540"/>
      <c r="BH87" s="540"/>
      <c r="BI87" s="540"/>
      <c r="BJ87" s="527"/>
      <c r="BK87" s="529"/>
      <c r="BL87" s="529"/>
      <c r="BM87" s="529"/>
    </row>
    <row r="88" spans="1:65" s="532" customFormat="1" ht="17.100000000000001" customHeight="1">
      <c r="A88" s="564"/>
      <c r="B88" s="565" t="s">
        <v>74</v>
      </c>
      <c r="C88" s="565">
        <f>SUM(C86:C87)</f>
        <v>40000</v>
      </c>
      <c r="D88" s="566">
        <f t="shared" ref="D88:BM88" si="49">SUM(D86:D87)</f>
        <v>0</v>
      </c>
      <c r="E88" s="566">
        <f t="shared" si="49"/>
        <v>0</v>
      </c>
      <c r="F88" s="566">
        <f t="shared" si="49"/>
        <v>0</v>
      </c>
      <c r="G88" s="566">
        <f t="shared" si="49"/>
        <v>0</v>
      </c>
      <c r="H88" s="575" t="e">
        <f t="shared" si="33"/>
        <v>#DIV/0!</v>
      </c>
      <c r="I88" s="566">
        <f t="shared" si="49"/>
        <v>0</v>
      </c>
      <c r="J88" s="578"/>
      <c r="K88" s="566">
        <f>SUM(K86:K87)</f>
        <v>2996</v>
      </c>
      <c r="L88" s="578">
        <f t="shared" si="34"/>
        <v>7.49</v>
      </c>
      <c r="M88" s="566">
        <f t="shared" si="45"/>
        <v>0</v>
      </c>
      <c r="N88" s="578"/>
      <c r="O88" s="566">
        <f t="shared" si="49"/>
        <v>0</v>
      </c>
      <c r="P88" s="566">
        <f t="shared" si="49"/>
        <v>0</v>
      </c>
      <c r="Q88" s="566">
        <f t="shared" si="41"/>
        <v>0</v>
      </c>
      <c r="R88" s="566">
        <f t="shared" si="41"/>
        <v>0</v>
      </c>
      <c r="S88" s="566">
        <f t="shared" si="49"/>
        <v>0</v>
      </c>
      <c r="T88" s="566">
        <f t="shared" si="49"/>
        <v>0</v>
      </c>
      <c r="U88" s="566">
        <f t="shared" si="49"/>
        <v>0</v>
      </c>
      <c r="V88" s="566">
        <f t="shared" si="49"/>
        <v>0</v>
      </c>
      <c r="W88" s="566">
        <f t="shared" si="49"/>
        <v>0</v>
      </c>
      <c r="X88" s="566">
        <f t="shared" si="49"/>
        <v>0</v>
      </c>
      <c r="Y88" s="578" t="e">
        <f t="shared" si="35"/>
        <v>#DIV/0!</v>
      </c>
      <c r="Z88" s="578"/>
      <c r="AA88" s="566">
        <f t="shared" si="49"/>
        <v>0</v>
      </c>
      <c r="AB88" s="566">
        <f t="shared" si="49"/>
        <v>0</v>
      </c>
      <c r="AC88" s="566">
        <f t="shared" si="49"/>
        <v>0</v>
      </c>
      <c r="AD88" s="566">
        <f t="shared" si="49"/>
        <v>0</v>
      </c>
      <c r="AE88" s="566">
        <f t="shared" si="49"/>
        <v>0</v>
      </c>
      <c r="AF88" s="566">
        <f t="shared" si="49"/>
        <v>0</v>
      </c>
      <c r="AG88" s="566">
        <f t="shared" si="49"/>
        <v>0</v>
      </c>
      <c r="AH88" s="566">
        <f t="shared" si="49"/>
        <v>0</v>
      </c>
      <c r="AI88" s="566">
        <f t="shared" si="49"/>
        <v>0</v>
      </c>
      <c r="AJ88" s="566">
        <f t="shared" si="49"/>
        <v>0</v>
      </c>
      <c r="AK88" s="566">
        <f t="shared" si="49"/>
        <v>0</v>
      </c>
      <c r="AL88" s="566">
        <f t="shared" si="49"/>
        <v>0</v>
      </c>
      <c r="AM88" s="566">
        <f t="shared" si="49"/>
        <v>0</v>
      </c>
      <c r="AN88" s="566">
        <f t="shared" si="49"/>
        <v>0</v>
      </c>
      <c r="AO88" s="566">
        <f t="shared" si="49"/>
        <v>0</v>
      </c>
      <c r="AP88" s="566">
        <f t="shared" si="49"/>
        <v>0</v>
      </c>
      <c r="AQ88" s="566">
        <f t="shared" si="49"/>
        <v>0</v>
      </c>
      <c r="AR88" s="566">
        <f t="shared" si="49"/>
        <v>0</v>
      </c>
      <c r="AS88" s="566">
        <f t="shared" si="36"/>
        <v>0</v>
      </c>
      <c r="AT88" s="566">
        <f t="shared" si="36"/>
        <v>0</v>
      </c>
      <c r="AU88" s="566">
        <f t="shared" si="37"/>
        <v>0</v>
      </c>
      <c r="AV88" s="566">
        <f t="shared" si="42"/>
        <v>0</v>
      </c>
      <c r="AW88" s="566">
        <f t="shared" si="42"/>
        <v>0</v>
      </c>
      <c r="AX88" s="566">
        <f t="shared" si="42"/>
        <v>0</v>
      </c>
      <c r="AY88" s="566">
        <f t="shared" si="42"/>
        <v>0</v>
      </c>
      <c r="AZ88" s="566">
        <f t="shared" si="38"/>
        <v>0</v>
      </c>
      <c r="BA88" s="566">
        <f t="shared" si="38"/>
        <v>0</v>
      </c>
      <c r="BB88" s="566">
        <f t="shared" si="39"/>
        <v>0</v>
      </c>
      <c r="BC88" s="566">
        <f t="shared" si="49"/>
        <v>0</v>
      </c>
      <c r="BD88" s="566">
        <f t="shared" si="49"/>
        <v>0</v>
      </c>
      <c r="BE88" s="566">
        <f t="shared" si="49"/>
        <v>0</v>
      </c>
      <c r="BF88" s="566">
        <f t="shared" si="49"/>
        <v>0</v>
      </c>
      <c r="BG88" s="566">
        <f t="shared" si="49"/>
        <v>0</v>
      </c>
      <c r="BH88" s="566">
        <f t="shared" si="49"/>
        <v>0</v>
      </c>
      <c r="BI88" s="566">
        <f t="shared" si="49"/>
        <v>0</v>
      </c>
      <c r="BJ88" s="566">
        <f t="shared" si="49"/>
        <v>0</v>
      </c>
      <c r="BK88" s="566">
        <f t="shared" si="49"/>
        <v>0</v>
      </c>
      <c r="BL88" s="566">
        <f t="shared" si="49"/>
        <v>0</v>
      </c>
      <c r="BM88" s="566">
        <f t="shared" si="49"/>
        <v>0</v>
      </c>
    </row>
    <row r="89" spans="1:65" s="532" customFormat="1">
      <c r="A89" s="567"/>
      <c r="B89" s="568" t="s">
        <v>135</v>
      </c>
      <c r="C89" s="569">
        <f>C9+C12+C13+C19+C23+C26+C29+C33+C37+C38+C39+C40+C45+C51+C54+C57+C63+C67+C71+C76+C80+C85+C88</f>
        <v>3513500</v>
      </c>
      <c r="D89" s="570">
        <f>D9+D12+D13+D19+D23+D26+D29+D33+D37+D38+D39+D40+D45+D51+D54+D57+D63+D67+D71+D76+D80+D85+D88</f>
        <v>336500</v>
      </c>
      <c r="E89" s="590">
        <f>E9+E12+E13+E19+E23+E26+E29+E33+E37+E38+E39+E40+E45+E51+E54+E57+E63+E67+E71+E76+E80+E85+E88</f>
        <v>0</v>
      </c>
      <c r="F89" s="590">
        <f>F9+F12+F13+F19+F23+F26+F29+F33+F37+F38+F39+F40+F45+F51+F54+F57+F63+F67+F71+F76+F80+F85+F88</f>
        <v>0</v>
      </c>
      <c r="G89" s="590">
        <f>G9+G12+G13+G19+G23+G26+G29+G33+G37+G38+G39+G40+G45+G51+G54+G57+G63+G67+G71+G76+G80+G85+G88</f>
        <v>0</v>
      </c>
      <c r="H89" s="575" t="e">
        <f t="shared" si="33"/>
        <v>#DIV/0!</v>
      </c>
      <c r="I89" s="570">
        <f>I9+I12+I13+I19+I23+I26+I29+I33+I37+I38+I39+I40+I45+I51+I54+I57+I63+I67+I71+I76+I80+I85+I88</f>
        <v>0</v>
      </c>
      <c r="J89" s="577" t="e">
        <f t="shared" ref="J89" si="50">I89*100/F89</f>
        <v>#DIV/0!</v>
      </c>
      <c r="K89" s="570">
        <f>K9+K12+K13+K19+K23+K26+K29+K33+K37+K38+K39+K40+K45+K51+K54+K57+K63+K67+K71+K76+K80+K85+K88</f>
        <v>237984</v>
      </c>
      <c r="L89" s="578">
        <f t="shared" si="34"/>
        <v>6.7734168208339263</v>
      </c>
      <c r="M89" s="570">
        <f>M9+M12+M13+M19+M23+M26+M29+M33+M37+M38+M39+M40+M45+M51+M54+M57+M63+M67+M71+M76+M80+M85+M88</f>
        <v>3286</v>
      </c>
      <c r="N89" s="581">
        <f t="shared" si="46"/>
        <v>0.97652303120356609</v>
      </c>
      <c r="O89" s="590">
        <f>O9+O12+O13+O19+O23+O26+O29+O33+O37+O38+O39+O40+O45+O51+O54+O57+O63+O67+O71+O76+O80+O85+O88</f>
        <v>0</v>
      </c>
      <c r="P89" s="590">
        <f t="shared" ref="P89:X89" si="51">P9+P12+P13+P19+P23+P26+P29+P33+P37+P38+P39+P40+P45+P51+P54+P57+P63+P67+P71+P76+P80+P85+P88</f>
        <v>0</v>
      </c>
      <c r="Q89" s="590">
        <f t="shared" si="51"/>
        <v>1342</v>
      </c>
      <c r="R89" s="590">
        <f t="shared" si="51"/>
        <v>113</v>
      </c>
      <c r="S89" s="590">
        <f t="shared" si="51"/>
        <v>0</v>
      </c>
      <c r="T89" s="590">
        <f t="shared" si="51"/>
        <v>0</v>
      </c>
      <c r="U89" s="590">
        <f t="shared" si="51"/>
        <v>0</v>
      </c>
      <c r="V89" s="590">
        <f t="shared" si="51"/>
        <v>0</v>
      </c>
      <c r="W89" s="590">
        <f t="shared" si="51"/>
        <v>0</v>
      </c>
      <c r="X89" s="590">
        <f t="shared" si="51"/>
        <v>0</v>
      </c>
      <c r="Y89" s="591" t="e">
        <f t="shared" si="35"/>
        <v>#DIV/0!</v>
      </c>
      <c r="Z89" s="591" t="e">
        <f t="shared" si="35"/>
        <v>#DIV/0!</v>
      </c>
      <c r="AA89" s="590">
        <f t="shared" ref="AA89:AU89" si="52">AA9+AA12+AA13+AA19+AA23+AA26+AA29+AA33+AA37+AA38+AA39+AA40+AA45+AA51+AA54+AA57+AA63+AA67+AA71+AA76+AA80+AA85+AA88</f>
        <v>0</v>
      </c>
      <c r="AB89" s="590">
        <f t="shared" si="52"/>
        <v>0</v>
      </c>
      <c r="AC89" s="590">
        <f t="shared" si="52"/>
        <v>0</v>
      </c>
      <c r="AD89" s="590">
        <f t="shared" si="52"/>
        <v>0</v>
      </c>
      <c r="AE89" s="590">
        <f t="shared" si="52"/>
        <v>0</v>
      </c>
      <c r="AF89" s="590">
        <f t="shared" si="52"/>
        <v>0</v>
      </c>
      <c r="AG89" s="590">
        <f t="shared" si="52"/>
        <v>0</v>
      </c>
      <c r="AH89" s="590">
        <f t="shared" si="52"/>
        <v>0</v>
      </c>
      <c r="AI89" s="590">
        <f t="shared" si="52"/>
        <v>0</v>
      </c>
      <c r="AJ89" s="590">
        <f t="shared" si="52"/>
        <v>0</v>
      </c>
      <c r="AK89" s="590">
        <f t="shared" si="52"/>
        <v>0</v>
      </c>
      <c r="AL89" s="590">
        <f t="shared" si="52"/>
        <v>0</v>
      </c>
      <c r="AM89" s="590">
        <f t="shared" si="52"/>
        <v>0</v>
      </c>
      <c r="AN89" s="590">
        <f t="shared" si="52"/>
        <v>0</v>
      </c>
      <c r="AO89" s="590">
        <f t="shared" si="52"/>
        <v>0</v>
      </c>
      <c r="AP89" s="590">
        <f t="shared" si="52"/>
        <v>0</v>
      </c>
      <c r="AQ89" s="590">
        <f t="shared" si="52"/>
        <v>0</v>
      </c>
      <c r="AR89" s="590">
        <f t="shared" si="52"/>
        <v>0</v>
      </c>
      <c r="AS89" s="590">
        <f t="shared" si="52"/>
        <v>0</v>
      </c>
      <c r="AT89" s="590">
        <f t="shared" si="52"/>
        <v>0</v>
      </c>
      <c r="AU89" s="590">
        <f t="shared" si="52"/>
        <v>0</v>
      </c>
      <c r="AV89" s="592">
        <f t="shared" ref="AV89:BD89" si="53">AV9+AV12+AV13+AV19+AV23+AV26+AV29+AV33+AV37+AV38+AV39+AV40+AV45+AV51+AV54+AV57+AV63+AV67+AV71+AV76+AV80+AV85+AV88</f>
        <v>20183</v>
      </c>
      <c r="AW89" s="592">
        <f t="shared" si="53"/>
        <v>901</v>
      </c>
      <c r="AX89" s="592">
        <f t="shared" si="53"/>
        <v>16330</v>
      </c>
      <c r="AY89" s="592">
        <f t="shared" si="53"/>
        <v>764</v>
      </c>
      <c r="AZ89" s="592">
        <f t="shared" si="53"/>
        <v>36513</v>
      </c>
      <c r="BA89" s="592">
        <f t="shared" si="53"/>
        <v>1665</v>
      </c>
      <c r="BB89" s="592">
        <f t="shared" si="53"/>
        <v>38178</v>
      </c>
      <c r="BC89" s="590">
        <f t="shared" si="53"/>
        <v>0</v>
      </c>
      <c r="BD89" s="590">
        <f t="shared" si="53"/>
        <v>0</v>
      </c>
      <c r="BE89" s="590">
        <f t="shared" ref="BE89:BJ89" si="54">BE9+BE12+BE13+BE19+BE23+BE26+BE29+BE33+BE37+BE38+BE39+BE40+BE45+BE51+BE54+BE57+BE63+BE67+BE71+BE76+BE80+BE85+BE88</f>
        <v>236</v>
      </c>
      <c r="BF89" s="590">
        <f t="shared" si="54"/>
        <v>1180</v>
      </c>
      <c r="BG89" s="590">
        <f t="shared" si="54"/>
        <v>0</v>
      </c>
      <c r="BH89" s="590">
        <f t="shared" si="54"/>
        <v>0</v>
      </c>
      <c r="BI89" s="590">
        <f t="shared" si="54"/>
        <v>0</v>
      </c>
      <c r="BJ89" s="590">
        <f t="shared" si="54"/>
        <v>0</v>
      </c>
      <c r="BK89" s="590">
        <f t="shared" ref="BK89:BM89" si="55">BK9+BK12+BK13+BK19+BK23+BK26+BK29+BK33+BK37+BK38+BK39+BK40+BK45+BK51+BK54+BK57+BK63+BK67+BK71+BK76+BK80+BK85+BK88</f>
        <v>33817</v>
      </c>
      <c r="BL89" s="590">
        <f t="shared" si="55"/>
        <v>226535</v>
      </c>
      <c r="BM89" s="590">
        <f t="shared" si="55"/>
        <v>260352</v>
      </c>
    </row>
    <row r="90" spans="1:65" s="525" customFormat="1">
      <c r="A90" s="571"/>
      <c r="B90" s="572" t="s">
        <v>136</v>
      </c>
      <c r="C90" s="573">
        <f>C89+D89</f>
        <v>3850000</v>
      </c>
      <c r="D90" s="574"/>
      <c r="E90" s="573">
        <f>E89+F89</f>
        <v>0</v>
      </c>
      <c r="F90" s="574"/>
      <c r="G90" s="573">
        <f>G89+I89</f>
        <v>0</v>
      </c>
      <c r="H90" s="576" t="e">
        <f t="shared" si="33"/>
        <v>#DIV/0!</v>
      </c>
      <c r="I90" s="593"/>
      <c r="J90" s="579"/>
      <c r="K90" s="573">
        <f>K89+M89</f>
        <v>241270</v>
      </c>
      <c r="L90" s="578">
        <f t="shared" si="34"/>
        <v>6.2667532467532467</v>
      </c>
      <c r="M90" s="579"/>
      <c r="N90" s="574"/>
      <c r="O90" s="594"/>
      <c r="P90" s="594"/>
      <c r="Q90" s="594"/>
      <c r="R90" s="594"/>
      <c r="S90" s="594"/>
      <c r="T90" s="594"/>
      <c r="U90" s="594"/>
      <c r="V90" s="594"/>
      <c r="W90" s="594"/>
      <c r="X90" s="594"/>
      <c r="Y90" s="594"/>
      <c r="Z90" s="594"/>
      <c r="AA90" s="594"/>
      <c r="AB90" s="594"/>
      <c r="AC90" s="594"/>
      <c r="AD90" s="594"/>
      <c r="AE90" s="594"/>
      <c r="AF90" s="594"/>
      <c r="AG90" s="594"/>
      <c r="AH90" s="594"/>
      <c r="AI90" s="594"/>
      <c r="AJ90" s="594"/>
      <c r="AK90" s="594"/>
      <c r="AL90" s="594"/>
      <c r="AM90" s="594"/>
      <c r="AN90" s="594"/>
      <c r="AO90" s="594"/>
      <c r="AP90" s="594"/>
      <c r="AQ90" s="594"/>
      <c r="AR90" s="594"/>
      <c r="AS90" s="594"/>
      <c r="AT90" s="594"/>
      <c r="AU90" s="594"/>
      <c r="AV90" s="594"/>
      <c r="AW90" s="594"/>
      <c r="AX90" s="594"/>
      <c r="AY90" s="594"/>
      <c r="AZ90" s="594"/>
      <c r="BA90" s="594"/>
      <c r="BB90" s="594"/>
      <c r="BC90" s="594"/>
      <c r="BD90" s="594"/>
      <c r="BE90" s="594"/>
      <c r="BF90" s="594"/>
      <c r="BG90" s="594"/>
      <c r="BH90" s="594"/>
      <c r="BI90" s="594"/>
      <c r="BJ90" s="594"/>
      <c r="BK90" s="595"/>
      <c r="BL90" s="595"/>
      <c r="BM90" s="595"/>
    </row>
  </sheetData>
  <sheetProtection algorithmName="SHA-512" hashValue="aD3PVVdMAWhuIdq5/XJU5evcsuLqmT8puDUecuGaVE2vyixcfD5+X/BjdKpX6gVHYODjy5/l0FPbwWf5Fu0wCQ==" saltValue="950WT8WkuiPatyUdPf0NOA==" spinCount="100000" sheet="1" objects="1" scenarios="1"/>
  <mergeCells count="23"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  <mergeCell ref="BE1:BF1"/>
    <mergeCell ref="BG1:BJ1"/>
    <mergeCell ref="Q1:R1"/>
    <mergeCell ref="S1:Z1"/>
    <mergeCell ref="BC1:BC2"/>
    <mergeCell ref="BD1:BD2"/>
    <mergeCell ref="AV1:BB1"/>
    <mergeCell ref="AA1:AN1"/>
    <mergeCell ref="AO1:AU1"/>
  </mergeCells>
  <pageMargins left="0.7" right="0.7" top="0.5" bottom="0.5" header="0.05" footer="0.05"/>
  <pageSetup paperSize="9" scale="9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7"/>
  <sheetViews>
    <sheetView tabSelected="1" workbookViewId="0">
      <selection activeCell="O12" sqref="O12"/>
    </sheetView>
  </sheetViews>
  <sheetFormatPr defaultColWidth="8.85546875" defaultRowHeight="17.25"/>
  <cols>
    <col min="1" max="1" width="24.42578125" style="223" customWidth="1"/>
    <col min="2" max="2" width="15" style="223" customWidth="1"/>
    <col min="3" max="3" width="13.5703125" style="223" customWidth="1"/>
    <col min="4" max="4" width="16.5703125" style="223" customWidth="1"/>
    <col min="5" max="5" width="20" style="223" customWidth="1"/>
    <col min="6" max="6" width="16" style="223" customWidth="1"/>
    <col min="7" max="8" width="14.42578125" style="223" customWidth="1"/>
    <col min="9" max="9" width="13" style="223" customWidth="1"/>
    <col min="10" max="10" width="14.5703125" style="223" customWidth="1"/>
    <col min="11" max="11" width="15.42578125" style="223" customWidth="1"/>
    <col min="12" max="16384" width="8.85546875" style="223"/>
  </cols>
  <sheetData>
    <row r="1" spans="1:11" ht="20.25">
      <c r="A1" s="596" t="s">
        <v>137</v>
      </c>
      <c r="B1" s="596"/>
      <c r="C1" s="596"/>
      <c r="D1" s="596"/>
      <c r="E1" s="596"/>
      <c r="F1" s="597" t="s">
        <v>138</v>
      </c>
      <c r="G1" s="597"/>
      <c r="H1" s="597"/>
      <c r="I1" s="597"/>
      <c r="J1" s="462" t="s">
        <v>139</v>
      </c>
      <c r="K1" s="462" t="s">
        <v>140</v>
      </c>
    </row>
    <row r="2" spans="1:11" ht="19.5">
      <c r="A2" s="460" t="s">
        <v>141</v>
      </c>
      <c r="B2" s="460"/>
      <c r="C2" s="460"/>
      <c r="D2" s="460"/>
      <c r="E2" s="460"/>
      <c r="F2" s="597" t="s">
        <v>142</v>
      </c>
      <c r="G2" s="597"/>
      <c r="H2" s="597"/>
      <c r="I2" s="597"/>
      <c r="J2" s="597"/>
      <c r="K2" s="597"/>
    </row>
    <row r="3" spans="1:11">
      <c r="A3" s="597"/>
      <c r="B3" s="597"/>
      <c r="C3" s="597"/>
      <c r="D3" s="597"/>
      <c r="E3" s="597"/>
      <c r="F3" s="597"/>
      <c r="G3" s="597" t="s">
        <v>143</v>
      </c>
      <c r="H3" s="597"/>
      <c r="I3" s="597"/>
      <c r="J3" s="597"/>
      <c r="K3" s="597"/>
    </row>
    <row r="4" spans="1:11">
      <c r="A4" s="597" t="s">
        <v>144</v>
      </c>
      <c r="B4" s="597" t="s">
        <v>145</v>
      </c>
      <c r="C4" s="597"/>
      <c r="D4" s="597"/>
      <c r="E4" s="597"/>
      <c r="F4" s="597"/>
      <c r="G4" s="597" t="s">
        <v>146</v>
      </c>
      <c r="H4" s="597"/>
      <c r="I4" s="597"/>
      <c r="J4" s="597"/>
      <c r="K4" s="597"/>
    </row>
    <row r="5" spans="1:11">
      <c r="A5" s="597" t="s">
        <v>147</v>
      </c>
      <c r="B5" s="597" t="s">
        <v>222</v>
      </c>
      <c r="C5" s="597"/>
      <c r="D5" s="597"/>
      <c r="E5" s="597"/>
      <c r="F5" s="597" t="s">
        <v>149</v>
      </c>
      <c r="G5" s="597"/>
      <c r="H5" s="597"/>
      <c r="I5" s="597"/>
      <c r="J5" s="597"/>
      <c r="K5" s="597"/>
    </row>
    <row r="6" spans="1:11">
      <c r="A6" s="597" t="s">
        <v>150</v>
      </c>
      <c r="B6" s="598">
        <v>45532</v>
      </c>
      <c r="C6" s="597"/>
      <c r="D6" s="597"/>
      <c r="E6" s="597"/>
      <c r="F6" s="597"/>
      <c r="G6" s="597" t="s">
        <v>151</v>
      </c>
      <c r="H6" s="597"/>
      <c r="I6" s="597"/>
      <c r="J6" s="597"/>
      <c r="K6" s="597"/>
    </row>
    <row r="7" spans="1:11" ht="23.1" customHeight="1">
      <c r="A7" s="597"/>
      <c r="B7" s="597"/>
      <c r="C7" s="597"/>
      <c r="D7" s="597"/>
      <c r="E7" s="597"/>
      <c r="F7" s="462" t="s">
        <v>152</v>
      </c>
      <c r="G7" s="462" t="s">
        <v>153</v>
      </c>
      <c r="H7" s="462" t="s">
        <v>154</v>
      </c>
      <c r="I7" s="462" t="s">
        <v>155</v>
      </c>
      <c r="J7" s="462" t="s">
        <v>156</v>
      </c>
      <c r="K7" s="597"/>
    </row>
    <row r="8" spans="1:11">
      <c r="A8" s="599" t="s">
        <v>157</v>
      </c>
      <c r="B8" s="597"/>
      <c r="C8" s="597"/>
      <c r="D8" s="597"/>
      <c r="E8" s="597"/>
      <c r="F8" s="600" t="s">
        <v>158</v>
      </c>
      <c r="G8" s="600" t="s">
        <v>158</v>
      </c>
      <c r="H8" s="600" t="s">
        <v>158</v>
      </c>
      <c r="I8" s="600" t="s">
        <v>158</v>
      </c>
      <c r="J8" s="600" t="s">
        <v>158</v>
      </c>
      <c r="K8" s="597"/>
    </row>
    <row r="9" spans="1:11">
      <c r="A9" s="466" t="s">
        <v>159</v>
      </c>
      <c r="B9" s="466" t="s">
        <v>160</v>
      </c>
      <c r="C9" s="466"/>
      <c r="D9" s="466"/>
      <c r="E9" s="467" t="s">
        <v>161</v>
      </c>
      <c r="F9" s="597" t="s">
        <v>162</v>
      </c>
      <c r="G9" s="597"/>
      <c r="H9" s="597"/>
      <c r="I9" s="597"/>
      <c r="J9" s="597"/>
      <c r="K9" s="597"/>
    </row>
    <row r="10" spans="1:11" ht="23.1" customHeight="1">
      <c r="A10" s="466"/>
      <c r="B10" s="468" t="s">
        <v>163</v>
      </c>
      <c r="C10" s="468" t="s">
        <v>164</v>
      </c>
      <c r="D10" s="469" t="s">
        <v>165</v>
      </c>
      <c r="E10" s="468"/>
      <c r="F10" s="601" t="s">
        <v>166</v>
      </c>
      <c r="G10" s="602" t="s">
        <v>167</v>
      </c>
      <c r="H10" s="603"/>
      <c r="I10" s="470" t="s">
        <v>168</v>
      </c>
      <c r="J10" s="470" t="s">
        <v>169</v>
      </c>
      <c r="K10" s="470" t="s">
        <v>165</v>
      </c>
    </row>
    <row r="11" spans="1:11">
      <c r="A11" s="474">
        <v>1</v>
      </c>
      <c r="B11" s="474">
        <v>2</v>
      </c>
      <c r="C11" s="474">
        <v>3</v>
      </c>
      <c r="D11" s="474">
        <v>4</v>
      </c>
      <c r="E11" s="474">
        <v>5</v>
      </c>
      <c r="F11" s="604"/>
      <c r="G11" s="605" t="s">
        <v>170</v>
      </c>
      <c r="H11" s="605" t="s">
        <v>168</v>
      </c>
      <c r="I11" s="475"/>
      <c r="J11" s="475"/>
      <c r="K11" s="479"/>
    </row>
    <row r="12" spans="1:11">
      <c r="A12" s="606" t="s">
        <v>171</v>
      </c>
      <c r="B12" s="481" t="s">
        <v>172</v>
      </c>
      <c r="C12" s="606"/>
      <c r="D12" s="606"/>
      <c r="E12" s="606"/>
      <c r="F12" s="607" t="s">
        <v>173</v>
      </c>
      <c r="G12" s="483"/>
      <c r="H12" s="484"/>
      <c r="I12" s="483"/>
      <c r="J12" s="484"/>
      <c r="K12" s="483"/>
    </row>
    <row r="13" spans="1:11" ht="18.600000000000001" customHeight="1">
      <c r="A13" s="606" t="s">
        <v>174</v>
      </c>
      <c r="B13" s="481" t="s">
        <v>172</v>
      </c>
      <c r="C13" s="606"/>
      <c r="D13" s="606"/>
      <c r="E13" s="606"/>
      <c r="F13" s="608" t="s">
        <v>175</v>
      </c>
      <c r="G13" s="486">
        <f>'Aug25'!D89</f>
        <v>336500</v>
      </c>
      <c r="H13" s="486">
        <f>'Aug25'!F89</f>
        <v>0</v>
      </c>
      <c r="I13" s="486">
        <f>'Aug25'!I89</f>
        <v>0</v>
      </c>
      <c r="J13" s="609">
        <f>'Summary Jul25'!J13+I13</f>
        <v>24157</v>
      </c>
      <c r="K13" s="488" t="s">
        <v>176</v>
      </c>
    </row>
    <row r="14" spans="1:11">
      <c r="A14" s="606" t="s">
        <v>177</v>
      </c>
      <c r="B14" s="481" t="s">
        <v>172</v>
      </c>
      <c r="C14" s="606"/>
      <c r="D14" s="606"/>
      <c r="E14" s="606"/>
      <c r="F14" s="610" t="s">
        <v>178</v>
      </c>
      <c r="G14" s="436">
        <f>'Aug25'!C89</f>
        <v>3513500</v>
      </c>
      <c r="H14" s="486">
        <f>'Aug25'!E89</f>
        <v>0</v>
      </c>
      <c r="I14" s="486">
        <f>'Aug25'!G89</f>
        <v>0</v>
      </c>
      <c r="J14" s="609">
        <f>'Summary Jul25'!J14+I14</f>
        <v>243483</v>
      </c>
      <c r="K14" s="490" t="s">
        <v>176</v>
      </c>
    </row>
    <row r="15" spans="1:11">
      <c r="A15" s="606" t="s">
        <v>179</v>
      </c>
      <c r="B15" s="481" t="s">
        <v>172</v>
      </c>
      <c r="C15" s="606"/>
      <c r="D15" s="606"/>
      <c r="E15" s="606"/>
      <c r="F15" s="611" t="s">
        <v>180</v>
      </c>
      <c r="G15" s="493">
        <f>SUM(G13:G14)</f>
        <v>3850000</v>
      </c>
      <c r="H15" s="494">
        <f>SUM(H13:H14)</f>
        <v>0</v>
      </c>
      <c r="I15" s="494">
        <f>SUM(I13:I14)</f>
        <v>0</v>
      </c>
      <c r="J15" s="494">
        <f>SUM(J13:J14)</f>
        <v>267640</v>
      </c>
      <c r="K15" s="495" t="s">
        <v>176</v>
      </c>
    </row>
    <row r="16" spans="1:11">
      <c r="A16" s="606" t="s">
        <v>181</v>
      </c>
      <c r="B16" s="481" t="s">
        <v>172</v>
      </c>
      <c r="C16" s="606"/>
      <c r="D16" s="420"/>
      <c r="E16" s="606"/>
      <c r="F16" s="597" t="s">
        <v>182</v>
      </c>
      <c r="G16" s="605"/>
      <c r="H16" s="597"/>
      <c r="I16" s="612"/>
      <c r="J16" s="597"/>
      <c r="K16" s="612"/>
    </row>
    <row r="17" spans="1:11">
      <c r="A17" s="606" t="s">
        <v>183</v>
      </c>
      <c r="B17" s="468" t="s">
        <v>184</v>
      </c>
      <c r="C17" s="468"/>
      <c r="D17" s="468" t="s">
        <v>223</v>
      </c>
      <c r="E17" s="606"/>
      <c r="F17" s="608" t="s">
        <v>185</v>
      </c>
      <c r="G17" s="613">
        <v>430000</v>
      </c>
      <c r="H17" s="609">
        <v>32712</v>
      </c>
      <c r="I17" s="486">
        <f>'Aug25'!BH89</f>
        <v>0</v>
      </c>
      <c r="J17" s="609">
        <f>'Summary Jul25'!J17+I17</f>
        <v>33817</v>
      </c>
      <c r="K17" s="612"/>
    </row>
    <row r="18" spans="1:11">
      <c r="A18" s="614" t="s">
        <v>301</v>
      </c>
      <c r="B18" s="597"/>
      <c r="C18" s="597"/>
      <c r="D18" s="597"/>
      <c r="E18" s="597"/>
      <c r="F18" s="608" t="s">
        <v>187</v>
      </c>
      <c r="G18" s="613">
        <v>3750000</v>
      </c>
      <c r="H18" s="609">
        <v>250000</v>
      </c>
      <c r="I18" s="486">
        <f>'Aug25'!BI89</f>
        <v>0</v>
      </c>
      <c r="J18" s="609">
        <f>'Summary Jul25'!J18+I18</f>
        <v>226535</v>
      </c>
      <c r="K18" s="615"/>
    </row>
    <row r="19" spans="1:11">
      <c r="A19" s="597"/>
      <c r="B19" s="597"/>
      <c r="C19" s="597"/>
      <c r="D19" s="597"/>
      <c r="E19" s="597"/>
      <c r="F19" s="616" t="s">
        <v>180</v>
      </c>
      <c r="G19" s="494">
        <f>SUM(G17:G18)</f>
        <v>4180000</v>
      </c>
      <c r="H19" s="494">
        <f>SUM(H17:H18)</f>
        <v>282712</v>
      </c>
      <c r="I19" s="494">
        <f>SUM(I17:I18)</f>
        <v>0</v>
      </c>
      <c r="J19" s="494">
        <f>SUM(J17:J18)</f>
        <v>260352</v>
      </c>
      <c r="K19" s="606"/>
    </row>
    <row r="20" spans="1:11">
      <c r="A20" s="599" t="s">
        <v>188</v>
      </c>
      <c r="B20" s="597"/>
      <c r="C20" s="597"/>
      <c r="D20" s="597"/>
      <c r="E20" s="597"/>
      <c r="F20" s="597" t="s">
        <v>189</v>
      </c>
      <c r="G20" s="605"/>
      <c r="H20" s="597"/>
      <c r="I20" s="605"/>
      <c r="J20" s="597"/>
      <c r="K20" s="605"/>
    </row>
    <row r="21" spans="1:11">
      <c r="A21" s="597" t="s">
        <v>190</v>
      </c>
      <c r="B21" s="597"/>
      <c r="C21" s="597" t="s">
        <v>191</v>
      </c>
      <c r="D21" s="597"/>
      <c r="E21" s="597"/>
      <c r="F21" s="608" t="s">
        <v>185</v>
      </c>
      <c r="G21" s="613">
        <v>152200</v>
      </c>
      <c r="H21" s="613">
        <v>28397</v>
      </c>
      <c r="I21" s="613">
        <f>'Aug25'!AT89</f>
        <v>0</v>
      </c>
      <c r="J21" s="609">
        <f>'Summary Jul25'!J21+I21</f>
        <v>9848</v>
      </c>
      <c r="K21" s="488" t="s">
        <v>176</v>
      </c>
    </row>
    <row r="22" spans="1:11">
      <c r="A22" s="597" t="s">
        <v>192</v>
      </c>
      <c r="B22" s="597"/>
      <c r="C22" s="597" t="s">
        <v>191</v>
      </c>
      <c r="D22" s="597"/>
      <c r="E22" s="597"/>
      <c r="F22" s="608" t="s">
        <v>187</v>
      </c>
      <c r="G22" s="617">
        <v>1447800</v>
      </c>
      <c r="H22" s="613">
        <v>119946</v>
      </c>
      <c r="I22" s="617">
        <f>'Aug25'!AS89</f>
        <v>0</v>
      </c>
      <c r="J22" s="609">
        <f>'Summary Jul25'!J22+I22</f>
        <v>115152</v>
      </c>
      <c r="K22" s="490" t="s">
        <v>176</v>
      </c>
    </row>
    <row r="23" spans="1:11">
      <c r="A23" s="599" t="s">
        <v>193</v>
      </c>
      <c r="B23" s="597"/>
      <c r="C23" s="597" t="s">
        <v>191</v>
      </c>
      <c r="D23" s="597" t="s">
        <v>158</v>
      </c>
      <c r="E23" s="597"/>
      <c r="F23" s="616" t="s">
        <v>180</v>
      </c>
      <c r="G23" s="494">
        <f>SUM(G21:G22)</f>
        <v>1600000</v>
      </c>
      <c r="H23" s="494">
        <f>SUM(H21:H22)</f>
        <v>148343</v>
      </c>
      <c r="I23" s="494">
        <f>SUM(I21:I22)</f>
        <v>0</v>
      </c>
      <c r="J23" s="494">
        <f>SUM(J21:J22)</f>
        <v>125000</v>
      </c>
      <c r="K23" s="495" t="s">
        <v>176</v>
      </c>
    </row>
    <row r="24" spans="1:11">
      <c r="A24" s="608" t="s">
        <v>194</v>
      </c>
      <c r="B24" s="597"/>
      <c r="C24" s="597" t="s">
        <v>191</v>
      </c>
      <c r="D24" s="597" t="s">
        <v>158</v>
      </c>
      <c r="E24" s="597"/>
      <c r="F24" s="606" t="s">
        <v>195</v>
      </c>
      <c r="G24" s="618">
        <v>3000</v>
      </c>
      <c r="H24" s="618">
        <v>238</v>
      </c>
      <c r="I24" s="613">
        <f>'Aug25'!BC89</f>
        <v>0</v>
      </c>
      <c r="J24" s="609">
        <f>'Summary Jul25'!J24+I24</f>
        <v>236</v>
      </c>
      <c r="K24" s="495" t="s">
        <v>176</v>
      </c>
    </row>
    <row r="25" spans="1:11">
      <c r="A25" s="619" t="s">
        <v>196</v>
      </c>
      <c r="B25" s="620"/>
      <c r="C25" s="620" t="s">
        <v>197</v>
      </c>
      <c r="D25" s="621" t="s">
        <v>198</v>
      </c>
      <c r="E25" s="621" t="s">
        <v>180</v>
      </c>
      <c r="F25" s="622" t="s">
        <v>199</v>
      </c>
      <c r="G25" s="494">
        <v>55</v>
      </c>
      <c r="H25" s="468">
        <v>0</v>
      </c>
      <c r="I25" s="468">
        <v>0</v>
      </c>
      <c r="J25" s="468">
        <v>0</v>
      </c>
      <c r="K25" s="606"/>
    </row>
    <row r="26" spans="1:11">
      <c r="A26" s="623" t="s">
        <v>200</v>
      </c>
      <c r="B26" s="624"/>
      <c r="C26" s="625"/>
      <c r="D26" s="606"/>
      <c r="E26" s="606"/>
      <c r="F26" s="597" t="s">
        <v>201</v>
      </c>
      <c r="G26" s="597"/>
      <c r="H26" s="597"/>
      <c r="I26" s="597"/>
      <c r="J26" s="597"/>
      <c r="K26" s="597"/>
    </row>
    <row r="27" spans="1:11" ht="23.1" customHeight="1">
      <c r="A27" s="623" t="s">
        <v>202</v>
      </c>
      <c r="B27" s="624"/>
      <c r="C27" s="625"/>
      <c r="D27" s="606"/>
      <c r="E27" s="606"/>
      <c r="F27" s="511" t="s">
        <v>166</v>
      </c>
      <c r="G27" s="471" t="s">
        <v>167</v>
      </c>
      <c r="H27" s="472"/>
      <c r="I27" s="511" t="s">
        <v>203</v>
      </c>
      <c r="J27" s="512" t="s">
        <v>204</v>
      </c>
      <c r="K27" s="511" t="s">
        <v>165</v>
      </c>
    </row>
    <row r="28" spans="1:11">
      <c r="A28" s="623" t="s">
        <v>205</v>
      </c>
      <c r="B28" s="624"/>
      <c r="C28" s="625"/>
      <c r="D28" s="606"/>
      <c r="E28" s="606"/>
      <c r="F28" s="513"/>
      <c r="G28" s="514" t="s">
        <v>170</v>
      </c>
      <c r="H28" s="514" t="s">
        <v>168</v>
      </c>
      <c r="I28" s="513"/>
      <c r="J28" s="515"/>
      <c r="K28" s="513"/>
    </row>
    <row r="29" spans="1:11">
      <c r="A29" s="626" t="s">
        <v>206</v>
      </c>
      <c r="B29" s="627"/>
      <c r="C29" s="628"/>
      <c r="D29" s="605"/>
      <c r="E29" s="605"/>
      <c r="F29" s="629" t="s">
        <v>207</v>
      </c>
      <c r="G29" s="483"/>
      <c r="H29" s="520"/>
      <c r="I29" s="483"/>
      <c r="J29" s="520"/>
      <c r="K29" s="483"/>
    </row>
    <row r="30" spans="1:11" ht="18.600000000000001" customHeight="1">
      <c r="A30" s="630" t="s">
        <v>208</v>
      </c>
      <c r="B30" s="607"/>
      <c r="C30" s="605"/>
      <c r="D30" s="607"/>
      <c r="E30" s="605"/>
      <c r="F30" s="608" t="s">
        <v>209</v>
      </c>
      <c r="G30" s="612"/>
      <c r="H30" s="613"/>
      <c r="I30" s="613">
        <f>I13*50</f>
        <v>0</v>
      </c>
      <c r="J30" s="609">
        <f>'Summary Jul25'!J30+I30</f>
        <v>1207850</v>
      </c>
      <c r="K30" s="612"/>
    </row>
    <row r="31" spans="1:11">
      <c r="A31" s="631" t="s">
        <v>210</v>
      </c>
      <c r="B31" s="597"/>
      <c r="C31" s="612"/>
      <c r="D31" s="597"/>
      <c r="E31" s="612"/>
      <c r="F31" s="608" t="s">
        <v>211</v>
      </c>
      <c r="G31" s="615"/>
      <c r="H31" s="613"/>
      <c r="I31" s="613">
        <f>I14*75</f>
        <v>0</v>
      </c>
      <c r="J31" s="609">
        <f>'Summary Jul25'!J31+I31</f>
        <v>18261225</v>
      </c>
      <c r="K31" s="615"/>
    </row>
    <row r="32" spans="1:11">
      <c r="A32" s="631" t="s">
        <v>212</v>
      </c>
      <c r="B32" s="597"/>
      <c r="C32" s="612"/>
      <c r="D32" s="597"/>
      <c r="E32" s="612"/>
      <c r="F32" s="616" t="s">
        <v>180</v>
      </c>
      <c r="G32" s="606"/>
      <c r="H32" s="494">
        <f>SUM(H30:H31)</f>
        <v>0</v>
      </c>
      <c r="I32" s="494">
        <f>SUM(I30:I31)</f>
        <v>0</v>
      </c>
      <c r="J32" s="494">
        <f>SUM(J30:J31)</f>
        <v>19469075</v>
      </c>
      <c r="K32" s="495" t="s">
        <v>176</v>
      </c>
    </row>
    <row r="33" spans="1:11">
      <c r="A33" s="630" t="s">
        <v>213</v>
      </c>
      <c r="B33" s="607"/>
      <c r="C33" s="605"/>
      <c r="D33" s="607"/>
      <c r="E33" s="605"/>
      <c r="F33" s="632" t="s">
        <v>214</v>
      </c>
      <c r="G33" s="606"/>
      <c r="H33" s="606"/>
      <c r="I33" s="613">
        <f>'Aug25'!BF89</f>
        <v>1180</v>
      </c>
      <c r="J33" s="609">
        <f>'Summary Jul25'!J33+I33</f>
        <v>7080</v>
      </c>
      <c r="K33" s="606"/>
    </row>
    <row r="34" spans="1:11">
      <c r="A34" s="631" t="s">
        <v>210</v>
      </c>
      <c r="B34" s="597"/>
      <c r="C34" s="612"/>
      <c r="D34" s="597"/>
      <c r="E34" s="612"/>
      <c r="F34" s="632" t="s">
        <v>215</v>
      </c>
      <c r="G34" s="606"/>
      <c r="H34" s="606"/>
      <c r="I34" s="606"/>
      <c r="J34" s="606"/>
      <c r="K34" s="606"/>
    </row>
    <row r="35" spans="1:11">
      <c r="A35" s="633" t="s">
        <v>212</v>
      </c>
      <c r="B35" s="634"/>
      <c r="C35" s="615"/>
      <c r="D35" s="634"/>
      <c r="E35" s="615"/>
      <c r="F35" s="597" t="s">
        <v>216</v>
      </c>
      <c r="G35" s="597"/>
      <c r="H35" s="597"/>
      <c r="I35" s="597"/>
      <c r="J35" s="597"/>
      <c r="K35" s="597"/>
    </row>
    <row r="36" spans="1:11">
      <c r="A36" s="597"/>
      <c r="B36" s="597"/>
      <c r="C36" s="597"/>
      <c r="D36" s="597"/>
      <c r="E36" s="597"/>
      <c r="F36" s="524" t="s">
        <v>217</v>
      </c>
      <c r="G36" s="524"/>
      <c r="H36" s="524" t="s">
        <v>218</v>
      </c>
      <c r="I36" s="524"/>
      <c r="J36" s="524" t="s">
        <v>219</v>
      </c>
      <c r="K36" s="524" t="s">
        <v>220</v>
      </c>
    </row>
    <row r="37" spans="1:11">
      <c r="A37" s="635"/>
      <c r="B37" s="635"/>
      <c r="C37" s="635"/>
      <c r="D37" s="635"/>
      <c r="E37" s="635"/>
      <c r="F37" s="635"/>
      <c r="G37" s="635"/>
      <c r="H37" s="635"/>
      <c r="I37" s="635"/>
      <c r="J37" s="635"/>
      <c r="K37" s="635"/>
    </row>
  </sheetData>
  <sheetProtection algorithmName="SHA-512" hashValue="Rlit3/Rp0V93uzl98X4k3rMRO4GBHLxaz1MFVwvWbHtQymAKUL5XItQ6BFMvPSI3Xw8tN+ENd6HSflOl81XsJg==" saltValue="CesdIpWqh3iXjKJV8YtlyA==" spinCount="100000" sheet="1" objects="1" scenarios="1"/>
  <mergeCells count="14">
    <mergeCell ref="A1:E1"/>
    <mergeCell ref="A2:E2"/>
    <mergeCell ref="B9:D9"/>
    <mergeCell ref="G10:H10"/>
    <mergeCell ref="G27:H27"/>
    <mergeCell ref="A9:A10"/>
    <mergeCell ref="F10:F11"/>
    <mergeCell ref="F27:F28"/>
    <mergeCell ref="I10:I11"/>
    <mergeCell ref="I27:I28"/>
    <mergeCell ref="J10:J11"/>
    <mergeCell ref="J27:J28"/>
    <mergeCell ref="K10:K11"/>
    <mergeCell ref="K27:K28"/>
  </mergeCells>
  <pageMargins left="0.7" right="0.7" top="0.5" bottom="0.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AJ90"/>
  <sheetViews>
    <sheetView zoomScale="110" zoomScaleNormal="110" workbookViewId="0">
      <pane xSplit="2" ySplit="3" topLeftCell="C4" activePane="bottomRight" state="frozen"/>
      <selection pane="topRight"/>
      <selection pane="bottomLeft"/>
      <selection pane="bottomRight" activeCell="I36" sqref="I36"/>
    </sheetView>
  </sheetViews>
  <sheetFormatPr defaultColWidth="8.85546875" defaultRowHeight="15"/>
  <cols>
    <col min="1" max="1" width="5.42578125" style="150" customWidth="1"/>
    <col min="2" max="2" width="16.140625" style="151" customWidth="1"/>
    <col min="3" max="3" width="10.85546875" style="150" customWidth="1"/>
    <col min="4" max="4" width="9.5703125" style="150" customWidth="1"/>
    <col min="5" max="6" width="9" style="150" customWidth="1"/>
    <col min="7" max="7" width="9.42578125" style="150" customWidth="1"/>
    <col min="8" max="10" width="9" style="150" customWidth="1"/>
    <col min="11" max="14" width="9.42578125" style="150" customWidth="1"/>
    <col min="15" max="16" width="9" style="150" customWidth="1"/>
    <col min="17" max="18" width="9.42578125" style="150" customWidth="1"/>
    <col min="19" max="19" width="9.5703125" style="150" customWidth="1"/>
    <col min="20" max="20" width="9" style="150" customWidth="1"/>
    <col min="21" max="21" width="10.140625" style="150" customWidth="1"/>
    <col min="22" max="22" width="9.85546875" style="150" customWidth="1"/>
    <col min="23" max="23" width="10.5703125" style="150" customWidth="1"/>
    <col min="24" max="24" width="9.85546875" style="150" customWidth="1"/>
    <col min="25" max="27" width="9.42578125" style="150" customWidth="1"/>
    <col min="28" max="28" width="9" style="150" customWidth="1"/>
    <col min="29" max="29" width="9.42578125" style="150" customWidth="1"/>
    <col min="30" max="30" width="8.85546875" style="150" customWidth="1"/>
    <col min="31" max="31" width="9.42578125" style="150" customWidth="1"/>
    <col min="32" max="32" width="9" style="150" customWidth="1"/>
    <col min="33" max="33" width="7.140625" style="150" customWidth="1"/>
    <col min="34" max="34" width="6.42578125" style="150" customWidth="1"/>
    <col min="35" max="35" width="9" style="150" customWidth="1"/>
    <col min="36" max="36" width="6.5703125" style="150" customWidth="1"/>
    <col min="37" max="37" width="7.42578125" style="150" customWidth="1"/>
    <col min="38" max="38" width="6" style="150" customWidth="1"/>
    <col min="39" max="39" width="8.42578125" style="150" customWidth="1"/>
    <col min="40" max="40" width="6.85546875" style="150" customWidth="1"/>
    <col min="41" max="41" width="7.5703125" style="150" customWidth="1"/>
    <col min="42" max="42" width="7.42578125" style="150" customWidth="1"/>
    <col min="43" max="43" width="8.42578125" style="150" customWidth="1"/>
    <col min="44" max="44" width="7.42578125" style="150" customWidth="1"/>
    <col min="45" max="45" width="9.42578125" style="150" customWidth="1"/>
    <col min="46" max="46" width="8.42578125" style="150" customWidth="1"/>
    <col min="47" max="47" width="11.140625" style="150" customWidth="1"/>
    <col min="48" max="48" width="7.42578125" style="150" customWidth="1"/>
    <col min="49" max="49" width="6" style="150" customWidth="1"/>
    <col min="50" max="50" width="7.42578125" style="150" customWidth="1"/>
    <col min="51" max="51" width="5.85546875" style="150" customWidth="1"/>
    <col min="52" max="52" width="8.42578125" style="150" customWidth="1"/>
    <col min="53" max="53" width="6.85546875" style="150" customWidth="1"/>
    <col min="54" max="54" width="8.42578125" style="150" customWidth="1"/>
    <col min="55" max="55" width="9" style="150" customWidth="1"/>
    <col min="56" max="56" width="9.5703125" style="150" customWidth="1"/>
    <col min="57" max="57" width="9.42578125" style="150" customWidth="1"/>
    <col min="58" max="58" width="9.5703125" style="150" customWidth="1"/>
    <col min="59" max="60" width="9" style="150" customWidth="1"/>
    <col min="61" max="61" width="12.5703125" style="150" customWidth="1"/>
    <col min="62" max="62" width="12.42578125" style="150" customWidth="1"/>
    <col min="63" max="63" width="9" style="143" customWidth="1"/>
    <col min="64" max="64" width="9.5703125" style="143" customWidth="1"/>
    <col min="65" max="65" width="12.85546875" style="143" customWidth="1"/>
    <col min="66" max="459" width="8.85546875" style="143"/>
    <col min="460" max="801" width="8.85546875" style="150"/>
    <col min="802" max="2740" width="8.85546875" style="143"/>
    <col min="2741" max="16384" width="8.85546875" style="150"/>
  </cols>
  <sheetData>
    <row r="1" spans="1:65" s="143" customFormat="1" ht="27.6" customHeight="1">
      <c r="A1" s="330" t="s">
        <v>0</v>
      </c>
      <c r="B1" s="332" t="s">
        <v>1</v>
      </c>
      <c r="C1" s="334" t="s">
        <v>2</v>
      </c>
      <c r="D1" s="334" t="s">
        <v>3</v>
      </c>
      <c r="E1" s="334" t="s">
        <v>4</v>
      </c>
      <c r="F1" s="334" t="s">
        <v>5</v>
      </c>
      <c r="G1" s="334" t="s">
        <v>6</v>
      </c>
      <c r="H1" s="334" t="s">
        <v>221</v>
      </c>
      <c r="I1" s="334" t="s">
        <v>8</v>
      </c>
      <c r="J1" s="334" t="s">
        <v>221</v>
      </c>
      <c r="K1" s="327" t="s">
        <v>9</v>
      </c>
      <c r="L1" s="327"/>
      <c r="M1" s="327"/>
      <c r="N1" s="327"/>
      <c r="O1" s="336" t="s">
        <v>10</v>
      </c>
      <c r="P1" s="336" t="s">
        <v>11</v>
      </c>
      <c r="Q1" s="326" t="s">
        <v>9</v>
      </c>
      <c r="R1" s="326"/>
      <c r="S1" s="327" t="s">
        <v>12</v>
      </c>
      <c r="T1" s="327"/>
      <c r="U1" s="327"/>
      <c r="V1" s="327"/>
      <c r="W1" s="327"/>
      <c r="X1" s="327"/>
      <c r="Y1" s="327"/>
      <c r="Z1" s="327"/>
      <c r="AA1" s="327" t="s">
        <v>13</v>
      </c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 t="s">
        <v>14</v>
      </c>
      <c r="AP1" s="327"/>
      <c r="AQ1" s="327"/>
      <c r="AR1" s="327"/>
      <c r="AS1" s="327"/>
      <c r="AT1" s="327"/>
      <c r="AU1" s="327"/>
      <c r="AV1" s="327" t="s">
        <v>15</v>
      </c>
      <c r="AW1" s="327"/>
      <c r="AX1" s="327"/>
      <c r="AY1" s="327"/>
      <c r="AZ1" s="327"/>
      <c r="BA1" s="327"/>
      <c r="BB1" s="327"/>
      <c r="BC1" s="328" t="s">
        <v>16</v>
      </c>
      <c r="BD1" s="328" t="s">
        <v>17</v>
      </c>
      <c r="BE1" s="326" t="s">
        <v>18</v>
      </c>
      <c r="BF1" s="326"/>
      <c r="BG1" s="327" t="s">
        <v>19</v>
      </c>
      <c r="BH1" s="327"/>
      <c r="BI1" s="327"/>
      <c r="BJ1" s="327"/>
      <c r="BK1" s="327" t="s">
        <v>18</v>
      </c>
      <c r="BL1" s="327"/>
      <c r="BM1" s="327"/>
    </row>
    <row r="2" spans="1:65" s="143" customFormat="1" ht="99" customHeight="1">
      <c r="A2" s="331"/>
      <c r="B2" s="333"/>
      <c r="C2" s="335"/>
      <c r="D2" s="335"/>
      <c r="E2" s="335"/>
      <c r="F2" s="335"/>
      <c r="G2" s="335"/>
      <c r="H2" s="335"/>
      <c r="I2" s="335"/>
      <c r="J2" s="335"/>
      <c r="K2" s="292" t="s">
        <v>20</v>
      </c>
      <c r="L2" s="292" t="s">
        <v>7</v>
      </c>
      <c r="M2" s="292" t="s">
        <v>21</v>
      </c>
      <c r="N2" s="292" t="s">
        <v>7</v>
      </c>
      <c r="O2" s="337"/>
      <c r="P2" s="337"/>
      <c r="Q2" s="293" t="s">
        <v>22</v>
      </c>
      <c r="R2" s="293" t="s">
        <v>23</v>
      </c>
      <c r="S2" s="293" t="s">
        <v>24</v>
      </c>
      <c r="T2" s="293" t="s">
        <v>25</v>
      </c>
      <c r="U2" s="292" t="s">
        <v>26</v>
      </c>
      <c r="V2" s="292" t="s">
        <v>27</v>
      </c>
      <c r="W2" s="292" t="s">
        <v>28</v>
      </c>
      <c r="X2" s="292" t="s">
        <v>29</v>
      </c>
      <c r="Y2" s="292" t="s">
        <v>30</v>
      </c>
      <c r="Z2" s="292" t="s">
        <v>31</v>
      </c>
      <c r="AA2" s="292" t="s">
        <v>32</v>
      </c>
      <c r="AB2" s="292" t="s">
        <v>33</v>
      </c>
      <c r="AC2" s="292" t="s">
        <v>34</v>
      </c>
      <c r="AD2" s="294" t="s">
        <v>35</v>
      </c>
      <c r="AE2" s="294" t="s">
        <v>36</v>
      </c>
      <c r="AF2" s="294" t="s">
        <v>37</v>
      </c>
      <c r="AG2" s="294" t="s">
        <v>38</v>
      </c>
      <c r="AH2" s="292" t="s">
        <v>39</v>
      </c>
      <c r="AI2" s="292" t="s">
        <v>40</v>
      </c>
      <c r="AJ2" s="292" t="s">
        <v>41</v>
      </c>
      <c r="AK2" s="292" t="s">
        <v>42</v>
      </c>
      <c r="AL2" s="292" t="s">
        <v>43</v>
      </c>
      <c r="AM2" s="292" t="s">
        <v>44</v>
      </c>
      <c r="AN2" s="292" t="s">
        <v>45</v>
      </c>
      <c r="AO2" s="292" t="s">
        <v>46</v>
      </c>
      <c r="AP2" s="292" t="s">
        <v>47</v>
      </c>
      <c r="AQ2" s="292" t="s">
        <v>48</v>
      </c>
      <c r="AR2" s="292" t="s">
        <v>49</v>
      </c>
      <c r="AS2" s="292" t="s">
        <v>50</v>
      </c>
      <c r="AT2" s="292" t="s">
        <v>51</v>
      </c>
      <c r="AU2" s="292" t="s">
        <v>52</v>
      </c>
      <c r="AV2" s="292" t="s">
        <v>53</v>
      </c>
      <c r="AW2" s="292" t="s">
        <v>54</v>
      </c>
      <c r="AX2" s="292" t="s">
        <v>55</v>
      </c>
      <c r="AY2" s="292" t="s">
        <v>56</v>
      </c>
      <c r="AZ2" s="292" t="s">
        <v>50</v>
      </c>
      <c r="BA2" s="292" t="s">
        <v>51</v>
      </c>
      <c r="BB2" s="294" t="s">
        <v>52</v>
      </c>
      <c r="BC2" s="329"/>
      <c r="BD2" s="329"/>
      <c r="BE2" s="292" t="s">
        <v>57</v>
      </c>
      <c r="BF2" s="292" t="s">
        <v>58</v>
      </c>
      <c r="BG2" s="292" t="s">
        <v>59</v>
      </c>
      <c r="BH2" s="292" t="s">
        <v>60</v>
      </c>
      <c r="BI2" s="292" t="s">
        <v>61</v>
      </c>
      <c r="BJ2" s="292" t="s">
        <v>62</v>
      </c>
      <c r="BK2" s="292" t="s">
        <v>63</v>
      </c>
      <c r="BL2" s="292" t="s">
        <v>64</v>
      </c>
      <c r="BM2" s="292" t="s">
        <v>65</v>
      </c>
    </row>
    <row r="3" spans="1:65" s="144" customFormat="1">
      <c r="A3" s="191">
        <v>1</v>
      </c>
      <c r="B3" s="192">
        <v>2</v>
      </c>
      <c r="C3" s="192">
        <v>3</v>
      </c>
      <c r="D3" s="192">
        <v>4</v>
      </c>
      <c r="E3" s="192">
        <v>5</v>
      </c>
      <c r="F3" s="192">
        <v>6</v>
      </c>
      <c r="G3" s="192">
        <v>7</v>
      </c>
      <c r="H3" s="192">
        <v>8</v>
      </c>
      <c r="I3" s="192">
        <v>9</v>
      </c>
      <c r="J3" s="192">
        <v>10</v>
      </c>
      <c r="K3" s="192">
        <v>11</v>
      </c>
      <c r="L3" s="192">
        <v>12</v>
      </c>
      <c r="M3" s="192">
        <v>13</v>
      </c>
      <c r="N3" s="192">
        <v>14</v>
      </c>
      <c r="O3" s="192">
        <v>15</v>
      </c>
      <c r="P3" s="192">
        <v>16</v>
      </c>
      <c r="Q3" s="192">
        <v>17</v>
      </c>
      <c r="R3" s="192">
        <v>18</v>
      </c>
      <c r="S3" s="192">
        <v>19</v>
      </c>
      <c r="T3" s="192">
        <v>20</v>
      </c>
      <c r="U3" s="192">
        <v>21</v>
      </c>
      <c r="V3" s="192">
        <v>22</v>
      </c>
      <c r="W3" s="192">
        <v>23</v>
      </c>
      <c r="X3" s="192">
        <v>24</v>
      </c>
      <c r="Y3" s="192">
        <v>25</v>
      </c>
      <c r="Z3" s="192">
        <v>26</v>
      </c>
      <c r="AA3" s="192">
        <v>27</v>
      </c>
      <c r="AB3" s="192">
        <v>28</v>
      </c>
      <c r="AC3" s="192">
        <v>29</v>
      </c>
      <c r="AD3" s="192">
        <v>30</v>
      </c>
      <c r="AE3" s="192">
        <v>31</v>
      </c>
      <c r="AF3" s="192">
        <v>32</v>
      </c>
      <c r="AG3" s="192">
        <v>33</v>
      </c>
      <c r="AH3" s="192">
        <v>34</v>
      </c>
      <c r="AI3" s="192">
        <v>35</v>
      </c>
      <c r="AJ3" s="192">
        <v>36</v>
      </c>
      <c r="AK3" s="192">
        <v>37</v>
      </c>
      <c r="AL3" s="192">
        <v>38</v>
      </c>
      <c r="AM3" s="192">
        <v>39</v>
      </c>
      <c r="AN3" s="192">
        <v>40</v>
      </c>
      <c r="AO3" s="192">
        <v>41</v>
      </c>
      <c r="AP3" s="192">
        <v>42</v>
      </c>
      <c r="AQ3" s="192">
        <v>43</v>
      </c>
      <c r="AR3" s="192">
        <v>44</v>
      </c>
      <c r="AS3" s="192">
        <v>45</v>
      </c>
      <c r="AT3" s="192">
        <v>46</v>
      </c>
      <c r="AU3" s="192">
        <v>47</v>
      </c>
      <c r="AV3" s="192">
        <v>48</v>
      </c>
      <c r="AW3" s="192">
        <v>49</v>
      </c>
      <c r="AX3" s="192">
        <v>50</v>
      </c>
      <c r="AY3" s="192">
        <v>51</v>
      </c>
      <c r="AZ3" s="192">
        <v>52</v>
      </c>
      <c r="BA3" s="192">
        <v>53</v>
      </c>
      <c r="BB3" s="192">
        <v>54</v>
      </c>
      <c r="BC3" s="192">
        <v>55</v>
      </c>
      <c r="BD3" s="192">
        <v>56</v>
      </c>
      <c r="BE3" s="192">
        <v>57</v>
      </c>
      <c r="BF3" s="192">
        <v>58</v>
      </c>
      <c r="BG3" s="192">
        <v>59</v>
      </c>
      <c r="BH3" s="192">
        <v>60</v>
      </c>
      <c r="BI3" s="192">
        <v>61</v>
      </c>
      <c r="BJ3" s="192">
        <v>62</v>
      </c>
      <c r="BK3" s="192">
        <v>63</v>
      </c>
      <c r="BL3" s="192">
        <v>64</v>
      </c>
      <c r="BM3" s="192">
        <v>65</v>
      </c>
    </row>
    <row r="4" spans="1:65" s="145" customFormat="1" ht="17.100000000000001" customHeight="1">
      <c r="A4" s="193">
        <v>1</v>
      </c>
      <c r="B4" s="194" t="s">
        <v>66</v>
      </c>
      <c r="C4" s="194">
        <v>65000</v>
      </c>
      <c r="D4" s="194">
        <v>0</v>
      </c>
      <c r="E4" s="194">
        <v>5412</v>
      </c>
      <c r="F4" s="194">
        <v>0</v>
      </c>
      <c r="G4" s="194">
        <v>4787</v>
      </c>
      <c r="H4" s="209">
        <f>G4*100/E4</f>
        <v>88.45158906134516</v>
      </c>
      <c r="I4" s="194">
        <v>0</v>
      </c>
      <c r="J4" s="209"/>
      <c r="K4" s="194">
        <f>G4+'Aug25'!K4</f>
        <v>8980</v>
      </c>
      <c r="L4" s="209">
        <f t="shared" ref="L4:L67" si="0">K4*100/C4</f>
        <v>13.815384615384616</v>
      </c>
      <c r="M4" s="194"/>
      <c r="N4" s="209"/>
      <c r="O4" s="194">
        <v>20</v>
      </c>
      <c r="P4" s="194">
        <v>0</v>
      </c>
      <c r="Q4" s="194">
        <f>O4+'Aug25'!Q4</f>
        <v>20</v>
      </c>
      <c r="R4" s="194">
        <f>P4+'Aug25'!R4</f>
        <v>0</v>
      </c>
      <c r="S4" s="194">
        <v>7699</v>
      </c>
      <c r="T4" s="194">
        <v>0</v>
      </c>
      <c r="U4" s="194">
        <v>1660</v>
      </c>
      <c r="V4" s="194">
        <v>0</v>
      </c>
      <c r="W4" s="194">
        <v>859</v>
      </c>
      <c r="X4" s="194">
        <v>0</v>
      </c>
      <c r="Y4" s="209">
        <f t="shared" ref="Y4:Y67" si="1">W4*100/U4</f>
        <v>51.746987951807228</v>
      </c>
      <c r="Z4" s="209"/>
      <c r="AA4" s="194">
        <v>5085</v>
      </c>
      <c r="AB4" s="194">
        <v>0</v>
      </c>
      <c r="AC4" s="194">
        <v>2603</v>
      </c>
      <c r="AD4" s="194">
        <v>0</v>
      </c>
      <c r="AE4" s="194">
        <v>2482</v>
      </c>
      <c r="AF4" s="194">
        <v>0</v>
      </c>
      <c r="AG4" s="194">
        <v>108</v>
      </c>
      <c r="AH4" s="194">
        <v>0</v>
      </c>
      <c r="AI4" s="194">
        <v>304</v>
      </c>
      <c r="AJ4" s="194">
        <v>0</v>
      </c>
      <c r="AK4" s="194">
        <v>64</v>
      </c>
      <c r="AL4" s="194">
        <v>0</v>
      </c>
      <c r="AM4" s="194">
        <v>275</v>
      </c>
      <c r="AN4" s="194">
        <v>0</v>
      </c>
      <c r="AO4" s="194">
        <v>1038</v>
      </c>
      <c r="AP4" s="194">
        <v>0</v>
      </c>
      <c r="AQ4" s="194">
        <v>814</v>
      </c>
      <c r="AR4" s="194">
        <v>0</v>
      </c>
      <c r="AS4" s="194">
        <f>AO4+AQ4</f>
        <v>1852</v>
      </c>
      <c r="AT4" s="194">
        <f>AP4+AR4</f>
        <v>0</v>
      </c>
      <c r="AU4" s="194">
        <f>AS4+AT4</f>
        <v>1852</v>
      </c>
      <c r="AV4" s="194">
        <f>AO4+'Aug25'!AV4</f>
        <v>1914</v>
      </c>
      <c r="AW4" s="194">
        <f>AP4+'Aug25'!AW4</f>
        <v>0</v>
      </c>
      <c r="AX4" s="194">
        <f>AQ4+'Aug25'!AX4</f>
        <v>1491</v>
      </c>
      <c r="AY4" s="194">
        <f>AR4+'Aug25'!AY4</f>
        <v>0</v>
      </c>
      <c r="AZ4" s="194">
        <f>AV4+AX4</f>
        <v>3405</v>
      </c>
      <c r="BA4" s="194">
        <f>AW4+AY4</f>
        <v>0</v>
      </c>
      <c r="BB4" s="194">
        <f>AZ4+BA4</f>
        <v>3405</v>
      </c>
      <c r="BC4" s="194">
        <v>0</v>
      </c>
      <c r="BD4" s="194">
        <v>0</v>
      </c>
      <c r="BE4" s="194">
        <v>0</v>
      </c>
      <c r="BF4" s="194">
        <v>0</v>
      </c>
      <c r="BG4" s="194">
        <v>0</v>
      </c>
      <c r="BH4" s="194">
        <v>0</v>
      </c>
      <c r="BI4" s="194">
        <v>0</v>
      </c>
      <c r="BJ4" s="194">
        <v>0</v>
      </c>
      <c r="BK4" s="296">
        <v>0</v>
      </c>
      <c r="BL4" s="296">
        <v>0</v>
      </c>
      <c r="BM4" s="296">
        <v>0</v>
      </c>
    </row>
    <row r="5" spans="1:65" s="145" customFormat="1" ht="17.100000000000001" customHeight="1">
      <c r="A5" s="193">
        <v>2</v>
      </c>
      <c r="B5" s="194" t="s">
        <v>67</v>
      </c>
      <c r="C5" s="194">
        <v>76000</v>
      </c>
      <c r="D5" s="194">
        <v>0</v>
      </c>
      <c r="E5" s="194">
        <v>6333</v>
      </c>
      <c r="F5" s="194">
        <v>0</v>
      </c>
      <c r="G5" s="194">
        <v>5051</v>
      </c>
      <c r="H5" s="209">
        <f t="shared" ref="H5:H68" si="2">G5*100/E5</f>
        <v>79.756829306805628</v>
      </c>
      <c r="I5" s="194">
        <v>0</v>
      </c>
      <c r="J5" s="209"/>
      <c r="K5" s="194">
        <f>G5+'Aug25'!K5</f>
        <v>9171</v>
      </c>
      <c r="L5" s="209">
        <f t="shared" si="0"/>
        <v>12.067105263157895</v>
      </c>
      <c r="M5" s="194"/>
      <c r="N5" s="209"/>
      <c r="O5" s="194">
        <v>0</v>
      </c>
      <c r="P5" s="194">
        <v>0</v>
      </c>
      <c r="Q5" s="194">
        <f>O5+'Aug25'!Q5</f>
        <v>0</v>
      </c>
      <c r="R5" s="194">
        <f>P5+'Aug25'!R5</f>
        <v>0</v>
      </c>
      <c r="S5" s="194">
        <v>7378</v>
      </c>
      <c r="T5" s="194">
        <v>0</v>
      </c>
      <c r="U5" s="194">
        <v>1582</v>
      </c>
      <c r="V5" s="194">
        <v>0</v>
      </c>
      <c r="W5" s="194">
        <v>846</v>
      </c>
      <c r="X5" s="194">
        <v>0</v>
      </c>
      <c r="Y5" s="209">
        <f t="shared" si="1"/>
        <v>53.476611883691533</v>
      </c>
      <c r="Z5" s="209"/>
      <c r="AA5" s="194">
        <v>5175</v>
      </c>
      <c r="AB5" s="194">
        <v>0</v>
      </c>
      <c r="AC5" s="194">
        <v>3008</v>
      </c>
      <c r="AD5" s="194">
        <v>0</v>
      </c>
      <c r="AE5" s="194">
        <v>2167</v>
      </c>
      <c r="AF5" s="194">
        <v>0</v>
      </c>
      <c r="AG5" s="194">
        <v>198</v>
      </c>
      <c r="AH5" s="194">
        <v>0</v>
      </c>
      <c r="AI5" s="194">
        <v>255</v>
      </c>
      <c r="AJ5" s="194">
        <v>0</v>
      </c>
      <c r="AK5" s="194">
        <v>108</v>
      </c>
      <c r="AL5" s="194">
        <v>0</v>
      </c>
      <c r="AM5" s="194">
        <v>151</v>
      </c>
      <c r="AN5" s="194">
        <v>0</v>
      </c>
      <c r="AO5" s="194">
        <v>1264</v>
      </c>
      <c r="AP5" s="194">
        <v>0</v>
      </c>
      <c r="AQ5" s="194">
        <v>1032</v>
      </c>
      <c r="AR5" s="194">
        <v>0</v>
      </c>
      <c r="AS5" s="194">
        <f t="shared" ref="AS5:AS68" si="3">AO5+AQ5</f>
        <v>2296</v>
      </c>
      <c r="AT5" s="194">
        <f t="shared" ref="AT5:AT68" si="4">AP5+AR5</f>
        <v>0</v>
      </c>
      <c r="AU5" s="194">
        <f t="shared" ref="AU5:AU68" si="5">AS5+AT5</f>
        <v>2296</v>
      </c>
      <c r="AV5" s="194">
        <f>AO5+'Aug25'!AV5</f>
        <v>2661</v>
      </c>
      <c r="AW5" s="194">
        <f>AP5+'Aug25'!AW5</f>
        <v>0</v>
      </c>
      <c r="AX5" s="194">
        <f>AQ5+'Aug25'!AX5</f>
        <v>2250</v>
      </c>
      <c r="AY5" s="194">
        <f>AR5+'Aug25'!AY5</f>
        <v>0</v>
      </c>
      <c r="AZ5" s="194">
        <f t="shared" ref="AZ5:AZ68" si="6">AV5+AX5</f>
        <v>4911</v>
      </c>
      <c r="BA5" s="194">
        <f t="shared" ref="BA5:BA68" si="7">AW5+AY5</f>
        <v>0</v>
      </c>
      <c r="BB5" s="194">
        <f t="shared" ref="BB5:BB68" si="8">AZ5+BA5</f>
        <v>4911</v>
      </c>
      <c r="BC5" s="194">
        <v>0</v>
      </c>
      <c r="BD5" s="194">
        <v>0</v>
      </c>
      <c r="BE5" s="194">
        <v>0</v>
      </c>
      <c r="BF5" s="194">
        <v>0</v>
      </c>
      <c r="BG5" s="194">
        <v>0</v>
      </c>
      <c r="BH5" s="194">
        <v>0</v>
      </c>
      <c r="BI5" s="194">
        <v>0</v>
      </c>
      <c r="BJ5" s="194">
        <v>0</v>
      </c>
      <c r="BK5" s="296">
        <v>0</v>
      </c>
      <c r="BL5" s="296">
        <v>0</v>
      </c>
      <c r="BM5" s="296">
        <v>0</v>
      </c>
    </row>
    <row r="6" spans="1:65" s="145" customFormat="1" ht="17.100000000000001" customHeight="1">
      <c r="A6" s="193">
        <v>3</v>
      </c>
      <c r="B6" s="194" t="s">
        <v>68</v>
      </c>
      <c r="C6" s="194">
        <v>63000</v>
      </c>
      <c r="D6" s="194">
        <v>0</v>
      </c>
      <c r="E6" s="194">
        <v>5251</v>
      </c>
      <c r="F6" s="194">
        <v>0</v>
      </c>
      <c r="G6" s="194">
        <v>3765</v>
      </c>
      <c r="H6" s="209">
        <f t="shared" si="2"/>
        <v>71.700628451723475</v>
      </c>
      <c r="I6" s="194">
        <v>0</v>
      </c>
      <c r="J6" s="209"/>
      <c r="K6" s="194">
        <f>G6+'Aug25'!K6</f>
        <v>6877</v>
      </c>
      <c r="L6" s="209">
        <f t="shared" si="0"/>
        <v>10.915873015873016</v>
      </c>
      <c r="M6" s="194"/>
      <c r="N6" s="209"/>
      <c r="O6" s="194">
        <v>0</v>
      </c>
      <c r="P6" s="194">
        <v>0</v>
      </c>
      <c r="Q6" s="194">
        <f>O6+'Aug25'!Q6</f>
        <v>0</v>
      </c>
      <c r="R6" s="194">
        <f>P6+'Aug25'!R6</f>
        <v>0</v>
      </c>
      <c r="S6" s="194">
        <v>5142</v>
      </c>
      <c r="T6" s="194">
        <v>0</v>
      </c>
      <c r="U6" s="194">
        <v>1147</v>
      </c>
      <c r="V6" s="194">
        <v>0</v>
      </c>
      <c r="W6" s="194">
        <v>618</v>
      </c>
      <c r="X6" s="194">
        <v>0</v>
      </c>
      <c r="Y6" s="209">
        <f t="shared" si="1"/>
        <v>53.879686137750653</v>
      </c>
      <c r="Z6" s="209"/>
      <c r="AA6" s="194">
        <v>3960</v>
      </c>
      <c r="AB6" s="194">
        <v>0</v>
      </c>
      <c r="AC6" s="194">
        <v>2137</v>
      </c>
      <c r="AD6" s="194">
        <v>0</v>
      </c>
      <c r="AE6" s="194">
        <v>1823</v>
      </c>
      <c r="AF6" s="194">
        <v>0</v>
      </c>
      <c r="AG6" s="194">
        <v>60</v>
      </c>
      <c r="AH6" s="194">
        <v>0</v>
      </c>
      <c r="AI6" s="194">
        <v>208</v>
      </c>
      <c r="AJ6" s="194">
        <v>0</v>
      </c>
      <c r="AK6" s="194">
        <v>51</v>
      </c>
      <c r="AL6" s="194">
        <v>0</v>
      </c>
      <c r="AM6" s="194">
        <v>143</v>
      </c>
      <c r="AN6" s="194">
        <v>0</v>
      </c>
      <c r="AO6" s="194">
        <v>940</v>
      </c>
      <c r="AP6" s="194">
        <v>0</v>
      </c>
      <c r="AQ6" s="194">
        <v>735</v>
      </c>
      <c r="AR6" s="194">
        <v>0</v>
      </c>
      <c r="AS6" s="194">
        <f t="shared" si="3"/>
        <v>1675</v>
      </c>
      <c r="AT6" s="194">
        <f t="shared" si="4"/>
        <v>0</v>
      </c>
      <c r="AU6" s="194">
        <f t="shared" si="5"/>
        <v>1675</v>
      </c>
      <c r="AV6" s="194">
        <f>AO6+'Aug25'!AV6</f>
        <v>1626</v>
      </c>
      <c r="AW6" s="194">
        <f>AP6+'Aug25'!AW6</f>
        <v>0</v>
      </c>
      <c r="AX6" s="194">
        <f>AQ6+'Aug25'!AX6</f>
        <v>1324</v>
      </c>
      <c r="AY6" s="194">
        <f>AR6+'Aug25'!AY6</f>
        <v>0</v>
      </c>
      <c r="AZ6" s="194">
        <f t="shared" si="6"/>
        <v>2950</v>
      </c>
      <c r="BA6" s="194">
        <f t="shared" si="7"/>
        <v>0</v>
      </c>
      <c r="BB6" s="194">
        <f t="shared" si="8"/>
        <v>2950</v>
      </c>
      <c r="BC6" s="194">
        <v>0</v>
      </c>
      <c r="BD6" s="194">
        <v>0</v>
      </c>
      <c r="BE6" s="194">
        <v>0</v>
      </c>
      <c r="BF6" s="194">
        <v>0</v>
      </c>
      <c r="BG6" s="194">
        <v>0</v>
      </c>
      <c r="BH6" s="194">
        <v>0</v>
      </c>
      <c r="BI6" s="194">
        <v>0</v>
      </c>
      <c r="BJ6" s="194">
        <v>0</v>
      </c>
      <c r="BK6" s="296">
        <v>0</v>
      </c>
      <c r="BL6" s="296">
        <v>0</v>
      </c>
      <c r="BM6" s="296">
        <v>0</v>
      </c>
    </row>
    <row r="7" spans="1:65" s="145" customFormat="1" ht="17.100000000000001" customHeight="1">
      <c r="A7" s="193">
        <v>4</v>
      </c>
      <c r="B7" s="194" t="s">
        <v>69</v>
      </c>
      <c r="C7" s="194">
        <v>67000</v>
      </c>
      <c r="D7" s="194">
        <v>0</v>
      </c>
      <c r="E7" s="194">
        <v>5583</v>
      </c>
      <c r="F7" s="194">
        <v>0</v>
      </c>
      <c r="G7" s="194">
        <v>4780</v>
      </c>
      <c r="H7" s="209">
        <f t="shared" si="2"/>
        <v>85.61705176428444</v>
      </c>
      <c r="I7" s="194">
        <v>0</v>
      </c>
      <c r="J7" s="209"/>
      <c r="K7" s="194">
        <f>G7+'Aug25'!K7</f>
        <v>8955</v>
      </c>
      <c r="L7" s="209">
        <f t="shared" si="0"/>
        <v>13.365671641791044</v>
      </c>
      <c r="M7" s="194"/>
      <c r="N7" s="209"/>
      <c r="O7" s="194">
        <v>10</v>
      </c>
      <c r="P7" s="194">
        <v>0</v>
      </c>
      <c r="Q7" s="194">
        <f>O7+'Aug25'!Q7</f>
        <v>15</v>
      </c>
      <c r="R7" s="194">
        <f>P7+'Aug25'!R7</f>
        <v>0</v>
      </c>
      <c r="S7" s="194">
        <v>9083</v>
      </c>
      <c r="T7" s="194">
        <v>0</v>
      </c>
      <c r="U7" s="194">
        <v>2189</v>
      </c>
      <c r="V7" s="194">
        <v>0</v>
      </c>
      <c r="W7" s="194">
        <v>1141</v>
      </c>
      <c r="X7" s="194">
        <v>0</v>
      </c>
      <c r="Y7" s="209">
        <f t="shared" si="1"/>
        <v>52.124257651895846</v>
      </c>
      <c r="Z7" s="209"/>
      <c r="AA7" s="194">
        <v>4789</v>
      </c>
      <c r="AB7" s="194">
        <v>0</v>
      </c>
      <c r="AC7" s="194">
        <v>2514</v>
      </c>
      <c r="AD7" s="194">
        <v>0</v>
      </c>
      <c r="AE7" s="194">
        <v>2275</v>
      </c>
      <c r="AF7" s="194">
        <v>0</v>
      </c>
      <c r="AG7" s="194">
        <v>68</v>
      </c>
      <c r="AH7" s="194">
        <v>0</v>
      </c>
      <c r="AI7" s="194">
        <v>185</v>
      </c>
      <c r="AJ7" s="194">
        <v>0</v>
      </c>
      <c r="AK7" s="194">
        <v>58</v>
      </c>
      <c r="AL7" s="194">
        <v>0</v>
      </c>
      <c r="AM7" s="194">
        <v>98</v>
      </c>
      <c r="AN7" s="194">
        <v>0</v>
      </c>
      <c r="AO7" s="194">
        <v>1168</v>
      </c>
      <c r="AP7" s="194">
        <v>0</v>
      </c>
      <c r="AQ7" s="194">
        <v>937</v>
      </c>
      <c r="AR7" s="194">
        <v>0</v>
      </c>
      <c r="AS7" s="194">
        <f t="shared" si="3"/>
        <v>2105</v>
      </c>
      <c r="AT7" s="194">
        <f t="shared" si="4"/>
        <v>0</v>
      </c>
      <c r="AU7" s="194">
        <f t="shared" si="5"/>
        <v>2105</v>
      </c>
      <c r="AV7" s="194">
        <f>AO7+'Aug25'!AV7</f>
        <v>2312</v>
      </c>
      <c r="AW7" s="194">
        <f>AP7+'Aug25'!AW7</f>
        <v>0</v>
      </c>
      <c r="AX7" s="194">
        <f>AQ7+'Aug25'!AX7</f>
        <v>1852</v>
      </c>
      <c r="AY7" s="194">
        <f>AR7+'Aug25'!AY7</f>
        <v>0</v>
      </c>
      <c r="AZ7" s="194">
        <f t="shared" si="6"/>
        <v>4164</v>
      </c>
      <c r="BA7" s="194">
        <f t="shared" si="7"/>
        <v>0</v>
      </c>
      <c r="BB7" s="194">
        <f t="shared" si="8"/>
        <v>4164</v>
      </c>
      <c r="BC7" s="194">
        <v>0</v>
      </c>
      <c r="BD7" s="194">
        <v>0</v>
      </c>
      <c r="BE7" s="194">
        <v>0</v>
      </c>
      <c r="BF7" s="194">
        <v>0</v>
      </c>
      <c r="BG7" s="194">
        <v>0</v>
      </c>
      <c r="BH7" s="194">
        <v>0</v>
      </c>
      <c r="BI7" s="194">
        <v>0</v>
      </c>
      <c r="BJ7" s="194">
        <v>0</v>
      </c>
      <c r="BK7" s="296">
        <v>0</v>
      </c>
      <c r="BL7" s="296">
        <v>0</v>
      </c>
      <c r="BM7" s="296">
        <v>0</v>
      </c>
    </row>
    <row r="8" spans="1:65" s="145" customFormat="1" ht="17.100000000000001" customHeight="1">
      <c r="A8" s="195">
        <v>5</v>
      </c>
      <c r="B8" s="196" t="s">
        <v>70</v>
      </c>
      <c r="C8" s="194">
        <v>60000</v>
      </c>
      <c r="D8" s="194">
        <v>0</v>
      </c>
      <c r="E8" s="194">
        <v>5005</v>
      </c>
      <c r="F8" s="194">
        <v>0</v>
      </c>
      <c r="G8" s="194">
        <v>4485</v>
      </c>
      <c r="H8" s="209">
        <f t="shared" si="2"/>
        <v>89.610389610389603</v>
      </c>
      <c r="I8" s="194">
        <v>0</v>
      </c>
      <c r="J8" s="209"/>
      <c r="K8" s="194">
        <f>G8+'Aug25'!K8</f>
        <v>7900</v>
      </c>
      <c r="L8" s="209">
        <f t="shared" si="0"/>
        <v>13.166666666666666</v>
      </c>
      <c r="M8" s="194"/>
      <c r="N8" s="209"/>
      <c r="O8" s="194">
        <v>0</v>
      </c>
      <c r="P8" s="194">
        <v>0</v>
      </c>
      <c r="Q8" s="194">
        <f>O8+'Aug25'!Q8</f>
        <v>0</v>
      </c>
      <c r="R8" s="194">
        <f>P8+'Aug25'!R8</f>
        <v>0</v>
      </c>
      <c r="S8" s="194">
        <v>8952</v>
      </c>
      <c r="T8" s="194">
        <v>0</v>
      </c>
      <c r="U8" s="194">
        <v>1747</v>
      </c>
      <c r="V8" s="194">
        <v>0</v>
      </c>
      <c r="W8" s="194">
        <v>877</v>
      </c>
      <c r="X8" s="194">
        <v>0</v>
      </c>
      <c r="Y8" s="209">
        <f t="shared" si="1"/>
        <v>50.200343445907272</v>
      </c>
      <c r="Z8" s="209"/>
      <c r="AA8" s="194">
        <v>4557</v>
      </c>
      <c r="AB8" s="194">
        <v>0</v>
      </c>
      <c r="AC8" s="194">
        <v>2427</v>
      </c>
      <c r="AD8" s="194">
        <v>0</v>
      </c>
      <c r="AE8" s="194">
        <v>2130</v>
      </c>
      <c r="AF8" s="194">
        <v>0</v>
      </c>
      <c r="AG8" s="194">
        <v>69</v>
      </c>
      <c r="AH8" s="194">
        <v>0</v>
      </c>
      <c r="AI8" s="194">
        <v>234</v>
      </c>
      <c r="AJ8" s="194">
        <v>0</v>
      </c>
      <c r="AK8" s="194">
        <v>73</v>
      </c>
      <c r="AL8" s="194">
        <v>0</v>
      </c>
      <c r="AM8" s="194">
        <v>234</v>
      </c>
      <c r="AN8" s="194">
        <v>0</v>
      </c>
      <c r="AO8" s="194">
        <v>1015</v>
      </c>
      <c r="AP8" s="194">
        <v>0</v>
      </c>
      <c r="AQ8" s="194">
        <v>802</v>
      </c>
      <c r="AR8" s="194">
        <v>0</v>
      </c>
      <c r="AS8" s="194">
        <f t="shared" si="3"/>
        <v>1817</v>
      </c>
      <c r="AT8" s="194">
        <f t="shared" si="4"/>
        <v>0</v>
      </c>
      <c r="AU8" s="194">
        <f t="shared" si="5"/>
        <v>1817</v>
      </c>
      <c r="AV8" s="194">
        <f>AO8+'Aug25'!AV8</f>
        <v>1971</v>
      </c>
      <c r="AW8" s="194">
        <f>AP8+'Aug25'!AW8</f>
        <v>0</v>
      </c>
      <c r="AX8" s="194">
        <f>AQ8+'Aug25'!AX8</f>
        <v>1557</v>
      </c>
      <c r="AY8" s="194">
        <f>AR8+'Aug25'!AY8</f>
        <v>0</v>
      </c>
      <c r="AZ8" s="194">
        <f t="shared" si="6"/>
        <v>3528</v>
      </c>
      <c r="BA8" s="194">
        <f t="shared" si="7"/>
        <v>0</v>
      </c>
      <c r="BB8" s="194">
        <f t="shared" si="8"/>
        <v>3528</v>
      </c>
      <c r="BC8" s="194">
        <v>0</v>
      </c>
      <c r="BD8" s="194">
        <v>0</v>
      </c>
      <c r="BE8" s="194">
        <v>0</v>
      </c>
      <c r="BF8" s="194">
        <v>0</v>
      </c>
      <c r="BG8" s="194">
        <v>0</v>
      </c>
      <c r="BH8" s="194">
        <v>0</v>
      </c>
      <c r="BI8" s="194">
        <v>0</v>
      </c>
      <c r="BJ8" s="194">
        <v>0</v>
      </c>
      <c r="BK8" s="296">
        <v>0</v>
      </c>
      <c r="BL8" s="296">
        <v>0</v>
      </c>
      <c r="BM8" s="296">
        <v>0</v>
      </c>
    </row>
    <row r="9" spans="1:65" s="146" customFormat="1" ht="17.100000000000001" customHeight="1">
      <c r="A9" s="197"/>
      <c r="B9" s="198" t="s">
        <v>71</v>
      </c>
      <c r="C9" s="198">
        <f>SUM(C4:C8)</f>
        <v>331000</v>
      </c>
      <c r="D9" s="198">
        <f t="shared" ref="D9:BM9" si="9">SUM(D4:D8)</f>
        <v>0</v>
      </c>
      <c r="E9" s="198">
        <f t="shared" si="9"/>
        <v>27584</v>
      </c>
      <c r="F9" s="198">
        <f t="shared" si="9"/>
        <v>0</v>
      </c>
      <c r="G9" s="198">
        <f t="shared" si="9"/>
        <v>22868</v>
      </c>
      <c r="H9" s="210">
        <f t="shared" si="2"/>
        <v>82.903132250580043</v>
      </c>
      <c r="I9" s="198">
        <f t="shared" si="9"/>
        <v>0</v>
      </c>
      <c r="J9" s="198">
        <f t="shared" si="9"/>
        <v>0</v>
      </c>
      <c r="K9" s="198">
        <f t="shared" si="9"/>
        <v>41883</v>
      </c>
      <c r="L9" s="210">
        <f t="shared" si="0"/>
        <v>12.653474320241692</v>
      </c>
      <c r="M9" s="198">
        <f t="shared" si="9"/>
        <v>0</v>
      </c>
      <c r="N9" s="198">
        <f t="shared" si="9"/>
        <v>0</v>
      </c>
      <c r="O9" s="198">
        <f t="shared" si="9"/>
        <v>30</v>
      </c>
      <c r="P9" s="198">
        <f t="shared" si="9"/>
        <v>0</v>
      </c>
      <c r="Q9" s="198">
        <f t="shared" si="9"/>
        <v>35</v>
      </c>
      <c r="R9" s="198">
        <f t="shared" si="9"/>
        <v>0</v>
      </c>
      <c r="S9" s="198">
        <f t="shared" si="9"/>
        <v>38254</v>
      </c>
      <c r="T9" s="198">
        <f t="shared" si="9"/>
        <v>0</v>
      </c>
      <c r="U9" s="198">
        <f t="shared" si="9"/>
        <v>8325</v>
      </c>
      <c r="V9" s="198">
        <f t="shared" si="9"/>
        <v>0</v>
      </c>
      <c r="W9" s="198">
        <f t="shared" si="9"/>
        <v>4341</v>
      </c>
      <c r="X9" s="198">
        <f t="shared" si="9"/>
        <v>0</v>
      </c>
      <c r="Y9" s="210">
        <f t="shared" si="1"/>
        <v>52.144144144144143</v>
      </c>
      <c r="Z9" s="198">
        <f t="shared" si="9"/>
        <v>0</v>
      </c>
      <c r="AA9" s="198">
        <f t="shared" si="9"/>
        <v>23566</v>
      </c>
      <c r="AB9" s="198">
        <f t="shared" si="9"/>
        <v>0</v>
      </c>
      <c r="AC9" s="198">
        <f t="shared" si="9"/>
        <v>12689</v>
      </c>
      <c r="AD9" s="198">
        <f t="shared" si="9"/>
        <v>0</v>
      </c>
      <c r="AE9" s="198">
        <f t="shared" si="9"/>
        <v>10877</v>
      </c>
      <c r="AF9" s="198">
        <f t="shared" si="9"/>
        <v>0</v>
      </c>
      <c r="AG9" s="198">
        <f t="shared" si="9"/>
        <v>503</v>
      </c>
      <c r="AH9" s="198">
        <f t="shared" si="9"/>
        <v>0</v>
      </c>
      <c r="AI9" s="198">
        <f t="shared" si="9"/>
        <v>1186</v>
      </c>
      <c r="AJ9" s="198">
        <f t="shared" si="9"/>
        <v>0</v>
      </c>
      <c r="AK9" s="198">
        <f t="shared" si="9"/>
        <v>354</v>
      </c>
      <c r="AL9" s="198">
        <f t="shared" si="9"/>
        <v>0</v>
      </c>
      <c r="AM9" s="198">
        <f t="shared" si="9"/>
        <v>901</v>
      </c>
      <c r="AN9" s="198">
        <f t="shared" si="9"/>
        <v>0</v>
      </c>
      <c r="AO9" s="198">
        <f t="shared" si="9"/>
        <v>5425</v>
      </c>
      <c r="AP9" s="198">
        <f t="shared" si="9"/>
        <v>0</v>
      </c>
      <c r="AQ9" s="198">
        <f t="shared" si="9"/>
        <v>4320</v>
      </c>
      <c r="AR9" s="198">
        <f t="shared" si="9"/>
        <v>0</v>
      </c>
      <c r="AS9" s="198">
        <f t="shared" si="9"/>
        <v>9745</v>
      </c>
      <c r="AT9" s="198">
        <f t="shared" si="9"/>
        <v>0</v>
      </c>
      <c r="AU9" s="198">
        <f t="shared" si="9"/>
        <v>9745</v>
      </c>
      <c r="AV9" s="198">
        <f t="shared" si="9"/>
        <v>10484</v>
      </c>
      <c r="AW9" s="198">
        <f t="shared" si="9"/>
        <v>0</v>
      </c>
      <c r="AX9" s="198">
        <f t="shared" si="9"/>
        <v>8474</v>
      </c>
      <c r="AY9" s="198">
        <f t="shared" si="9"/>
        <v>0</v>
      </c>
      <c r="AZ9" s="198">
        <f t="shared" si="9"/>
        <v>18958</v>
      </c>
      <c r="BA9" s="198">
        <f t="shared" si="9"/>
        <v>0</v>
      </c>
      <c r="BB9" s="198">
        <f t="shared" si="9"/>
        <v>18958</v>
      </c>
      <c r="BC9" s="198">
        <f t="shared" si="9"/>
        <v>0</v>
      </c>
      <c r="BD9" s="198">
        <f t="shared" si="9"/>
        <v>0</v>
      </c>
      <c r="BE9" s="198">
        <f t="shared" si="9"/>
        <v>0</v>
      </c>
      <c r="BF9" s="198">
        <f t="shared" si="9"/>
        <v>0</v>
      </c>
      <c r="BG9" s="198">
        <f t="shared" si="9"/>
        <v>0</v>
      </c>
      <c r="BH9" s="198">
        <f t="shared" si="9"/>
        <v>0</v>
      </c>
      <c r="BI9" s="198">
        <f t="shared" si="9"/>
        <v>0</v>
      </c>
      <c r="BJ9" s="198">
        <f t="shared" si="9"/>
        <v>0</v>
      </c>
      <c r="BK9" s="198">
        <f t="shared" si="9"/>
        <v>0</v>
      </c>
      <c r="BL9" s="198">
        <f t="shared" si="9"/>
        <v>0</v>
      </c>
      <c r="BM9" s="198">
        <f t="shared" si="9"/>
        <v>0</v>
      </c>
    </row>
    <row r="10" spans="1:65" s="145" customFormat="1" ht="17.100000000000001" customHeight="1">
      <c r="A10" s="199">
        <v>6</v>
      </c>
      <c r="B10" s="200" t="s">
        <v>72</v>
      </c>
      <c r="C10" s="194">
        <v>35000</v>
      </c>
      <c r="D10" s="194">
        <v>38000</v>
      </c>
      <c r="E10" s="194">
        <v>2935</v>
      </c>
      <c r="F10" s="194">
        <v>3180</v>
      </c>
      <c r="G10" s="194">
        <v>2199</v>
      </c>
      <c r="H10" s="209">
        <f t="shared" si="2"/>
        <v>74.923339011925037</v>
      </c>
      <c r="I10" s="194">
        <v>2938</v>
      </c>
      <c r="J10" s="209">
        <f t="shared" ref="J10:J67" si="10">I10*100/F10</f>
        <v>92.389937106918239</v>
      </c>
      <c r="K10" s="194">
        <f>G10+'Aug25'!K10</f>
        <v>3993</v>
      </c>
      <c r="L10" s="209">
        <f t="shared" si="0"/>
        <v>11.408571428571429</v>
      </c>
      <c r="M10" s="194">
        <f>I10+'Aug25'!M10</f>
        <v>5109</v>
      </c>
      <c r="N10" s="209">
        <f t="shared" ref="N10:N67" si="11">M10*100/D10</f>
        <v>13.444736842105263</v>
      </c>
      <c r="O10" s="194">
        <v>35</v>
      </c>
      <c r="P10" s="194">
        <v>109</v>
      </c>
      <c r="Q10" s="194">
        <f>O10+'Aug25'!Q10</f>
        <v>75</v>
      </c>
      <c r="R10" s="194">
        <f>P10+'Aug25'!R10</f>
        <v>205</v>
      </c>
      <c r="S10" s="194">
        <v>2759</v>
      </c>
      <c r="T10" s="194">
        <v>3128</v>
      </c>
      <c r="U10" s="194">
        <v>630</v>
      </c>
      <c r="V10" s="194">
        <v>712</v>
      </c>
      <c r="W10" s="194">
        <v>319</v>
      </c>
      <c r="X10" s="194">
        <v>355</v>
      </c>
      <c r="Y10" s="209">
        <f t="shared" si="1"/>
        <v>50.634920634920633</v>
      </c>
      <c r="Z10" s="209">
        <f t="shared" ref="Y10:Z66" si="12">X10*100/V10</f>
        <v>49.859550561797754</v>
      </c>
      <c r="AA10" s="194">
        <v>2300</v>
      </c>
      <c r="AB10" s="194">
        <v>2475</v>
      </c>
      <c r="AC10" s="194">
        <v>1285</v>
      </c>
      <c r="AD10" s="194">
        <v>1340</v>
      </c>
      <c r="AE10" s="194">
        <v>1015</v>
      </c>
      <c r="AF10" s="194">
        <v>1135</v>
      </c>
      <c r="AG10" s="194">
        <v>29</v>
      </c>
      <c r="AH10" s="194">
        <v>36</v>
      </c>
      <c r="AI10" s="194">
        <v>211</v>
      </c>
      <c r="AJ10" s="194">
        <v>202</v>
      </c>
      <c r="AK10" s="194">
        <v>24</v>
      </c>
      <c r="AL10" s="194">
        <v>26</v>
      </c>
      <c r="AM10" s="194">
        <v>143</v>
      </c>
      <c r="AN10" s="194">
        <v>281</v>
      </c>
      <c r="AO10" s="194">
        <v>537</v>
      </c>
      <c r="AP10" s="194">
        <v>625</v>
      </c>
      <c r="AQ10" s="194">
        <v>409</v>
      </c>
      <c r="AR10" s="194">
        <v>515</v>
      </c>
      <c r="AS10" s="194">
        <f t="shared" si="3"/>
        <v>946</v>
      </c>
      <c r="AT10" s="194">
        <f t="shared" si="4"/>
        <v>1140</v>
      </c>
      <c r="AU10" s="194">
        <f t="shared" si="5"/>
        <v>2086</v>
      </c>
      <c r="AV10" s="194">
        <f>AO10+'Aug25'!AV10</f>
        <v>1100</v>
      </c>
      <c r="AW10" s="194">
        <f>AP10+'Aug25'!AW10</f>
        <v>1198</v>
      </c>
      <c r="AX10" s="194">
        <f>AQ10+'Aug25'!AX10</f>
        <v>879</v>
      </c>
      <c r="AY10" s="194">
        <f>AR10+'Aug25'!AY10</f>
        <v>1021</v>
      </c>
      <c r="AZ10" s="194">
        <f t="shared" si="6"/>
        <v>1979</v>
      </c>
      <c r="BA10" s="194">
        <f t="shared" si="7"/>
        <v>2219</v>
      </c>
      <c r="BB10" s="194">
        <f t="shared" si="8"/>
        <v>4198</v>
      </c>
      <c r="BC10" s="194"/>
      <c r="BD10" s="194"/>
      <c r="BE10" s="194"/>
      <c r="BF10" s="194"/>
      <c r="BG10" s="194">
        <v>143</v>
      </c>
      <c r="BH10" s="194">
        <v>5093</v>
      </c>
      <c r="BI10" s="194">
        <v>263790</v>
      </c>
      <c r="BJ10" s="194">
        <f>SUM(BH10:BI10)</f>
        <v>268883</v>
      </c>
      <c r="BK10" s="194">
        <f>'Aug25'!BK10+BH10</f>
        <v>9213</v>
      </c>
      <c r="BL10" s="194">
        <f>'Aug25'!BL10+BI10</f>
        <v>462190</v>
      </c>
      <c r="BM10" s="194">
        <f>SUM(BK10:BL10)</f>
        <v>471403</v>
      </c>
    </row>
    <row r="11" spans="1:65" s="145" customFormat="1" ht="17.100000000000001" customHeight="1">
      <c r="A11" s="195">
        <v>8</v>
      </c>
      <c r="B11" s="196" t="s">
        <v>73</v>
      </c>
      <c r="C11" s="194">
        <v>80000</v>
      </c>
      <c r="D11" s="194">
        <v>25000</v>
      </c>
      <c r="E11" s="194">
        <v>6625</v>
      </c>
      <c r="F11" s="194">
        <v>2060</v>
      </c>
      <c r="G11" s="194">
        <v>6245</v>
      </c>
      <c r="H11" s="209">
        <f t="shared" si="2"/>
        <v>94.264150943396231</v>
      </c>
      <c r="I11" s="194">
        <v>1452</v>
      </c>
      <c r="J11" s="209">
        <f t="shared" si="10"/>
        <v>70.485436893203882</v>
      </c>
      <c r="K11" s="194">
        <f>G11+'Aug25'!K11</f>
        <v>11753</v>
      </c>
      <c r="L11" s="209">
        <f t="shared" si="0"/>
        <v>14.69125</v>
      </c>
      <c r="M11" s="194">
        <f>I11+'Aug25'!M11</f>
        <v>2567</v>
      </c>
      <c r="N11" s="209">
        <f t="shared" si="11"/>
        <v>10.268000000000001</v>
      </c>
      <c r="O11" s="194">
        <v>95</v>
      </c>
      <c r="P11" s="194">
        <v>26</v>
      </c>
      <c r="Q11" s="194">
        <f>O11+'Aug25'!Q11</f>
        <v>187</v>
      </c>
      <c r="R11" s="194">
        <f>P11+'Aug25'!R11</f>
        <v>43</v>
      </c>
      <c r="S11" s="194">
        <v>6586</v>
      </c>
      <c r="T11" s="194">
        <v>1593</v>
      </c>
      <c r="U11" s="194">
        <v>1457</v>
      </c>
      <c r="V11" s="194">
        <v>325</v>
      </c>
      <c r="W11" s="194">
        <v>756</v>
      </c>
      <c r="X11" s="194">
        <v>159</v>
      </c>
      <c r="Y11" s="209">
        <f t="shared" si="12"/>
        <v>51.887439945092659</v>
      </c>
      <c r="Z11" s="209">
        <f t="shared" si="12"/>
        <v>48.92307692307692</v>
      </c>
      <c r="AA11" s="194">
        <v>6096</v>
      </c>
      <c r="AB11" s="194">
        <v>1583</v>
      </c>
      <c r="AC11" s="194">
        <v>2575</v>
      </c>
      <c r="AD11" s="194">
        <v>615</v>
      </c>
      <c r="AE11" s="194">
        <v>2113</v>
      </c>
      <c r="AF11" s="194">
        <v>667</v>
      </c>
      <c r="AG11" s="194">
        <v>43</v>
      </c>
      <c r="AH11" s="194">
        <v>10</v>
      </c>
      <c r="AI11" s="194">
        <v>402</v>
      </c>
      <c r="AJ11" s="194">
        <v>69</v>
      </c>
      <c r="AK11" s="194">
        <v>59</v>
      </c>
      <c r="AL11" s="194">
        <v>8</v>
      </c>
      <c r="AM11" s="194">
        <v>369</v>
      </c>
      <c r="AN11" s="194">
        <v>122</v>
      </c>
      <c r="AO11" s="194">
        <v>1479</v>
      </c>
      <c r="AP11" s="194">
        <v>362</v>
      </c>
      <c r="AQ11" s="194">
        <v>1180</v>
      </c>
      <c r="AR11" s="194">
        <v>313</v>
      </c>
      <c r="AS11" s="194">
        <f t="shared" si="3"/>
        <v>2659</v>
      </c>
      <c r="AT11" s="194">
        <f t="shared" si="4"/>
        <v>675</v>
      </c>
      <c r="AU11" s="194">
        <f t="shared" si="5"/>
        <v>3334</v>
      </c>
      <c r="AV11" s="194">
        <f>AO11+'Aug25'!AV11</f>
        <v>2970</v>
      </c>
      <c r="AW11" s="194">
        <f>AP11+'Aug25'!AW11</f>
        <v>690</v>
      </c>
      <c r="AX11" s="194">
        <f>AQ11+'Aug25'!AX11</f>
        <v>2344</v>
      </c>
      <c r="AY11" s="194">
        <f>AR11+'Aug25'!AY11</f>
        <v>571</v>
      </c>
      <c r="AZ11" s="194">
        <f t="shared" si="6"/>
        <v>5314</v>
      </c>
      <c r="BA11" s="194">
        <f t="shared" si="7"/>
        <v>1261</v>
      </c>
      <c r="BB11" s="194">
        <f t="shared" si="8"/>
        <v>6575</v>
      </c>
      <c r="BC11" s="194"/>
      <c r="BD11" s="194"/>
      <c r="BE11" s="194"/>
      <c r="BF11" s="194"/>
      <c r="BG11" s="194"/>
      <c r="BH11" s="194"/>
      <c r="BI11" s="194"/>
      <c r="BJ11" s="194"/>
      <c r="BK11" s="297"/>
      <c r="BL11" s="297"/>
      <c r="BM11" s="297"/>
    </row>
    <row r="12" spans="1:65" s="146" customFormat="1" ht="17.100000000000001" customHeight="1">
      <c r="A12" s="197"/>
      <c r="B12" s="198" t="s">
        <v>74</v>
      </c>
      <c r="C12" s="198">
        <f>SUM(C10:C11)</f>
        <v>115000</v>
      </c>
      <c r="D12" s="198">
        <f t="shared" ref="D12:BM12" si="13">SUM(D10:D11)</f>
        <v>63000</v>
      </c>
      <c r="E12" s="198">
        <f t="shared" si="13"/>
        <v>9560</v>
      </c>
      <c r="F12" s="198">
        <f t="shared" si="13"/>
        <v>5240</v>
      </c>
      <c r="G12" s="198">
        <f t="shared" si="13"/>
        <v>8444</v>
      </c>
      <c r="H12" s="210">
        <f t="shared" si="2"/>
        <v>88.326359832635987</v>
      </c>
      <c r="I12" s="198">
        <f t="shared" si="13"/>
        <v>4390</v>
      </c>
      <c r="J12" s="210">
        <f t="shared" si="10"/>
        <v>83.778625954198475</v>
      </c>
      <c r="K12" s="198">
        <f t="shared" si="13"/>
        <v>15746</v>
      </c>
      <c r="L12" s="210">
        <f t="shared" si="0"/>
        <v>13.692173913043478</v>
      </c>
      <c r="M12" s="198">
        <f t="shared" si="13"/>
        <v>7676</v>
      </c>
      <c r="N12" s="210">
        <f t="shared" si="11"/>
        <v>12.184126984126983</v>
      </c>
      <c r="O12" s="198">
        <f t="shared" si="13"/>
        <v>130</v>
      </c>
      <c r="P12" s="198">
        <f t="shared" si="13"/>
        <v>135</v>
      </c>
      <c r="Q12" s="198">
        <f t="shared" si="13"/>
        <v>262</v>
      </c>
      <c r="R12" s="198">
        <f t="shared" si="13"/>
        <v>248</v>
      </c>
      <c r="S12" s="198">
        <f t="shared" si="13"/>
        <v>9345</v>
      </c>
      <c r="T12" s="198">
        <f t="shared" si="13"/>
        <v>4721</v>
      </c>
      <c r="U12" s="198">
        <f t="shared" si="13"/>
        <v>2087</v>
      </c>
      <c r="V12" s="198">
        <f t="shared" si="13"/>
        <v>1037</v>
      </c>
      <c r="W12" s="198">
        <f t="shared" si="13"/>
        <v>1075</v>
      </c>
      <c r="X12" s="198">
        <f t="shared" si="13"/>
        <v>514</v>
      </c>
      <c r="Y12" s="210">
        <f t="shared" si="1"/>
        <v>51.509343555342596</v>
      </c>
      <c r="Z12" s="210">
        <f t="shared" si="12"/>
        <v>49.56605593056895</v>
      </c>
      <c r="AA12" s="198">
        <f t="shared" si="13"/>
        <v>8396</v>
      </c>
      <c r="AB12" s="198">
        <f t="shared" si="13"/>
        <v>4058</v>
      </c>
      <c r="AC12" s="198">
        <f t="shared" si="13"/>
        <v>3860</v>
      </c>
      <c r="AD12" s="198">
        <f t="shared" si="13"/>
        <v>1955</v>
      </c>
      <c r="AE12" s="198">
        <f t="shared" si="13"/>
        <v>3128</v>
      </c>
      <c r="AF12" s="198">
        <f t="shared" si="13"/>
        <v>1802</v>
      </c>
      <c r="AG12" s="198">
        <f t="shared" si="13"/>
        <v>72</v>
      </c>
      <c r="AH12" s="198">
        <f t="shared" si="13"/>
        <v>46</v>
      </c>
      <c r="AI12" s="198">
        <f t="shared" si="13"/>
        <v>613</v>
      </c>
      <c r="AJ12" s="198">
        <f t="shared" si="13"/>
        <v>271</v>
      </c>
      <c r="AK12" s="198">
        <f t="shared" si="13"/>
        <v>83</v>
      </c>
      <c r="AL12" s="198">
        <f t="shared" si="13"/>
        <v>34</v>
      </c>
      <c r="AM12" s="198">
        <f t="shared" si="13"/>
        <v>512</v>
      </c>
      <c r="AN12" s="198">
        <f t="shared" si="13"/>
        <v>403</v>
      </c>
      <c r="AO12" s="198">
        <f t="shared" si="13"/>
        <v>2016</v>
      </c>
      <c r="AP12" s="198">
        <f t="shared" si="13"/>
        <v>987</v>
      </c>
      <c r="AQ12" s="198">
        <f t="shared" si="13"/>
        <v>1589</v>
      </c>
      <c r="AR12" s="198">
        <f t="shared" si="13"/>
        <v>828</v>
      </c>
      <c r="AS12" s="198">
        <f t="shared" si="13"/>
        <v>3605</v>
      </c>
      <c r="AT12" s="198">
        <f t="shared" si="13"/>
        <v>1815</v>
      </c>
      <c r="AU12" s="198">
        <f t="shared" si="13"/>
        <v>5420</v>
      </c>
      <c r="AV12" s="198">
        <f t="shared" si="13"/>
        <v>4070</v>
      </c>
      <c r="AW12" s="198">
        <f t="shared" si="13"/>
        <v>1888</v>
      </c>
      <c r="AX12" s="198">
        <f t="shared" si="13"/>
        <v>3223</v>
      </c>
      <c r="AY12" s="198">
        <f t="shared" si="13"/>
        <v>1592</v>
      </c>
      <c r="AZ12" s="198">
        <f t="shared" si="13"/>
        <v>7293</v>
      </c>
      <c r="BA12" s="198">
        <f t="shared" si="13"/>
        <v>3480</v>
      </c>
      <c r="BB12" s="198">
        <f t="shared" si="13"/>
        <v>10773</v>
      </c>
      <c r="BC12" s="198">
        <f t="shared" si="13"/>
        <v>0</v>
      </c>
      <c r="BD12" s="198">
        <f t="shared" si="13"/>
        <v>0</v>
      </c>
      <c r="BE12" s="198">
        <f t="shared" si="13"/>
        <v>0</v>
      </c>
      <c r="BF12" s="198">
        <f t="shared" si="13"/>
        <v>0</v>
      </c>
      <c r="BG12" s="198">
        <f t="shared" si="13"/>
        <v>143</v>
      </c>
      <c r="BH12" s="198">
        <f t="shared" si="13"/>
        <v>5093</v>
      </c>
      <c r="BI12" s="198">
        <f t="shared" si="13"/>
        <v>263790</v>
      </c>
      <c r="BJ12" s="198">
        <f t="shared" si="13"/>
        <v>268883</v>
      </c>
      <c r="BK12" s="198">
        <f t="shared" si="13"/>
        <v>9213</v>
      </c>
      <c r="BL12" s="198">
        <f t="shared" si="13"/>
        <v>462190</v>
      </c>
      <c r="BM12" s="198">
        <f t="shared" si="13"/>
        <v>471403</v>
      </c>
    </row>
    <row r="13" spans="1:65" s="146" customFormat="1" ht="17.100000000000001" customHeight="1">
      <c r="A13" s="202">
        <v>9</v>
      </c>
      <c r="B13" s="203" t="s">
        <v>75</v>
      </c>
      <c r="C13" s="204">
        <v>170000</v>
      </c>
      <c r="D13" s="204">
        <v>0</v>
      </c>
      <c r="E13" s="204">
        <v>14000</v>
      </c>
      <c r="F13" s="204">
        <v>0</v>
      </c>
      <c r="G13" s="204">
        <v>12858</v>
      </c>
      <c r="H13" s="211">
        <f t="shared" si="2"/>
        <v>91.842857142857142</v>
      </c>
      <c r="I13" s="204">
        <v>0</v>
      </c>
      <c r="J13" s="209"/>
      <c r="K13" s="194">
        <f>G13+'Aug25'!K13</f>
        <v>22313</v>
      </c>
      <c r="L13" s="209">
        <f t="shared" si="0"/>
        <v>13.125294117647059</v>
      </c>
      <c r="M13" s="194">
        <f>I13+'Aug25'!M13</f>
        <v>0</v>
      </c>
      <c r="N13" s="211"/>
      <c r="O13" s="204">
        <v>200</v>
      </c>
      <c r="P13" s="204">
        <v>0</v>
      </c>
      <c r="Q13" s="194">
        <f>O13+'Aug25'!Q13</f>
        <v>381</v>
      </c>
      <c r="R13" s="194">
        <f>P13+'Aug25'!R13</f>
        <v>0</v>
      </c>
      <c r="S13" s="204">
        <v>20317</v>
      </c>
      <c r="T13" s="204">
        <v>0</v>
      </c>
      <c r="U13" s="204">
        <v>4557</v>
      </c>
      <c r="V13" s="204">
        <v>0</v>
      </c>
      <c r="W13" s="204">
        <v>2241</v>
      </c>
      <c r="X13" s="204">
        <v>0</v>
      </c>
      <c r="Y13" s="209">
        <f t="shared" si="1"/>
        <v>49.177090190915074</v>
      </c>
      <c r="Z13" s="211"/>
      <c r="AA13" s="204">
        <v>11559</v>
      </c>
      <c r="AB13" s="204">
        <v>0</v>
      </c>
      <c r="AC13" s="204">
        <v>5606</v>
      </c>
      <c r="AD13" s="204">
        <v>0</v>
      </c>
      <c r="AE13" s="204">
        <v>5466</v>
      </c>
      <c r="AF13" s="204">
        <v>0</v>
      </c>
      <c r="AG13" s="204">
        <v>250</v>
      </c>
      <c r="AH13" s="204">
        <v>0</v>
      </c>
      <c r="AI13" s="204">
        <v>688</v>
      </c>
      <c r="AJ13" s="204">
        <v>0</v>
      </c>
      <c r="AK13" s="204">
        <v>423</v>
      </c>
      <c r="AL13" s="204">
        <v>0</v>
      </c>
      <c r="AM13" s="204">
        <v>451</v>
      </c>
      <c r="AN13" s="204">
        <v>0</v>
      </c>
      <c r="AO13" s="204">
        <v>2656</v>
      </c>
      <c r="AP13" s="204">
        <v>0</v>
      </c>
      <c r="AQ13" s="204">
        <v>2152</v>
      </c>
      <c r="AR13" s="204">
        <v>0</v>
      </c>
      <c r="AS13" s="194">
        <f t="shared" si="3"/>
        <v>4808</v>
      </c>
      <c r="AT13" s="194">
        <f t="shared" si="4"/>
        <v>0</v>
      </c>
      <c r="AU13" s="194">
        <f t="shared" si="5"/>
        <v>4808</v>
      </c>
      <c r="AV13" s="194">
        <f>AO13+'Aug25'!AV13</f>
        <v>5475</v>
      </c>
      <c r="AW13" s="194">
        <f>AP13+'Aug25'!AW13</f>
        <v>0</v>
      </c>
      <c r="AX13" s="194">
        <f>AQ13+'Aug25'!AX13</f>
        <v>4491</v>
      </c>
      <c r="AY13" s="194">
        <f>AR13+'Aug25'!AY13</f>
        <v>0</v>
      </c>
      <c r="AZ13" s="194">
        <f t="shared" si="6"/>
        <v>9966</v>
      </c>
      <c r="BA13" s="194">
        <f t="shared" si="7"/>
        <v>0</v>
      </c>
      <c r="BB13" s="194">
        <f t="shared" si="8"/>
        <v>9966</v>
      </c>
      <c r="BC13" s="204">
        <v>0</v>
      </c>
      <c r="BD13" s="204">
        <v>0</v>
      </c>
      <c r="BE13" s="204">
        <v>0</v>
      </c>
      <c r="BF13" s="204">
        <v>0</v>
      </c>
      <c r="BG13" s="204">
        <v>0</v>
      </c>
      <c r="BH13" s="204">
        <v>0</v>
      </c>
      <c r="BI13" s="204">
        <v>0</v>
      </c>
      <c r="BJ13" s="204">
        <v>0</v>
      </c>
      <c r="BK13" s="298">
        <v>0</v>
      </c>
      <c r="BL13" s="298">
        <v>0</v>
      </c>
      <c r="BM13" s="298">
        <v>0</v>
      </c>
    </row>
    <row r="14" spans="1:65" s="145" customFormat="1" ht="17.100000000000001" customHeight="1">
      <c r="A14" s="193">
        <v>10</v>
      </c>
      <c r="B14" s="194" t="s">
        <v>76</v>
      </c>
      <c r="C14" s="194">
        <v>71000</v>
      </c>
      <c r="D14" s="194">
        <v>0</v>
      </c>
      <c r="E14" s="194">
        <v>5800</v>
      </c>
      <c r="F14" s="194">
        <v>0</v>
      </c>
      <c r="G14" s="194">
        <v>4486</v>
      </c>
      <c r="H14" s="209">
        <f t="shared" si="2"/>
        <v>77.34482758620689</v>
      </c>
      <c r="I14" s="194">
        <v>0</v>
      </c>
      <c r="J14" s="209"/>
      <c r="K14" s="194">
        <f>G14+'Aug25'!K14</f>
        <v>8509</v>
      </c>
      <c r="L14" s="209">
        <f t="shared" si="0"/>
        <v>11.98450704225352</v>
      </c>
      <c r="M14" s="194">
        <f>I14+'Aug25'!M14</f>
        <v>0</v>
      </c>
      <c r="N14" s="209"/>
      <c r="O14" s="194">
        <v>313</v>
      </c>
      <c r="P14" s="194">
        <v>0</v>
      </c>
      <c r="Q14" s="194">
        <f>O14+'Aug25'!Q14</f>
        <v>758</v>
      </c>
      <c r="R14" s="194">
        <f>P14+'Aug25'!R14</f>
        <v>0</v>
      </c>
      <c r="S14" s="194">
        <v>8269</v>
      </c>
      <c r="T14" s="194">
        <v>0</v>
      </c>
      <c r="U14" s="194">
        <v>2063</v>
      </c>
      <c r="V14" s="194">
        <v>0</v>
      </c>
      <c r="W14" s="194">
        <v>1153</v>
      </c>
      <c r="X14" s="194">
        <v>0</v>
      </c>
      <c r="Y14" s="209">
        <f t="shared" si="1"/>
        <v>55.88948133785749</v>
      </c>
      <c r="Z14" s="209"/>
      <c r="AA14" s="194">
        <v>4774</v>
      </c>
      <c r="AB14" s="194">
        <v>0</v>
      </c>
      <c r="AC14" s="194">
        <v>2703</v>
      </c>
      <c r="AD14" s="194">
        <v>0</v>
      </c>
      <c r="AE14" s="194">
        <v>2071</v>
      </c>
      <c r="AF14" s="194">
        <v>0</v>
      </c>
      <c r="AG14" s="194">
        <v>107</v>
      </c>
      <c r="AH14" s="194">
        <v>0</v>
      </c>
      <c r="AI14" s="194">
        <v>254</v>
      </c>
      <c r="AJ14" s="194">
        <v>0</v>
      </c>
      <c r="AK14" s="194">
        <v>120</v>
      </c>
      <c r="AL14" s="194">
        <v>0</v>
      </c>
      <c r="AM14" s="194">
        <v>178</v>
      </c>
      <c r="AN14" s="194">
        <v>0</v>
      </c>
      <c r="AO14" s="194">
        <v>1125</v>
      </c>
      <c r="AP14" s="194">
        <v>0</v>
      </c>
      <c r="AQ14" s="194">
        <v>919</v>
      </c>
      <c r="AR14" s="194">
        <v>0</v>
      </c>
      <c r="AS14" s="194">
        <f t="shared" si="3"/>
        <v>2044</v>
      </c>
      <c r="AT14" s="194">
        <f t="shared" si="4"/>
        <v>0</v>
      </c>
      <c r="AU14" s="194">
        <f t="shared" si="5"/>
        <v>2044</v>
      </c>
      <c r="AV14" s="194">
        <f>AO14+'Aug25'!AV14</f>
        <v>2322</v>
      </c>
      <c r="AW14" s="194">
        <f>AP14+'Aug25'!AW14</f>
        <v>0</v>
      </c>
      <c r="AX14" s="194">
        <f>AQ14+'Aug25'!AX14</f>
        <v>1914</v>
      </c>
      <c r="AY14" s="194">
        <f>AR14+'Aug25'!AY14</f>
        <v>0</v>
      </c>
      <c r="AZ14" s="194">
        <f t="shared" si="6"/>
        <v>4236</v>
      </c>
      <c r="BA14" s="194">
        <f t="shared" si="7"/>
        <v>0</v>
      </c>
      <c r="BB14" s="194">
        <f t="shared" si="8"/>
        <v>4236</v>
      </c>
      <c r="BC14" s="194">
        <v>30</v>
      </c>
      <c r="BD14" s="194">
        <v>150</v>
      </c>
      <c r="BE14" s="194">
        <f>BC14+'Aug25'!BE14</f>
        <v>60</v>
      </c>
      <c r="BF14" s="194">
        <f>BD14+'Aug25'!BF14</f>
        <v>300</v>
      </c>
      <c r="BG14" s="194"/>
      <c r="BH14" s="194"/>
      <c r="BI14" s="194"/>
      <c r="BJ14" s="194"/>
      <c r="BK14" s="297"/>
      <c r="BL14" s="297"/>
      <c r="BM14" s="297"/>
    </row>
    <row r="15" spans="1:65" s="145" customFormat="1" ht="17.100000000000001" customHeight="1">
      <c r="A15" s="193">
        <v>11</v>
      </c>
      <c r="B15" s="194" t="s">
        <v>77</v>
      </c>
      <c r="C15" s="194">
        <v>58000</v>
      </c>
      <c r="D15" s="194">
        <v>0</v>
      </c>
      <c r="E15" s="194">
        <v>4834</v>
      </c>
      <c r="F15" s="194">
        <v>0</v>
      </c>
      <c r="G15" s="194">
        <v>3134</v>
      </c>
      <c r="H15" s="209">
        <f t="shared" si="2"/>
        <v>64.832436905254454</v>
      </c>
      <c r="I15" s="194">
        <v>0</v>
      </c>
      <c r="J15" s="209"/>
      <c r="K15" s="194">
        <f>G15+'Aug25'!K15</f>
        <v>5785</v>
      </c>
      <c r="L15" s="209">
        <f t="shared" si="0"/>
        <v>9.9741379310344822</v>
      </c>
      <c r="M15" s="194">
        <f>I15+'Aug25'!M15</f>
        <v>0</v>
      </c>
      <c r="N15" s="209"/>
      <c r="O15" s="194">
        <v>170</v>
      </c>
      <c r="P15" s="194">
        <v>0</v>
      </c>
      <c r="Q15" s="194">
        <f>O15+'Aug25'!Q15</f>
        <v>324</v>
      </c>
      <c r="R15" s="194">
        <f>P15+'Aug25'!R15</f>
        <v>0</v>
      </c>
      <c r="S15" s="194">
        <v>4663</v>
      </c>
      <c r="T15" s="194">
        <v>0</v>
      </c>
      <c r="U15" s="194">
        <v>1075</v>
      </c>
      <c r="V15" s="194">
        <v>0</v>
      </c>
      <c r="W15" s="194">
        <v>590</v>
      </c>
      <c r="X15" s="194">
        <v>0</v>
      </c>
      <c r="Y15" s="209">
        <f t="shared" si="1"/>
        <v>54.883720930232556</v>
      </c>
      <c r="Z15" s="209"/>
      <c r="AA15" s="194">
        <v>3756</v>
      </c>
      <c r="AB15" s="194">
        <v>0</v>
      </c>
      <c r="AC15" s="194">
        <v>2103</v>
      </c>
      <c r="AD15" s="194">
        <v>0</v>
      </c>
      <c r="AE15" s="194">
        <v>1653</v>
      </c>
      <c r="AF15" s="194">
        <v>0</v>
      </c>
      <c r="AG15" s="194">
        <v>92</v>
      </c>
      <c r="AH15" s="194">
        <v>0</v>
      </c>
      <c r="AI15" s="194">
        <v>245</v>
      </c>
      <c r="AJ15" s="194">
        <v>0</v>
      </c>
      <c r="AK15" s="194">
        <v>76</v>
      </c>
      <c r="AL15" s="194">
        <v>0</v>
      </c>
      <c r="AM15" s="194">
        <v>86</v>
      </c>
      <c r="AN15" s="194">
        <v>0</v>
      </c>
      <c r="AO15" s="194">
        <v>865</v>
      </c>
      <c r="AP15" s="194">
        <v>0</v>
      </c>
      <c r="AQ15" s="194">
        <v>739</v>
      </c>
      <c r="AR15" s="194">
        <v>0</v>
      </c>
      <c r="AS15" s="194">
        <f t="shared" si="3"/>
        <v>1604</v>
      </c>
      <c r="AT15" s="194">
        <f t="shared" si="4"/>
        <v>0</v>
      </c>
      <c r="AU15" s="194">
        <f t="shared" si="5"/>
        <v>1604</v>
      </c>
      <c r="AV15" s="194">
        <f>AO15+'Aug25'!AV15</f>
        <v>1646</v>
      </c>
      <c r="AW15" s="194">
        <f>AP15+'Aug25'!AW15</f>
        <v>0</v>
      </c>
      <c r="AX15" s="194">
        <f>AQ15+'Aug25'!AX15</f>
        <v>1339</v>
      </c>
      <c r="AY15" s="194">
        <f>AR15+'Aug25'!AY15</f>
        <v>0</v>
      </c>
      <c r="AZ15" s="194">
        <f t="shared" si="6"/>
        <v>2985</v>
      </c>
      <c r="BA15" s="194">
        <f t="shared" si="7"/>
        <v>0</v>
      </c>
      <c r="BB15" s="194">
        <f t="shared" si="8"/>
        <v>2985</v>
      </c>
      <c r="BC15" s="194"/>
      <c r="BD15" s="194"/>
      <c r="BE15" s="194"/>
      <c r="BF15" s="194"/>
      <c r="BG15" s="194"/>
      <c r="BH15" s="194"/>
      <c r="BI15" s="194"/>
      <c r="BJ15" s="194"/>
      <c r="BK15" s="297"/>
      <c r="BL15" s="297"/>
      <c r="BM15" s="297"/>
    </row>
    <row r="16" spans="1:65" s="145" customFormat="1" ht="17.100000000000001" customHeight="1">
      <c r="A16" s="193">
        <v>12</v>
      </c>
      <c r="B16" s="194" t="s">
        <v>78</v>
      </c>
      <c r="C16" s="194">
        <v>48000</v>
      </c>
      <c r="D16" s="194">
        <v>0</v>
      </c>
      <c r="E16" s="194">
        <v>3525</v>
      </c>
      <c r="F16" s="194">
        <v>0</v>
      </c>
      <c r="G16" s="194">
        <v>2649</v>
      </c>
      <c r="H16" s="209">
        <f t="shared" si="2"/>
        <v>75.148936170212764</v>
      </c>
      <c r="I16" s="194">
        <v>0</v>
      </c>
      <c r="J16" s="209"/>
      <c r="K16" s="194">
        <f>G16+'Aug25'!K16</f>
        <v>5571</v>
      </c>
      <c r="L16" s="209">
        <f t="shared" si="0"/>
        <v>11.606249999999999</v>
      </c>
      <c r="M16" s="194">
        <f>I16+'Aug25'!M16</f>
        <v>0</v>
      </c>
      <c r="N16" s="209"/>
      <c r="O16" s="194">
        <v>184</v>
      </c>
      <c r="P16" s="194">
        <v>0</v>
      </c>
      <c r="Q16" s="194">
        <f>O16+'Aug25'!Q16</f>
        <v>320</v>
      </c>
      <c r="R16" s="194">
        <f>P16+'Aug25'!R16</f>
        <v>0</v>
      </c>
      <c r="S16" s="194">
        <v>3907</v>
      </c>
      <c r="T16" s="194">
        <v>0</v>
      </c>
      <c r="U16" s="194">
        <v>970</v>
      </c>
      <c r="V16" s="194">
        <v>0</v>
      </c>
      <c r="W16" s="194">
        <v>585</v>
      </c>
      <c r="X16" s="194">
        <v>0</v>
      </c>
      <c r="Y16" s="209">
        <f t="shared" si="1"/>
        <v>60.309278350515463</v>
      </c>
      <c r="Z16" s="209"/>
      <c r="AA16" s="194">
        <v>3179</v>
      </c>
      <c r="AB16" s="194">
        <v>0</v>
      </c>
      <c r="AC16" s="194">
        <v>1783</v>
      </c>
      <c r="AD16" s="194">
        <v>0</v>
      </c>
      <c r="AE16" s="194">
        <v>1396</v>
      </c>
      <c r="AF16" s="194">
        <v>0</v>
      </c>
      <c r="AG16" s="194">
        <v>90</v>
      </c>
      <c r="AH16" s="194">
        <v>0</v>
      </c>
      <c r="AI16" s="194">
        <v>177</v>
      </c>
      <c r="AJ16" s="194">
        <v>0</v>
      </c>
      <c r="AK16" s="194">
        <v>81</v>
      </c>
      <c r="AL16" s="194">
        <v>0</v>
      </c>
      <c r="AM16" s="194">
        <v>93</v>
      </c>
      <c r="AN16" s="194">
        <v>0</v>
      </c>
      <c r="AO16" s="194">
        <v>707</v>
      </c>
      <c r="AP16" s="194">
        <v>0</v>
      </c>
      <c r="AQ16" s="194">
        <v>655</v>
      </c>
      <c r="AR16" s="194">
        <v>0</v>
      </c>
      <c r="AS16" s="194">
        <f t="shared" si="3"/>
        <v>1362</v>
      </c>
      <c r="AT16" s="194">
        <f t="shared" si="4"/>
        <v>0</v>
      </c>
      <c r="AU16" s="194">
        <f t="shared" si="5"/>
        <v>1362</v>
      </c>
      <c r="AV16" s="194">
        <f>AO16+'Aug25'!AV16</f>
        <v>1350</v>
      </c>
      <c r="AW16" s="194">
        <f>AP16+'Aug25'!AW16</f>
        <v>0</v>
      </c>
      <c r="AX16" s="194">
        <f>AQ16+'Aug25'!AX16</f>
        <v>1262</v>
      </c>
      <c r="AY16" s="194">
        <f>AR16+'Aug25'!AY16</f>
        <v>0</v>
      </c>
      <c r="AZ16" s="194">
        <f t="shared" si="6"/>
        <v>2612</v>
      </c>
      <c r="BA16" s="194">
        <f t="shared" si="7"/>
        <v>0</v>
      </c>
      <c r="BB16" s="194">
        <f t="shared" si="8"/>
        <v>2612</v>
      </c>
      <c r="BC16" s="194"/>
      <c r="BD16" s="194"/>
      <c r="BE16" s="194"/>
      <c r="BF16" s="194"/>
      <c r="BG16" s="194"/>
      <c r="BH16" s="194"/>
      <c r="BI16" s="194"/>
      <c r="BJ16" s="194"/>
      <c r="BK16" s="297"/>
      <c r="BL16" s="297"/>
      <c r="BM16" s="297"/>
    </row>
    <row r="17" spans="1:65" s="145" customFormat="1" ht="17.100000000000001" customHeight="1">
      <c r="A17" s="193">
        <v>13</v>
      </c>
      <c r="B17" s="194" t="s">
        <v>79</v>
      </c>
      <c r="C17" s="194">
        <v>50000</v>
      </c>
      <c r="D17" s="194">
        <v>0</v>
      </c>
      <c r="E17" s="194">
        <v>3825</v>
      </c>
      <c r="F17" s="194">
        <v>0</v>
      </c>
      <c r="G17" s="194">
        <v>2821</v>
      </c>
      <c r="H17" s="209">
        <f t="shared" si="2"/>
        <v>73.751633986928098</v>
      </c>
      <c r="I17" s="194">
        <v>0</v>
      </c>
      <c r="J17" s="209"/>
      <c r="K17" s="194">
        <f>G17+'Aug25'!K17</f>
        <v>5650</v>
      </c>
      <c r="L17" s="209">
        <f t="shared" si="0"/>
        <v>11.3</v>
      </c>
      <c r="M17" s="194">
        <f>I17+'Aug25'!M17</f>
        <v>0</v>
      </c>
      <c r="N17" s="209"/>
      <c r="O17" s="194">
        <v>113</v>
      </c>
      <c r="P17" s="194">
        <v>0</v>
      </c>
      <c r="Q17" s="194">
        <f>O17+'Aug25'!Q17</f>
        <v>193</v>
      </c>
      <c r="R17" s="194">
        <f>P17+'Aug25'!R17</f>
        <v>0</v>
      </c>
      <c r="S17" s="194">
        <v>4320</v>
      </c>
      <c r="T17" s="194">
        <v>0</v>
      </c>
      <c r="U17" s="194">
        <v>975</v>
      </c>
      <c r="V17" s="194">
        <v>0</v>
      </c>
      <c r="W17" s="194">
        <v>531</v>
      </c>
      <c r="X17" s="194">
        <v>0</v>
      </c>
      <c r="Y17" s="209">
        <f t="shared" si="1"/>
        <v>54.46153846153846</v>
      </c>
      <c r="Z17" s="209"/>
      <c r="AA17" s="194">
        <v>3033</v>
      </c>
      <c r="AB17" s="194">
        <v>0</v>
      </c>
      <c r="AC17" s="194">
        <v>1675</v>
      </c>
      <c r="AD17" s="194">
        <v>0</v>
      </c>
      <c r="AE17" s="194">
        <v>1358</v>
      </c>
      <c r="AF17" s="194">
        <v>0</v>
      </c>
      <c r="AG17" s="194">
        <v>35</v>
      </c>
      <c r="AH17" s="194">
        <v>0</v>
      </c>
      <c r="AI17" s="194">
        <v>215</v>
      </c>
      <c r="AJ17" s="194">
        <v>0</v>
      </c>
      <c r="AK17" s="194">
        <v>32</v>
      </c>
      <c r="AL17" s="194">
        <v>0</v>
      </c>
      <c r="AM17" s="194">
        <v>197</v>
      </c>
      <c r="AN17" s="194">
        <v>0</v>
      </c>
      <c r="AO17" s="194">
        <v>618</v>
      </c>
      <c r="AP17" s="194">
        <v>0</v>
      </c>
      <c r="AQ17" s="194">
        <v>558</v>
      </c>
      <c r="AR17" s="194">
        <v>0</v>
      </c>
      <c r="AS17" s="194">
        <f t="shared" si="3"/>
        <v>1176</v>
      </c>
      <c r="AT17" s="194">
        <f t="shared" si="4"/>
        <v>0</v>
      </c>
      <c r="AU17" s="194">
        <f t="shared" si="5"/>
        <v>1176</v>
      </c>
      <c r="AV17" s="194">
        <f>AO17+'Aug25'!AV17</f>
        <v>1232</v>
      </c>
      <c r="AW17" s="194">
        <f>AP17+'Aug25'!AW17</f>
        <v>0</v>
      </c>
      <c r="AX17" s="194">
        <f>AQ17+'Aug25'!AX17</f>
        <v>1140</v>
      </c>
      <c r="AY17" s="194">
        <f>AR17+'Aug25'!AY17</f>
        <v>0</v>
      </c>
      <c r="AZ17" s="194">
        <f t="shared" si="6"/>
        <v>2372</v>
      </c>
      <c r="BA17" s="194">
        <f t="shared" si="7"/>
        <v>0</v>
      </c>
      <c r="BB17" s="194">
        <f t="shared" si="8"/>
        <v>2372</v>
      </c>
      <c r="BC17" s="194"/>
      <c r="BD17" s="194"/>
      <c r="BE17" s="194"/>
      <c r="BF17" s="194"/>
      <c r="BG17" s="194"/>
      <c r="BH17" s="194"/>
      <c r="BI17" s="194"/>
      <c r="BJ17" s="194"/>
      <c r="BK17" s="297"/>
      <c r="BL17" s="297"/>
      <c r="BM17" s="297"/>
    </row>
    <row r="18" spans="1:65" s="145" customFormat="1" ht="17.100000000000001" customHeight="1">
      <c r="A18" s="195">
        <v>14</v>
      </c>
      <c r="B18" s="196" t="s">
        <v>80</v>
      </c>
      <c r="C18" s="194">
        <v>56000</v>
      </c>
      <c r="D18" s="194">
        <v>0</v>
      </c>
      <c r="E18" s="194">
        <v>4265</v>
      </c>
      <c r="F18" s="194">
        <v>0</v>
      </c>
      <c r="G18" s="194">
        <v>4237</v>
      </c>
      <c r="H18" s="209">
        <f t="shared" si="2"/>
        <v>99.343493552168809</v>
      </c>
      <c r="I18" s="194">
        <v>0</v>
      </c>
      <c r="J18" s="209"/>
      <c r="K18" s="194">
        <f>G18+'Aug25'!K18</f>
        <v>6727</v>
      </c>
      <c r="L18" s="209">
        <f t="shared" si="0"/>
        <v>12.012499999999999</v>
      </c>
      <c r="M18" s="194">
        <f>I18+'Aug25'!M18</f>
        <v>0</v>
      </c>
      <c r="N18" s="209"/>
      <c r="O18" s="194">
        <v>118</v>
      </c>
      <c r="P18" s="194">
        <v>0</v>
      </c>
      <c r="Q18" s="194">
        <f>O18+'Aug25'!Q18</f>
        <v>204</v>
      </c>
      <c r="R18" s="194">
        <f>P18+'Aug25'!R18</f>
        <v>0</v>
      </c>
      <c r="S18" s="194">
        <v>6969</v>
      </c>
      <c r="T18" s="194">
        <v>0</v>
      </c>
      <c r="U18" s="194">
        <v>1678</v>
      </c>
      <c r="V18" s="194">
        <v>0</v>
      </c>
      <c r="W18" s="194">
        <v>864</v>
      </c>
      <c r="X18" s="194">
        <v>0</v>
      </c>
      <c r="Y18" s="209">
        <f t="shared" si="1"/>
        <v>51.489868891537547</v>
      </c>
      <c r="Z18" s="209"/>
      <c r="AA18" s="194">
        <v>3794</v>
      </c>
      <c r="AB18" s="194">
        <v>0</v>
      </c>
      <c r="AC18" s="194">
        <v>2006</v>
      </c>
      <c r="AD18" s="194">
        <v>0</v>
      </c>
      <c r="AE18" s="194">
        <v>1505</v>
      </c>
      <c r="AF18" s="194">
        <v>0</v>
      </c>
      <c r="AG18" s="194">
        <v>51</v>
      </c>
      <c r="AH18" s="194">
        <v>0</v>
      </c>
      <c r="AI18" s="194">
        <v>259</v>
      </c>
      <c r="AJ18" s="194">
        <v>0</v>
      </c>
      <c r="AK18" s="194">
        <v>26</v>
      </c>
      <c r="AL18" s="194">
        <v>0</v>
      </c>
      <c r="AM18" s="194">
        <v>46</v>
      </c>
      <c r="AN18" s="194">
        <v>0</v>
      </c>
      <c r="AO18" s="194">
        <v>876</v>
      </c>
      <c r="AP18" s="194">
        <v>0</v>
      </c>
      <c r="AQ18" s="194">
        <v>691</v>
      </c>
      <c r="AR18" s="194">
        <v>0</v>
      </c>
      <c r="AS18" s="194">
        <f t="shared" si="3"/>
        <v>1567</v>
      </c>
      <c r="AT18" s="194">
        <f t="shared" si="4"/>
        <v>0</v>
      </c>
      <c r="AU18" s="194">
        <f t="shared" si="5"/>
        <v>1567</v>
      </c>
      <c r="AV18" s="194">
        <f>AO18+'Aug25'!AV18</f>
        <v>1756</v>
      </c>
      <c r="AW18" s="194">
        <f>AP18+'Aug25'!AW18</f>
        <v>0</v>
      </c>
      <c r="AX18" s="194">
        <f>AQ18+'Aug25'!AX18</f>
        <v>1323</v>
      </c>
      <c r="AY18" s="194">
        <f>AR18+'Aug25'!AY18</f>
        <v>0</v>
      </c>
      <c r="AZ18" s="194">
        <f t="shared" si="6"/>
        <v>3079</v>
      </c>
      <c r="BA18" s="194">
        <f t="shared" si="7"/>
        <v>0</v>
      </c>
      <c r="BB18" s="194">
        <f t="shared" si="8"/>
        <v>3079</v>
      </c>
      <c r="BC18" s="194"/>
      <c r="BD18" s="194"/>
      <c r="BE18" s="194"/>
      <c r="BF18" s="194"/>
      <c r="BG18" s="194"/>
      <c r="BH18" s="194"/>
      <c r="BI18" s="194"/>
      <c r="BJ18" s="194"/>
      <c r="BK18" s="297"/>
      <c r="BL18" s="297"/>
      <c r="BM18" s="297"/>
    </row>
    <row r="19" spans="1:65" s="146" customFormat="1" ht="17.100000000000001" customHeight="1">
      <c r="A19" s="197"/>
      <c r="B19" s="198" t="s">
        <v>74</v>
      </c>
      <c r="C19" s="198">
        <f>SUM(C14:C18)</f>
        <v>283000</v>
      </c>
      <c r="D19" s="198">
        <f t="shared" ref="D19:BM19" si="14">SUM(D14:D18)</f>
        <v>0</v>
      </c>
      <c r="E19" s="198">
        <f t="shared" si="14"/>
        <v>22249</v>
      </c>
      <c r="F19" s="198">
        <f t="shared" si="14"/>
        <v>0</v>
      </c>
      <c r="G19" s="198">
        <f t="shared" si="14"/>
        <v>17327</v>
      </c>
      <c r="H19" s="210">
        <f t="shared" si="2"/>
        <v>77.877657422805513</v>
      </c>
      <c r="I19" s="198">
        <f t="shared" si="14"/>
        <v>0</v>
      </c>
      <c r="J19" s="198">
        <f t="shared" si="14"/>
        <v>0</v>
      </c>
      <c r="K19" s="198">
        <f t="shared" si="14"/>
        <v>32242</v>
      </c>
      <c r="L19" s="210">
        <f t="shared" si="0"/>
        <v>11.392932862190813</v>
      </c>
      <c r="M19" s="198">
        <f t="shared" si="14"/>
        <v>0</v>
      </c>
      <c r="N19" s="198">
        <f t="shared" si="14"/>
        <v>0</v>
      </c>
      <c r="O19" s="198">
        <f t="shared" si="14"/>
        <v>898</v>
      </c>
      <c r="P19" s="198">
        <f t="shared" si="14"/>
        <v>0</v>
      </c>
      <c r="Q19" s="198">
        <f t="shared" si="14"/>
        <v>1799</v>
      </c>
      <c r="R19" s="198">
        <f t="shared" si="14"/>
        <v>0</v>
      </c>
      <c r="S19" s="198">
        <f t="shared" si="14"/>
        <v>28128</v>
      </c>
      <c r="T19" s="198">
        <f t="shared" si="14"/>
        <v>0</v>
      </c>
      <c r="U19" s="198">
        <f t="shared" si="14"/>
        <v>6761</v>
      </c>
      <c r="V19" s="198">
        <f t="shared" si="14"/>
        <v>0</v>
      </c>
      <c r="W19" s="198">
        <f t="shared" si="14"/>
        <v>3723</v>
      </c>
      <c r="X19" s="198">
        <f t="shared" si="14"/>
        <v>0</v>
      </c>
      <c r="Y19" s="210">
        <f t="shared" si="1"/>
        <v>55.065818665877828</v>
      </c>
      <c r="Z19" s="198">
        <f t="shared" si="14"/>
        <v>0</v>
      </c>
      <c r="AA19" s="198">
        <f t="shared" si="14"/>
        <v>18536</v>
      </c>
      <c r="AB19" s="198">
        <f t="shared" si="14"/>
        <v>0</v>
      </c>
      <c r="AC19" s="198">
        <f t="shared" si="14"/>
        <v>10270</v>
      </c>
      <c r="AD19" s="198">
        <f t="shared" si="14"/>
        <v>0</v>
      </c>
      <c r="AE19" s="198">
        <f t="shared" si="14"/>
        <v>7983</v>
      </c>
      <c r="AF19" s="198">
        <f t="shared" si="14"/>
        <v>0</v>
      </c>
      <c r="AG19" s="198">
        <f t="shared" si="14"/>
        <v>375</v>
      </c>
      <c r="AH19" s="198">
        <f t="shared" si="14"/>
        <v>0</v>
      </c>
      <c r="AI19" s="198">
        <f t="shared" si="14"/>
        <v>1150</v>
      </c>
      <c r="AJ19" s="198">
        <f t="shared" si="14"/>
        <v>0</v>
      </c>
      <c r="AK19" s="198">
        <f t="shared" si="14"/>
        <v>335</v>
      </c>
      <c r="AL19" s="198">
        <f t="shared" si="14"/>
        <v>0</v>
      </c>
      <c r="AM19" s="198">
        <f t="shared" si="14"/>
        <v>600</v>
      </c>
      <c r="AN19" s="198">
        <f t="shared" si="14"/>
        <v>0</v>
      </c>
      <c r="AO19" s="198">
        <f t="shared" si="14"/>
        <v>4191</v>
      </c>
      <c r="AP19" s="198">
        <f t="shared" si="14"/>
        <v>0</v>
      </c>
      <c r="AQ19" s="198">
        <f t="shared" si="14"/>
        <v>3562</v>
      </c>
      <c r="AR19" s="198">
        <f t="shared" si="14"/>
        <v>0</v>
      </c>
      <c r="AS19" s="198">
        <f t="shared" si="14"/>
        <v>7753</v>
      </c>
      <c r="AT19" s="198">
        <f t="shared" si="14"/>
        <v>0</v>
      </c>
      <c r="AU19" s="198">
        <f t="shared" si="14"/>
        <v>7753</v>
      </c>
      <c r="AV19" s="198">
        <f t="shared" si="14"/>
        <v>8306</v>
      </c>
      <c r="AW19" s="198">
        <f t="shared" si="14"/>
        <v>0</v>
      </c>
      <c r="AX19" s="198">
        <f t="shared" si="14"/>
        <v>6978</v>
      </c>
      <c r="AY19" s="198">
        <f t="shared" si="14"/>
        <v>0</v>
      </c>
      <c r="AZ19" s="198">
        <f t="shared" si="14"/>
        <v>15284</v>
      </c>
      <c r="BA19" s="198">
        <f t="shared" si="14"/>
        <v>0</v>
      </c>
      <c r="BB19" s="198">
        <f t="shared" si="14"/>
        <v>15284</v>
      </c>
      <c r="BC19" s="198">
        <f t="shared" si="14"/>
        <v>30</v>
      </c>
      <c r="BD19" s="198">
        <f t="shared" si="14"/>
        <v>150</v>
      </c>
      <c r="BE19" s="198">
        <f t="shared" si="14"/>
        <v>60</v>
      </c>
      <c r="BF19" s="198">
        <f t="shared" si="14"/>
        <v>300</v>
      </c>
      <c r="BG19" s="198">
        <f t="shared" si="14"/>
        <v>0</v>
      </c>
      <c r="BH19" s="198">
        <f t="shared" si="14"/>
        <v>0</v>
      </c>
      <c r="BI19" s="198">
        <f t="shared" si="14"/>
        <v>0</v>
      </c>
      <c r="BJ19" s="198">
        <f t="shared" si="14"/>
        <v>0</v>
      </c>
      <c r="BK19" s="198">
        <f t="shared" si="14"/>
        <v>0</v>
      </c>
      <c r="BL19" s="198">
        <f t="shared" si="14"/>
        <v>0</v>
      </c>
      <c r="BM19" s="198">
        <f t="shared" si="14"/>
        <v>0</v>
      </c>
    </row>
    <row r="20" spans="1:65" s="147" customFormat="1" ht="17.100000000000001" customHeight="1">
      <c r="A20" s="199">
        <v>15</v>
      </c>
      <c r="B20" s="205" t="s">
        <v>81</v>
      </c>
      <c r="C20" s="194">
        <v>120000</v>
      </c>
      <c r="D20" s="194">
        <v>0</v>
      </c>
      <c r="E20" s="194">
        <v>10235</v>
      </c>
      <c r="F20" s="194">
        <v>0</v>
      </c>
      <c r="G20" s="194">
        <v>9284</v>
      </c>
      <c r="H20" s="209">
        <f t="shared" si="2"/>
        <v>90.70835368832438</v>
      </c>
      <c r="I20" s="194">
        <v>0</v>
      </c>
      <c r="J20" s="209"/>
      <c r="K20" s="194">
        <f>G20+'Aug25'!K20</f>
        <v>17903</v>
      </c>
      <c r="L20" s="209">
        <f t="shared" si="0"/>
        <v>14.919166666666667</v>
      </c>
      <c r="M20" s="194">
        <f>I20+'Aug25'!M20</f>
        <v>0</v>
      </c>
      <c r="N20" s="209"/>
      <c r="O20" s="194">
        <v>12</v>
      </c>
      <c r="P20" s="194">
        <v>0</v>
      </c>
      <c r="Q20" s="194">
        <f>O20+'Aug25'!Q20</f>
        <v>66</v>
      </c>
      <c r="R20" s="194">
        <f>P20+'Aug25'!R20</f>
        <v>0</v>
      </c>
      <c r="S20" s="194">
        <v>10242</v>
      </c>
      <c r="T20" s="194">
        <v>0</v>
      </c>
      <c r="U20" s="194">
        <v>2434</v>
      </c>
      <c r="V20" s="194">
        <v>0</v>
      </c>
      <c r="W20" s="194">
        <v>1239</v>
      </c>
      <c r="X20" s="194">
        <v>0</v>
      </c>
      <c r="Y20" s="209">
        <f t="shared" si="1"/>
        <v>50.903861955628592</v>
      </c>
      <c r="Z20" s="209"/>
      <c r="AA20" s="194">
        <v>8573</v>
      </c>
      <c r="AB20" s="194">
        <v>0</v>
      </c>
      <c r="AC20" s="194">
        <v>4287</v>
      </c>
      <c r="AD20" s="194">
        <v>0</v>
      </c>
      <c r="AE20" s="194">
        <v>4287</v>
      </c>
      <c r="AF20" s="194">
        <v>0</v>
      </c>
      <c r="AG20" s="194">
        <v>129</v>
      </c>
      <c r="AH20" s="194">
        <v>0</v>
      </c>
      <c r="AI20" s="194">
        <v>75</v>
      </c>
      <c r="AJ20" s="194">
        <v>0</v>
      </c>
      <c r="AK20" s="194">
        <v>86</v>
      </c>
      <c r="AL20" s="194">
        <v>0</v>
      </c>
      <c r="AM20" s="194">
        <v>695</v>
      </c>
      <c r="AN20" s="194">
        <v>0</v>
      </c>
      <c r="AO20" s="194">
        <v>1957</v>
      </c>
      <c r="AP20" s="194">
        <v>0</v>
      </c>
      <c r="AQ20" s="194">
        <v>1578</v>
      </c>
      <c r="AR20" s="194">
        <v>0</v>
      </c>
      <c r="AS20" s="194">
        <f t="shared" si="3"/>
        <v>3535</v>
      </c>
      <c r="AT20" s="194">
        <f t="shared" si="4"/>
        <v>0</v>
      </c>
      <c r="AU20" s="194">
        <f t="shared" si="5"/>
        <v>3535</v>
      </c>
      <c r="AV20" s="194">
        <f>AO20+'Aug25'!AV20</f>
        <v>4206</v>
      </c>
      <c r="AW20" s="194">
        <f>AP20+'Aug25'!AW20</f>
        <v>0</v>
      </c>
      <c r="AX20" s="194">
        <f>AQ20+'Aug25'!AX20</f>
        <v>3293</v>
      </c>
      <c r="AY20" s="194">
        <f>AR20+'Aug25'!AY20</f>
        <v>0</v>
      </c>
      <c r="AZ20" s="194">
        <f t="shared" si="6"/>
        <v>7499</v>
      </c>
      <c r="BA20" s="194">
        <f t="shared" si="7"/>
        <v>0</v>
      </c>
      <c r="BB20" s="194">
        <f t="shared" si="8"/>
        <v>7499</v>
      </c>
      <c r="BC20" s="194"/>
      <c r="BD20" s="194"/>
      <c r="BE20" s="194"/>
      <c r="BF20" s="194"/>
      <c r="BG20" s="194"/>
      <c r="BH20" s="194"/>
      <c r="BI20" s="194"/>
      <c r="BJ20" s="194"/>
      <c r="BK20" s="299"/>
      <c r="BL20" s="299"/>
      <c r="BM20" s="299"/>
    </row>
    <row r="21" spans="1:65" s="147" customFormat="1" ht="17.100000000000001" customHeight="1">
      <c r="A21" s="193">
        <v>16</v>
      </c>
      <c r="B21" s="194" t="s">
        <v>82</v>
      </c>
      <c r="C21" s="194">
        <v>76000</v>
      </c>
      <c r="D21" s="194">
        <v>0</v>
      </c>
      <c r="E21" s="194">
        <v>6415</v>
      </c>
      <c r="F21" s="194">
        <v>0</v>
      </c>
      <c r="G21" s="194">
        <v>5011</v>
      </c>
      <c r="H21" s="209">
        <f t="shared" si="2"/>
        <v>78.113795791114569</v>
      </c>
      <c r="I21" s="194">
        <v>0</v>
      </c>
      <c r="J21" s="209"/>
      <c r="K21" s="194">
        <f>G21+'Aug25'!K21</f>
        <v>9340</v>
      </c>
      <c r="L21" s="209">
        <f t="shared" si="0"/>
        <v>12.289473684210526</v>
      </c>
      <c r="M21" s="194">
        <f>I21+'Aug25'!M21</f>
        <v>0</v>
      </c>
      <c r="N21" s="209"/>
      <c r="O21" s="194">
        <v>40</v>
      </c>
      <c r="P21" s="194">
        <v>0</v>
      </c>
      <c r="Q21" s="194">
        <f>O21+'Aug25'!Q21</f>
        <v>53</v>
      </c>
      <c r="R21" s="194">
        <f>P21+'Aug25'!R21</f>
        <v>0</v>
      </c>
      <c r="S21" s="194">
        <v>6918</v>
      </c>
      <c r="T21" s="194">
        <v>0</v>
      </c>
      <c r="U21" s="194">
        <v>1648</v>
      </c>
      <c r="V21" s="194">
        <v>0</v>
      </c>
      <c r="W21" s="194">
        <v>820</v>
      </c>
      <c r="X21" s="194">
        <v>0</v>
      </c>
      <c r="Y21" s="209">
        <f t="shared" si="1"/>
        <v>49.757281553398059</v>
      </c>
      <c r="Z21" s="209"/>
      <c r="AA21" s="194">
        <v>4264</v>
      </c>
      <c r="AB21" s="194">
        <v>0</v>
      </c>
      <c r="AC21" s="194">
        <v>2132</v>
      </c>
      <c r="AD21" s="194">
        <v>0</v>
      </c>
      <c r="AE21" s="194">
        <v>2132</v>
      </c>
      <c r="AF21" s="194">
        <v>0</v>
      </c>
      <c r="AG21" s="194">
        <v>64</v>
      </c>
      <c r="AH21" s="194">
        <v>0</v>
      </c>
      <c r="AI21" s="194">
        <v>37</v>
      </c>
      <c r="AJ21" s="194">
        <v>0</v>
      </c>
      <c r="AK21" s="194">
        <v>43</v>
      </c>
      <c r="AL21" s="194">
        <v>0</v>
      </c>
      <c r="AM21" s="194">
        <v>333</v>
      </c>
      <c r="AN21" s="194">
        <v>0</v>
      </c>
      <c r="AO21" s="194">
        <v>994</v>
      </c>
      <c r="AP21" s="194">
        <v>0</v>
      </c>
      <c r="AQ21" s="194">
        <v>795</v>
      </c>
      <c r="AR21" s="194">
        <v>0</v>
      </c>
      <c r="AS21" s="194">
        <f t="shared" si="3"/>
        <v>1789</v>
      </c>
      <c r="AT21" s="194">
        <f t="shared" si="4"/>
        <v>0</v>
      </c>
      <c r="AU21" s="194">
        <f t="shared" si="5"/>
        <v>1789</v>
      </c>
      <c r="AV21" s="194">
        <f>AO21+'Aug25'!AV21</f>
        <v>2525</v>
      </c>
      <c r="AW21" s="194">
        <f>AP21+'Aug25'!AW21</f>
        <v>0</v>
      </c>
      <c r="AX21" s="194">
        <f>AQ21+'Aug25'!AX21</f>
        <v>1933</v>
      </c>
      <c r="AY21" s="194">
        <f>AR21+'Aug25'!AY21</f>
        <v>0</v>
      </c>
      <c r="AZ21" s="194">
        <f t="shared" si="6"/>
        <v>4458</v>
      </c>
      <c r="BA21" s="194">
        <f t="shared" si="7"/>
        <v>0</v>
      </c>
      <c r="BB21" s="194">
        <f t="shared" si="8"/>
        <v>4458</v>
      </c>
      <c r="BC21" s="194"/>
      <c r="BD21" s="194"/>
      <c r="BE21" s="194"/>
      <c r="BF21" s="194"/>
      <c r="BG21" s="194"/>
      <c r="BH21" s="194"/>
      <c r="BI21" s="194"/>
      <c r="BJ21" s="194"/>
      <c r="BK21" s="299"/>
      <c r="BL21" s="299"/>
      <c r="BM21" s="299"/>
    </row>
    <row r="22" spans="1:65" s="147" customFormat="1" ht="17.100000000000001" customHeight="1">
      <c r="A22" s="195">
        <v>17</v>
      </c>
      <c r="B22" s="196" t="s">
        <v>83</v>
      </c>
      <c r="C22" s="194">
        <v>98000</v>
      </c>
      <c r="D22" s="194">
        <v>0</v>
      </c>
      <c r="E22" s="194">
        <v>8206</v>
      </c>
      <c r="F22" s="194">
        <v>0</v>
      </c>
      <c r="G22" s="194">
        <v>5954</v>
      </c>
      <c r="H22" s="209">
        <f t="shared" si="2"/>
        <v>72.556665854252984</v>
      </c>
      <c r="I22" s="194">
        <v>0</v>
      </c>
      <c r="J22" s="209"/>
      <c r="K22" s="194">
        <f>G22+'Aug25'!K22</f>
        <v>11458</v>
      </c>
      <c r="L22" s="209">
        <f t="shared" si="0"/>
        <v>11.691836734693878</v>
      </c>
      <c r="M22" s="194">
        <f>I22+'Aug25'!M22</f>
        <v>0</v>
      </c>
      <c r="N22" s="209"/>
      <c r="O22" s="194">
        <v>32</v>
      </c>
      <c r="P22" s="194">
        <v>0</v>
      </c>
      <c r="Q22" s="194">
        <f>O22+'Aug25'!Q22</f>
        <v>51</v>
      </c>
      <c r="R22" s="194">
        <f>P22+'Aug25'!R22</f>
        <v>0</v>
      </c>
      <c r="S22" s="194">
        <v>7679</v>
      </c>
      <c r="T22" s="194">
        <v>0</v>
      </c>
      <c r="U22" s="194">
        <v>1956</v>
      </c>
      <c r="V22" s="194">
        <v>0</v>
      </c>
      <c r="W22" s="194">
        <v>982</v>
      </c>
      <c r="X22" s="194">
        <v>0</v>
      </c>
      <c r="Y22" s="209">
        <f t="shared" si="1"/>
        <v>50.204498977505111</v>
      </c>
      <c r="Z22" s="209"/>
      <c r="AA22" s="194">
        <v>5930</v>
      </c>
      <c r="AB22" s="194">
        <v>0</v>
      </c>
      <c r="AC22" s="194">
        <v>2965</v>
      </c>
      <c r="AD22" s="194">
        <v>0</v>
      </c>
      <c r="AE22" s="194">
        <v>2965</v>
      </c>
      <c r="AF22" s="194">
        <v>0</v>
      </c>
      <c r="AG22" s="194">
        <v>89</v>
      </c>
      <c r="AH22" s="194">
        <v>0</v>
      </c>
      <c r="AI22" s="194">
        <v>53</v>
      </c>
      <c r="AJ22" s="194">
        <v>0</v>
      </c>
      <c r="AK22" s="194">
        <v>59</v>
      </c>
      <c r="AL22" s="194">
        <v>0</v>
      </c>
      <c r="AM22" s="194">
        <v>503</v>
      </c>
      <c r="AN22" s="194">
        <v>0</v>
      </c>
      <c r="AO22" s="194">
        <v>1287</v>
      </c>
      <c r="AP22" s="194">
        <v>0</v>
      </c>
      <c r="AQ22" s="194">
        <v>1150</v>
      </c>
      <c r="AR22" s="194">
        <v>0</v>
      </c>
      <c r="AS22" s="194">
        <f t="shared" si="3"/>
        <v>2437</v>
      </c>
      <c r="AT22" s="194">
        <f t="shared" si="4"/>
        <v>0</v>
      </c>
      <c r="AU22" s="194">
        <f t="shared" si="5"/>
        <v>2437</v>
      </c>
      <c r="AV22" s="194">
        <f>AO22+'Aug25'!AV22</f>
        <v>3015</v>
      </c>
      <c r="AW22" s="194">
        <f>AP22+'Aug25'!AW22</f>
        <v>0</v>
      </c>
      <c r="AX22" s="194">
        <f>AQ22+'Aug25'!AX22</f>
        <v>2611</v>
      </c>
      <c r="AY22" s="194">
        <f>AR22+'Aug25'!AY22</f>
        <v>0</v>
      </c>
      <c r="AZ22" s="194">
        <f t="shared" si="6"/>
        <v>5626</v>
      </c>
      <c r="BA22" s="194">
        <f t="shared" si="7"/>
        <v>0</v>
      </c>
      <c r="BB22" s="194">
        <f t="shared" si="8"/>
        <v>5626</v>
      </c>
      <c r="BC22" s="194"/>
      <c r="BD22" s="194"/>
      <c r="BE22" s="194"/>
      <c r="BF22" s="194"/>
      <c r="BG22" s="194"/>
      <c r="BH22" s="194"/>
      <c r="BI22" s="194"/>
      <c r="BJ22" s="194"/>
      <c r="BK22" s="299"/>
      <c r="BL22" s="299"/>
      <c r="BM22" s="299"/>
    </row>
    <row r="23" spans="1:65" s="148" customFormat="1" ht="17.100000000000001" customHeight="1">
      <c r="A23" s="197"/>
      <c r="B23" s="198" t="s">
        <v>74</v>
      </c>
      <c r="C23" s="198">
        <f>SUM(C20:C22)</f>
        <v>294000</v>
      </c>
      <c r="D23" s="198">
        <f t="shared" ref="D23:BM23" si="15">SUM(D20:D22)</f>
        <v>0</v>
      </c>
      <c r="E23" s="198">
        <f t="shared" si="15"/>
        <v>24856</v>
      </c>
      <c r="F23" s="198">
        <f t="shared" si="15"/>
        <v>0</v>
      </c>
      <c r="G23" s="198">
        <f t="shared" si="15"/>
        <v>20249</v>
      </c>
      <c r="H23" s="209">
        <f t="shared" si="2"/>
        <v>81.46523978113936</v>
      </c>
      <c r="I23" s="198">
        <f t="shared" si="15"/>
        <v>0</v>
      </c>
      <c r="J23" s="198">
        <f t="shared" si="15"/>
        <v>0</v>
      </c>
      <c r="K23" s="198">
        <f t="shared" si="15"/>
        <v>38701</v>
      </c>
      <c r="L23" s="210">
        <f t="shared" si="0"/>
        <v>13.163605442176872</v>
      </c>
      <c r="M23" s="198">
        <f t="shared" si="15"/>
        <v>0</v>
      </c>
      <c r="N23" s="198">
        <f t="shared" si="15"/>
        <v>0</v>
      </c>
      <c r="O23" s="198">
        <f t="shared" si="15"/>
        <v>84</v>
      </c>
      <c r="P23" s="198">
        <f t="shared" si="15"/>
        <v>0</v>
      </c>
      <c r="Q23" s="198">
        <f t="shared" si="15"/>
        <v>170</v>
      </c>
      <c r="R23" s="198">
        <f t="shared" si="15"/>
        <v>0</v>
      </c>
      <c r="S23" s="198">
        <f t="shared" si="15"/>
        <v>24839</v>
      </c>
      <c r="T23" s="198">
        <f t="shared" si="15"/>
        <v>0</v>
      </c>
      <c r="U23" s="198">
        <f t="shared" si="15"/>
        <v>6038</v>
      </c>
      <c r="V23" s="198">
        <f t="shared" si="15"/>
        <v>0</v>
      </c>
      <c r="W23" s="198">
        <f t="shared" si="15"/>
        <v>3041</v>
      </c>
      <c r="X23" s="198">
        <f t="shared" si="15"/>
        <v>0</v>
      </c>
      <c r="Y23" s="210">
        <f t="shared" si="1"/>
        <v>50.364359059291154</v>
      </c>
      <c r="Z23" s="198">
        <f t="shared" si="15"/>
        <v>0</v>
      </c>
      <c r="AA23" s="198">
        <f t="shared" si="15"/>
        <v>18767</v>
      </c>
      <c r="AB23" s="198">
        <f t="shared" si="15"/>
        <v>0</v>
      </c>
      <c r="AC23" s="198">
        <f t="shared" si="15"/>
        <v>9384</v>
      </c>
      <c r="AD23" s="198">
        <f t="shared" si="15"/>
        <v>0</v>
      </c>
      <c r="AE23" s="198">
        <f t="shared" si="15"/>
        <v>9384</v>
      </c>
      <c r="AF23" s="198">
        <f t="shared" si="15"/>
        <v>0</v>
      </c>
      <c r="AG23" s="198">
        <f t="shared" si="15"/>
        <v>282</v>
      </c>
      <c r="AH23" s="198">
        <f t="shared" si="15"/>
        <v>0</v>
      </c>
      <c r="AI23" s="198">
        <f t="shared" si="15"/>
        <v>165</v>
      </c>
      <c r="AJ23" s="198">
        <f t="shared" si="15"/>
        <v>0</v>
      </c>
      <c r="AK23" s="198">
        <f t="shared" si="15"/>
        <v>188</v>
      </c>
      <c r="AL23" s="198">
        <f t="shared" si="15"/>
        <v>0</v>
      </c>
      <c r="AM23" s="198">
        <f t="shared" si="15"/>
        <v>1531</v>
      </c>
      <c r="AN23" s="198">
        <f t="shared" si="15"/>
        <v>0</v>
      </c>
      <c r="AO23" s="198">
        <f t="shared" si="15"/>
        <v>4238</v>
      </c>
      <c r="AP23" s="198">
        <f t="shared" si="15"/>
        <v>0</v>
      </c>
      <c r="AQ23" s="198">
        <f t="shared" si="15"/>
        <v>3523</v>
      </c>
      <c r="AR23" s="198">
        <f t="shared" si="15"/>
        <v>0</v>
      </c>
      <c r="AS23" s="198">
        <f t="shared" si="15"/>
        <v>7761</v>
      </c>
      <c r="AT23" s="198">
        <f t="shared" si="15"/>
        <v>0</v>
      </c>
      <c r="AU23" s="198">
        <f t="shared" si="15"/>
        <v>7761</v>
      </c>
      <c r="AV23" s="198">
        <f t="shared" si="15"/>
        <v>9746</v>
      </c>
      <c r="AW23" s="198">
        <f t="shared" si="15"/>
        <v>0</v>
      </c>
      <c r="AX23" s="198">
        <f t="shared" si="15"/>
        <v>7837</v>
      </c>
      <c r="AY23" s="198">
        <f t="shared" si="15"/>
        <v>0</v>
      </c>
      <c r="AZ23" s="198">
        <f t="shared" si="15"/>
        <v>17583</v>
      </c>
      <c r="BA23" s="198">
        <f t="shared" si="15"/>
        <v>0</v>
      </c>
      <c r="BB23" s="198">
        <f t="shared" si="15"/>
        <v>17583</v>
      </c>
      <c r="BC23" s="198">
        <f t="shared" si="15"/>
        <v>0</v>
      </c>
      <c r="BD23" s="198">
        <f t="shared" si="15"/>
        <v>0</v>
      </c>
      <c r="BE23" s="198">
        <f t="shared" si="15"/>
        <v>0</v>
      </c>
      <c r="BF23" s="198">
        <f t="shared" si="15"/>
        <v>0</v>
      </c>
      <c r="BG23" s="198">
        <f t="shared" si="15"/>
        <v>0</v>
      </c>
      <c r="BH23" s="198">
        <f t="shared" si="15"/>
        <v>0</v>
      </c>
      <c r="BI23" s="198">
        <f t="shared" si="15"/>
        <v>0</v>
      </c>
      <c r="BJ23" s="198">
        <f t="shared" si="15"/>
        <v>0</v>
      </c>
      <c r="BK23" s="198">
        <f t="shared" si="15"/>
        <v>0</v>
      </c>
      <c r="BL23" s="198">
        <f t="shared" si="15"/>
        <v>0</v>
      </c>
      <c r="BM23" s="198">
        <f t="shared" si="15"/>
        <v>0</v>
      </c>
    </row>
    <row r="24" spans="1:65" s="147" customFormat="1" ht="17.100000000000001" customHeight="1">
      <c r="A24" s="199">
        <v>18</v>
      </c>
      <c r="B24" s="205" t="s">
        <v>84</v>
      </c>
      <c r="C24" s="194">
        <v>75000</v>
      </c>
      <c r="D24" s="194">
        <v>0</v>
      </c>
      <c r="E24" s="194">
        <v>6428</v>
      </c>
      <c r="F24" s="194">
        <v>0</v>
      </c>
      <c r="G24" s="194">
        <v>5357</v>
      </c>
      <c r="H24" s="209">
        <f t="shared" si="2"/>
        <v>83.338518979464837</v>
      </c>
      <c r="I24" s="194">
        <v>0</v>
      </c>
      <c r="J24" s="209"/>
      <c r="K24" s="194">
        <f>G24+'Aug25'!K24</f>
        <v>9947</v>
      </c>
      <c r="L24" s="209">
        <f t="shared" si="0"/>
        <v>13.262666666666666</v>
      </c>
      <c r="M24" s="194">
        <f>I24+'Aug25'!M24</f>
        <v>0</v>
      </c>
      <c r="N24" s="209"/>
      <c r="O24" s="194">
        <v>0</v>
      </c>
      <c r="P24" s="194">
        <v>0</v>
      </c>
      <c r="Q24" s="194">
        <f>O24+'Aug25'!Q24</f>
        <v>5</v>
      </c>
      <c r="R24" s="194">
        <f>P24+'Aug25'!R24</f>
        <v>0</v>
      </c>
      <c r="S24" s="194">
        <v>7837</v>
      </c>
      <c r="T24" s="194"/>
      <c r="U24" s="194">
        <v>2245</v>
      </c>
      <c r="V24" s="194"/>
      <c r="W24" s="194">
        <v>1175</v>
      </c>
      <c r="X24" s="194"/>
      <c r="Y24" s="209">
        <f t="shared" si="1"/>
        <v>52.338530066815146</v>
      </c>
      <c r="Z24" s="209"/>
      <c r="AA24" s="194">
        <v>5196</v>
      </c>
      <c r="AB24" s="194"/>
      <c r="AC24" s="194">
        <v>2724</v>
      </c>
      <c r="AD24" s="194"/>
      <c r="AE24" s="194">
        <v>2472</v>
      </c>
      <c r="AF24" s="194"/>
      <c r="AG24" s="194">
        <v>88</v>
      </c>
      <c r="AH24" s="194"/>
      <c r="AI24" s="194">
        <v>196</v>
      </c>
      <c r="AJ24" s="194"/>
      <c r="AK24" s="194">
        <v>87</v>
      </c>
      <c r="AL24" s="194"/>
      <c r="AM24" s="194">
        <v>136</v>
      </c>
      <c r="AN24" s="194"/>
      <c r="AO24" s="194">
        <v>1257</v>
      </c>
      <c r="AP24" s="194"/>
      <c r="AQ24" s="194">
        <v>960</v>
      </c>
      <c r="AR24" s="194"/>
      <c r="AS24" s="194">
        <f t="shared" si="3"/>
        <v>2217</v>
      </c>
      <c r="AT24" s="194">
        <f t="shared" si="4"/>
        <v>0</v>
      </c>
      <c r="AU24" s="194">
        <f t="shared" si="5"/>
        <v>2217</v>
      </c>
      <c r="AV24" s="194">
        <f>AO24+'Aug25'!AV24</f>
        <v>2565</v>
      </c>
      <c r="AW24" s="194">
        <f>AP24+'Aug25'!AW24</f>
        <v>0</v>
      </c>
      <c r="AX24" s="194">
        <f>AQ24+'Aug25'!AX24</f>
        <v>2112</v>
      </c>
      <c r="AY24" s="194">
        <f>AR24+'Aug25'!AY24</f>
        <v>0</v>
      </c>
      <c r="AZ24" s="194">
        <f t="shared" si="6"/>
        <v>4677</v>
      </c>
      <c r="BA24" s="194">
        <f t="shared" si="7"/>
        <v>0</v>
      </c>
      <c r="BB24" s="194">
        <f t="shared" si="8"/>
        <v>4677</v>
      </c>
      <c r="BC24" s="194"/>
      <c r="BD24" s="194"/>
      <c r="BE24" s="194"/>
      <c r="BF24" s="194"/>
      <c r="BG24" s="194"/>
      <c r="BH24" s="194"/>
      <c r="BI24" s="194"/>
      <c r="BJ24" s="194"/>
      <c r="BK24" s="299"/>
      <c r="BL24" s="299"/>
      <c r="BM24" s="299"/>
    </row>
    <row r="25" spans="1:65" s="147" customFormat="1" ht="17.100000000000001" customHeight="1">
      <c r="A25" s="195">
        <v>19</v>
      </c>
      <c r="B25" s="196" t="s">
        <v>85</v>
      </c>
      <c r="C25" s="194">
        <v>70000</v>
      </c>
      <c r="D25" s="194">
        <v>0</v>
      </c>
      <c r="E25" s="194">
        <v>5590</v>
      </c>
      <c r="F25" s="194">
        <v>0</v>
      </c>
      <c r="G25" s="194">
        <v>4593</v>
      </c>
      <c r="H25" s="209">
        <f t="shared" si="2"/>
        <v>82.164579606440071</v>
      </c>
      <c r="I25" s="194">
        <v>0</v>
      </c>
      <c r="J25" s="209"/>
      <c r="K25" s="194">
        <f>G25+'Aug25'!K25</f>
        <v>8816</v>
      </c>
      <c r="L25" s="209">
        <f t="shared" si="0"/>
        <v>12.594285714285714</v>
      </c>
      <c r="M25" s="194">
        <f>I25+'Aug25'!M25</f>
        <v>0</v>
      </c>
      <c r="N25" s="209"/>
      <c r="O25" s="194">
        <v>32</v>
      </c>
      <c r="P25" s="194">
        <v>0</v>
      </c>
      <c r="Q25" s="194">
        <f>O25+'Aug25'!Q25</f>
        <v>67</v>
      </c>
      <c r="R25" s="194">
        <f>P25+'Aug25'!R25</f>
        <v>0</v>
      </c>
      <c r="S25" s="194">
        <v>5997</v>
      </c>
      <c r="T25" s="194"/>
      <c r="U25" s="194">
        <v>1428</v>
      </c>
      <c r="V25" s="194"/>
      <c r="W25" s="194">
        <v>778</v>
      </c>
      <c r="X25" s="194"/>
      <c r="Y25" s="209">
        <f t="shared" si="1"/>
        <v>54.481792717086833</v>
      </c>
      <c r="Z25" s="209"/>
      <c r="AA25" s="194">
        <v>4985</v>
      </c>
      <c r="AB25" s="194"/>
      <c r="AC25" s="194">
        <v>2704</v>
      </c>
      <c r="AD25" s="194"/>
      <c r="AE25" s="194">
        <v>2281</v>
      </c>
      <c r="AF25" s="194"/>
      <c r="AG25" s="194">
        <v>71</v>
      </c>
      <c r="AH25" s="194"/>
      <c r="AI25" s="194">
        <v>324</v>
      </c>
      <c r="AJ25" s="194"/>
      <c r="AK25" s="194">
        <v>68</v>
      </c>
      <c r="AL25" s="194"/>
      <c r="AM25" s="194">
        <v>126</v>
      </c>
      <c r="AN25" s="194"/>
      <c r="AO25" s="194">
        <v>1182</v>
      </c>
      <c r="AP25" s="194"/>
      <c r="AQ25" s="194">
        <v>933</v>
      </c>
      <c r="AR25" s="194"/>
      <c r="AS25" s="194">
        <f t="shared" si="3"/>
        <v>2115</v>
      </c>
      <c r="AT25" s="194">
        <f t="shared" si="4"/>
        <v>0</v>
      </c>
      <c r="AU25" s="194">
        <f t="shared" si="5"/>
        <v>2115</v>
      </c>
      <c r="AV25" s="194">
        <f>AO25+'Aug25'!AV25</f>
        <v>2341</v>
      </c>
      <c r="AW25" s="194">
        <f>AP25+'Aug25'!AW25</f>
        <v>0</v>
      </c>
      <c r="AX25" s="194">
        <f>AQ25+'Aug25'!AX25</f>
        <v>1813</v>
      </c>
      <c r="AY25" s="194">
        <f>AR25+'Aug25'!AY25</f>
        <v>0</v>
      </c>
      <c r="AZ25" s="194">
        <f t="shared" si="6"/>
        <v>4154</v>
      </c>
      <c r="BA25" s="194">
        <f t="shared" si="7"/>
        <v>0</v>
      </c>
      <c r="BB25" s="194">
        <f t="shared" si="8"/>
        <v>4154</v>
      </c>
      <c r="BC25" s="194"/>
      <c r="BD25" s="194"/>
      <c r="BE25" s="194"/>
      <c r="BF25" s="194"/>
      <c r="BG25" s="194"/>
      <c r="BH25" s="194"/>
      <c r="BI25" s="194"/>
      <c r="BJ25" s="194"/>
      <c r="BK25" s="299"/>
      <c r="BL25" s="299"/>
      <c r="BM25" s="299"/>
    </row>
    <row r="26" spans="1:65" s="148" customFormat="1" ht="17.100000000000001" customHeight="1">
      <c r="A26" s="197"/>
      <c r="B26" s="198" t="s">
        <v>74</v>
      </c>
      <c r="C26" s="198">
        <f>SUM(C24:C25)</f>
        <v>145000</v>
      </c>
      <c r="D26" s="198">
        <f t="shared" ref="D26:BM26" si="16">SUM(D24:D25)</f>
        <v>0</v>
      </c>
      <c r="E26" s="198">
        <f t="shared" si="16"/>
        <v>12018</v>
      </c>
      <c r="F26" s="198">
        <f t="shared" si="16"/>
        <v>0</v>
      </c>
      <c r="G26" s="198">
        <f t="shared" si="16"/>
        <v>9950</v>
      </c>
      <c r="H26" s="210">
        <f t="shared" si="2"/>
        <v>82.79247794974205</v>
      </c>
      <c r="I26" s="198">
        <f t="shared" si="16"/>
        <v>0</v>
      </c>
      <c r="J26" s="198">
        <f t="shared" si="16"/>
        <v>0</v>
      </c>
      <c r="K26" s="198">
        <f t="shared" si="16"/>
        <v>18763</v>
      </c>
      <c r="L26" s="210">
        <f t="shared" si="0"/>
        <v>12.94</v>
      </c>
      <c r="M26" s="198">
        <f t="shared" si="16"/>
        <v>0</v>
      </c>
      <c r="N26" s="198">
        <f t="shared" si="16"/>
        <v>0</v>
      </c>
      <c r="O26" s="198">
        <f t="shared" si="16"/>
        <v>32</v>
      </c>
      <c r="P26" s="198">
        <f t="shared" si="16"/>
        <v>0</v>
      </c>
      <c r="Q26" s="198">
        <f t="shared" si="16"/>
        <v>72</v>
      </c>
      <c r="R26" s="198">
        <f t="shared" si="16"/>
        <v>0</v>
      </c>
      <c r="S26" s="198">
        <f t="shared" si="16"/>
        <v>13834</v>
      </c>
      <c r="T26" s="198">
        <f t="shared" si="16"/>
        <v>0</v>
      </c>
      <c r="U26" s="198">
        <f t="shared" si="16"/>
        <v>3673</v>
      </c>
      <c r="V26" s="198">
        <f t="shared" si="16"/>
        <v>0</v>
      </c>
      <c r="W26" s="198">
        <f t="shared" si="16"/>
        <v>1953</v>
      </c>
      <c r="X26" s="198">
        <f t="shared" si="16"/>
        <v>0</v>
      </c>
      <c r="Y26" s="210">
        <f t="shared" si="1"/>
        <v>53.171794173699972</v>
      </c>
      <c r="Z26" s="198">
        <f t="shared" si="16"/>
        <v>0</v>
      </c>
      <c r="AA26" s="198">
        <f t="shared" si="16"/>
        <v>10181</v>
      </c>
      <c r="AB26" s="198">
        <f t="shared" si="16"/>
        <v>0</v>
      </c>
      <c r="AC26" s="198">
        <f t="shared" si="16"/>
        <v>5428</v>
      </c>
      <c r="AD26" s="198">
        <f t="shared" si="16"/>
        <v>0</v>
      </c>
      <c r="AE26" s="198">
        <f t="shared" si="16"/>
        <v>4753</v>
      </c>
      <c r="AF26" s="198">
        <f t="shared" si="16"/>
        <v>0</v>
      </c>
      <c r="AG26" s="198">
        <f t="shared" si="16"/>
        <v>159</v>
      </c>
      <c r="AH26" s="198">
        <f t="shared" si="16"/>
        <v>0</v>
      </c>
      <c r="AI26" s="198">
        <f t="shared" si="16"/>
        <v>520</v>
      </c>
      <c r="AJ26" s="198">
        <f t="shared" si="16"/>
        <v>0</v>
      </c>
      <c r="AK26" s="198">
        <f t="shared" si="16"/>
        <v>155</v>
      </c>
      <c r="AL26" s="198">
        <f t="shared" si="16"/>
        <v>0</v>
      </c>
      <c r="AM26" s="198">
        <f t="shared" si="16"/>
        <v>262</v>
      </c>
      <c r="AN26" s="198">
        <f t="shared" si="16"/>
        <v>0</v>
      </c>
      <c r="AO26" s="198">
        <f t="shared" si="16"/>
        <v>2439</v>
      </c>
      <c r="AP26" s="198">
        <f t="shared" si="16"/>
        <v>0</v>
      </c>
      <c r="AQ26" s="198">
        <f t="shared" si="16"/>
        <v>1893</v>
      </c>
      <c r="AR26" s="198">
        <f t="shared" si="16"/>
        <v>0</v>
      </c>
      <c r="AS26" s="198">
        <f t="shared" si="16"/>
        <v>4332</v>
      </c>
      <c r="AT26" s="198">
        <f t="shared" si="16"/>
        <v>0</v>
      </c>
      <c r="AU26" s="198">
        <f t="shared" si="16"/>
        <v>4332</v>
      </c>
      <c r="AV26" s="198">
        <f t="shared" si="16"/>
        <v>4906</v>
      </c>
      <c r="AW26" s="198">
        <f t="shared" si="16"/>
        <v>0</v>
      </c>
      <c r="AX26" s="198">
        <f t="shared" si="16"/>
        <v>3925</v>
      </c>
      <c r="AY26" s="198">
        <f t="shared" si="16"/>
        <v>0</v>
      </c>
      <c r="AZ26" s="198">
        <f t="shared" si="16"/>
        <v>8831</v>
      </c>
      <c r="BA26" s="198">
        <f t="shared" si="16"/>
        <v>0</v>
      </c>
      <c r="BB26" s="198">
        <f t="shared" si="16"/>
        <v>8831</v>
      </c>
      <c r="BC26" s="198">
        <f t="shared" si="16"/>
        <v>0</v>
      </c>
      <c r="BD26" s="198">
        <f t="shared" si="16"/>
        <v>0</v>
      </c>
      <c r="BE26" s="198">
        <f t="shared" si="16"/>
        <v>0</v>
      </c>
      <c r="BF26" s="198">
        <f t="shared" si="16"/>
        <v>0</v>
      </c>
      <c r="BG26" s="198">
        <f t="shared" si="16"/>
        <v>0</v>
      </c>
      <c r="BH26" s="198">
        <f t="shared" si="16"/>
        <v>0</v>
      </c>
      <c r="BI26" s="198">
        <f t="shared" si="16"/>
        <v>0</v>
      </c>
      <c r="BJ26" s="198">
        <f t="shared" si="16"/>
        <v>0</v>
      </c>
      <c r="BK26" s="198">
        <f t="shared" si="16"/>
        <v>0</v>
      </c>
      <c r="BL26" s="198">
        <f t="shared" si="16"/>
        <v>0</v>
      </c>
      <c r="BM26" s="198">
        <f t="shared" si="16"/>
        <v>0</v>
      </c>
    </row>
    <row r="27" spans="1:65" s="147" customFormat="1" ht="17.100000000000001" customHeight="1">
      <c r="A27" s="199">
        <v>20</v>
      </c>
      <c r="B27" s="205" t="s">
        <v>86</v>
      </c>
      <c r="C27" s="194">
        <v>107500</v>
      </c>
      <c r="D27" s="194">
        <v>0</v>
      </c>
      <c r="E27" s="194">
        <v>7450</v>
      </c>
      <c r="F27" s="194">
        <v>0</v>
      </c>
      <c r="G27" s="194">
        <v>7176</v>
      </c>
      <c r="H27" s="209">
        <f t="shared" si="2"/>
        <v>96.322147651006716</v>
      </c>
      <c r="I27" s="194">
        <v>0</v>
      </c>
      <c r="J27" s="209"/>
      <c r="K27" s="194">
        <f>G27+'Aug25'!K27</f>
        <v>13442</v>
      </c>
      <c r="L27" s="209">
        <f t="shared" si="0"/>
        <v>12.504186046511627</v>
      </c>
      <c r="M27" s="194">
        <f>I27+'Aug25'!M27</f>
        <v>0</v>
      </c>
      <c r="N27" s="209"/>
      <c r="O27" s="194">
        <v>219</v>
      </c>
      <c r="P27" s="194">
        <v>0</v>
      </c>
      <c r="Q27" s="194">
        <f>O27+'Aug25'!Q27</f>
        <v>310</v>
      </c>
      <c r="R27" s="194">
        <f>P27+'Aug25'!R27</f>
        <v>0</v>
      </c>
      <c r="S27" s="194">
        <v>15041</v>
      </c>
      <c r="T27" s="194">
        <v>0</v>
      </c>
      <c r="U27" s="194">
        <v>3802</v>
      </c>
      <c r="V27" s="194">
        <v>0</v>
      </c>
      <c r="W27" s="194">
        <v>1981</v>
      </c>
      <c r="X27" s="194">
        <v>0</v>
      </c>
      <c r="Y27" s="209">
        <f t="shared" si="1"/>
        <v>52.104155707522359</v>
      </c>
      <c r="Z27" s="209"/>
      <c r="AA27" s="194">
        <v>7670</v>
      </c>
      <c r="AB27" s="194">
        <v>0</v>
      </c>
      <c r="AC27" s="194">
        <v>3908</v>
      </c>
      <c r="AD27" s="194">
        <v>0</v>
      </c>
      <c r="AE27" s="194">
        <v>3499</v>
      </c>
      <c r="AF27" s="194">
        <v>0</v>
      </c>
      <c r="AG27" s="194">
        <v>164</v>
      </c>
      <c r="AH27" s="194">
        <v>0</v>
      </c>
      <c r="AI27" s="194">
        <v>458</v>
      </c>
      <c r="AJ27" s="194">
        <v>0</v>
      </c>
      <c r="AK27" s="194">
        <v>120</v>
      </c>
      <c r="AL27" s="194">
        <v>0</v>
      </c>
      <c r="AM27" s="194">
        <v>232</v>
      </c>
      <c r="AN27" s="194">
        <v>0</v>
      </c>
      <c r="AO27" s="194">
        <v>1808</v>
      </c>
      <c r="AP27" s="194">
        <v>0</v>
      </c>
      <c r="AQ27" s="194">
        <v>1393</v>
      </c>
      <c r="AR27" s="194">
        <v>0</v>
      </c>
      <c r="AS27" s="194">
        <f t="shared" si="3"/>
        <v>3201</v>
      </c>
      <c r="AT27" s="194">
        <f t="shared" si="4"/>
        <v>0</v>
      </c>
      <c r="AU27" s="194">
        <f t="shared" si="5"/>
        <v>3201</v>
      </c>
      <c r="AV27" s="194">
        <f>AO27+'Aug25'!AV27</f>
        <v>3529</v>
      </c>
      <c r="AW27" s="194">
        <f>AP27+'Aug25'!AW27</f>
        <v>0</v>
      </c>
      <c r="AX27" s="194">
        <f>AQ27+'Aug25'!AX27</f>
        <v>2790</v>
      </c>
      <c r="AY27" s="194">
        <f>AR27+'Aug25'!AY27</f>
        <v>0</v>
      </c>
      <c r="AZ27" s="194">
        <f t="shared" si="6"/>
        <v>6319</v>
      </c>
      <c r="BA27" s="194">
        <f t="shared" si="7"/>
        <v>0</v>
      </c>
      <c r="BB27" s="194">
        <f t="shared" si="8"/>
        <v>6319</v>
      </c>
      <c r="BC27" s="194"/>
      <c r="BD27" s="194"/>
      <c r="BE27" s="194"/>
      <c r="BF27" s="194"/>
      <c r="BG27" s="194"/>
      <c r="BH27" s="194"/>
      <c r="BI27" s="194"/>
      <c r="BJ27" s="194"/>
      <c r="BK27" s="299"/>
      <c r="BL27" s="299"/>
      <c r="BM27" s="299"/>
    </row>
    <row r="28" spans="1:65" s="147" customFormat="1" ht="17.100000000000001" customHeight="1">
      <c r="A28" s="195">
        <v>21</v>
      </c>
      <c r="B28" s="196" t="s">
        <v>87</v>
      </c>
      <c r="C28" s="194">
        <v>25000</v>
      </c>
      <c r="D28" s="194">
        <v>0</v>
      </c>
      <c r="E28" s="194">
        <v>1783</v>
      </c>
      <c r="F28" s="194">
        <v>0</v>
      </c>
      <c r="G28" s="194">
        <v>1718</v>
      </c>
      <c r="H28" s="209">
        <f t="shared" si="2"/>
        <v>96.354458777341563</v>
      </c>
      <c r="I28" s="194">
        <v>0</v>
      </c>
      <c r="J28" s="209"/>
      <c r="K28" s="194">
        <f>G28+'Aug25'!K28</f>
        <v>3284</v>
      </c>
      <c r="L28" s="209">
        <f t="shared" si="0"/>
        <v>13.135999999999999</v>
      </c>
      <c r="M28" s="194">
        <f>I28+'Aug25'!M28</f>
        <v>0</v>
      </c>
      <c r="N28" s="209"/>
      <c r="O28" s="194">
        <v>116</v>
      </c>
      <c r="P28" s="194">
        <v>0</v>
      </c>
      <c r="Q28" s="194">
        <f>O28+'Aug25'!Q28</f>
        <v>237</v>
      </c>
      <c r="R28" s="194">
        <f>P28+'Aug25'!R28</f>
        <v>0</v>
      </c>
      <c r="S28" s="194">
        <v>2940</v>
      </c>
      <c r="T28" s="194">
        <v>0</v>
      </c>
      <c r="U28" s="194">
        <v>718</v>
      </c>
      <c r="V28" s="194">
        <v>0</v>
      </c>
      <c r="W28" s="194">
        <v>404</v>
      </c>
      <c r="X28" s="194">
        <v>0</v>
      </c>
      <c r="Y28" s="209">
        <f t="shared" si="1"/>
        <v>56.267409470752092</v>
      </c>
      <c r="Z28" s="209"/>
      <c r="AA28" s="194">
        <v>1772</v>
      </c>
      <c r="AB28" s="194">
        <v>0</v>
      </c>
      <c r="AC28" s="194">
        <v>918</v>
      </c>
      <c r="AD28" s="194">
        <v>0</v>
      </c>
      <c r="AE28" s="194">
        <v>762</v>
      </c>
      <c r="AF28" s="194">
        <v>0</v>
      </c>
      <c r="AG28" s="194">
        <v>45</v>
      </c>
      <c r="AH28" s="194">
        <v>0</v>
      </c>
      <c r="AI28" s="194">
        <v>113</v>
      </c>
      <c r="AJ28" s="194">
        <v>0</v>
      </c>
      <c r="AK28" s="194">
        <v>30</v>
      </c>
      <c r="AL28" s="194">
        <v>0</v>
      </c>
      <c r="AM28" s="194">
        <v>27</v>
      </c>
      <c r="AN28" s="194">
        <v>0</v>
      </c>
      <c r="AO28" s="194">
        <v>430</v>
      </c>
      <c r="AP28" s="194">
        <v>0</v>
      </c>
      <c r="AQ28" s="194">
        <v>349</v>
      </c>
      <c r="AR28" s="194">
        <v>0</v>
      </c>
      <c r="AS28" s="194">
        <f t="shared" si="3"/>
        <v>779</v>
      </c>
      <c r="AT28" s="194">
        <f t="shared" si="4"/>
        <v>0</v>
      </c>
      <c r="AU28" s="194">
        <f t="shared" si="5"/>
        <v>779</v>
      </c>
      <c r="AV28" s="194">
        <f>AO28+'Aug25'!AV28</f>
        <v>917</v>
      </c>
      <c r="AW28" s="194">
        <f>AP28+'Aug25'!AW28</f>
        <v>0</v>
      </c>
      <c r="AX28" s="194">
        <f>AQ28+'Aug25'!AX28</f>
        <v>710</v>
      </c>
      <c r="AY28" s="194">
        <f>AR28+'Aug25'!AY28</f>
        <v>0</v>
      </c>
      <c r="AZ28" s="194">
        <f t="shared" si="6"/>
        <v>1627</v>
      </c>
      <c r="BA28" s="194">
        <f t="shared" si="7"/>
        <v>0</v>
      </c>
      <c r="BB28" s="194">
        <f t="shared" si="8"/>
        <v>1627</v>
      </c>
      <c r="BC28" s="194"/>
      <c r="BD28" s="194"/>
      <c r="BE28" s="194"/>
      <c r="BF28" s="194"/>
      <c r="BG28" s="194"/>
      <c r="BH28" s="194"/>
      <c r="BI28" s="194"/>
      <c r="BJ28" s="194"/>
      <c r="BK28" s="299"/>
      <c r="BL28" s="299"/>
      <c r="BM28" s="299"/>
    </row>
    <row r="29" spans="1:65" s="148" customFormat="1" ht="17.100000000000001" customHeight="1">
      <c r="A29" s="197"/>
      <c r="B29" s="198" t="s">
        <v>74</v>
      </c>
      <c r="C29" s="198">
        <f>SUM(C27:C28)</f>
        <v>132500</v>
      </c>
      <c r="D29" s="198">
        <f t="shared" ref="D29:BM29" si="17">SUM(D27:D28)</f>
        <v>0</v>
      </c>
      <c r="E29" s="198">
        <f t="shared" si="17"/>
        <v>9233</v>
      </c>
      <c r="F29" s="198">
        <f t="shared" si="17"/>
        <v>0</v>
      </c>
      <c r="G29" s="198">
        <f t="shared" si="17"/>
        <v>8894</v>
      </c>
      <c r="H29" s="209">
        <f t="shared" si="2"/>
        <v>96.328387306400955</v>
      </c>
      <c r="I29" s="198">
        <f t="shared" si="17"/>
        <v>0</v>
      </c>
      <c r="J29" s="198">
        <f t="shared" si="17"/>
        <v>0</v>
      </c>
      <c r="K29" s="198">
        <f t="shared" si="17"/>
        <v>16726</v>
      </c>
      <c r="L29" s="210">
        <f t="shared" si="0"/>
        <v>12.623396226415094</v>
      </c>
      <c r="M29" s="198">
        <f t="shared" si="17"/>
        <v>0</v>
      </c>
      <c r="N29" s="198">
        <f t="shared" si="17"/>
        <v>0</v>
      </c>
      <c r="O29" s="198">
        <f t="shared" si="17"/>
        <v>335</v>
      </c>
      <c r="P29" s="198">
        <f t="shared" si="17"/>
        <v>0</v>
      </c>
      <c r="Q29" s="198">
        <f t="shared" si="17"/>
        <v>547</v>
      </c>
      <c r="R29" s="198">
        <f t="shared" si="17"/>
        <v>0</v>
      </c>
      <c r="S29" s="198">
        <f t="shared" si="17"/>
        <v>17981</v>
      </c>
      <c r="T29" s="198">
        <f t="shared" si="17"/>
        <v>0</v>
      </c>
      <c r="U29" s="198">
        <f t="shared" si="17"/>
        <v>4520</v>
      </c>
      <c r="V29" s="198">
        <f t="shared" si="17"/>
        <v>0</v>
      </c>
      <c r="W29" s="198">
        <f t="shared" si="17"/>
        <v>2385</v>
      </c>
      <c r="X29" s="198">
        <f t="shared" si="17"/>
        <v>0</v>
      </c>
      <c r="Y29" s="210">
        <f t="shared" si="1"/>
        <v>52.76548672566372</v>
      </c>
      <c r="Z29" s="198">
        <f t="shared" si="17"/>
        <v>0</v>
      </c>
      <c r="AA29" s="198">
        <f t="shared" si="17"/>
        <v>9442</v>
      </c>
      <c r="AB29" s="198">
        <f t="shared" si="17"/>
        <v>0</v>
      </c>
      <c r="AC29" s="198">
        <f t="shared" si="17"/>
        <v>4826</v>
      </c>
      <c r="AD29" s="198">
        <f t="shared" si="17"/>
        <v>0</v>
      </c>
      <c r="AE29" s="198">
        <f t="shared" si="17"/>
        <v>4261</v>
      </c>
      <c r="AF29" s="198">
        <f t="shared" si="17"/>
        <v>0</v>
      </c>
      <c r="AG29" s="198">
        <f t="shared" si="17"/>
        <v>209</v>
      </c>
      <c r="AH29" s="198">
        <f t="shared" si="17"/>
        <v>0</v>
      </c>
      <c r="AI29" s="198">
        <f t="shared" si="17"/>
        <v>571</v>
      </c>
      <c r="AJ29" s="198">
        <f t="shared" si="17"/>
        <v>0</v>
      </c>
      <c r="AK29" s="198">
        <f t="shared" si="17"/>
        <v>150</v>
      </c>
      <c r="AL29" s="198">
        <f t="shared" si="17"/>
        <v>0</v>
      </c>
      <c r="AM29" s="198">
        <f t="shared" si="17"/>
        <v>259</v>
      </c>
      <c r="AN29" s="198">
        <f t="shared" si="17"/>
        <v>0</v>
      </c>
      <c r="AO29" s="198">
        <f t="shared" si="17"/>
        <v>2238</v>
      </c>
      <c r="AP29" s="198">
        <f t="shared" si="17"/>
        <v>0</v>
      </c>
      <c r="AQ29" s="198">
        <f t="shared" si="17"/>
        <v>1742</v>
      </c>
      <c r="AR29" s="198">
        <f t="shared" si="17"/>
        <v>0</v>
      </c>
      <c r="AS29" s="198">
        <f t="shared" si="17"/>
        <v>3980</v>
      </c>
      <c r="AT29" s="198">
        <f t="shared" si="17"/>
        <v>0</v>
      </c>
      <c r="AU29" s="198">
        <f t="shared" si="17"/>
        <v>3980</v>
      </c>
      <c r="AV29" s="198">
        <f t="shared" si="17"/>
        <v>4446</v>
      </c>
      <c r="AW29" s="198">
        <f t="shared" si="17"/>
        <v>0</v>
      </c>
      <c r="AX29" s="198">
        <f t="shared" si="17"/>
        <v>3500</v>
      </c>
      <c r="AY29" s="198">
        <f t="shared" si="17"/>
        <v>0</v>
      </c>
      <c r="AZ29" s="198">
        <f t="shared" si="17"/>
        <v>7946</v>
      </c>
      <c r="BA29" s="198">
        <f t="shared" si="17"/>
        <v>0</v>
      </c>
      <c r="BB29" s="198">
        <f t="shared" si="17"/>
        <v>7946</v>
      </c>
      <c r="BC29" s="198">
        <f t="shared" si="17"/>
        <v>0</v>
      </c>
      <c r="BD29" s="198">
        <f t="shared" si="17"/>
        <v>0</v>
      </c>
      <c r="BE29" s="198">
        <f t="shared" si="17"/>
        <v>0</v>
      </c>
      <c r="BF29" s="198">
        <f t="shared" si="17"/>
        <v>0</v>
      </c>
      <c r="BG29" s="198">
        <f t="shared" si="17"/>
        <v>0</v>
      </c>
      <c r="BH29" s="198">
        <f t="shared" si="17"/>
        <v>0</v>
      </c>
      <c r="BI29" s="198">
        <f t="shared" si="17"/>
        <v>0</v>
      </c>
      <c r="BJ29" s="198">
        <f t="shared" si="17"/>
        <v>0</v>
      </c>
      <c r="BK29" s="198">
        <f t="shared" si="17"/>
        <v>0</v>
      </c>
      <c r="BL29" s="198">
        <f t="shared" si="17"/>
        <v>0</v>
      </c>
      <c r="BM29" s="198">
        <f t="shared" si="17"/>
        <v>0</v>
      </c>
    </row>
    <row r="30" spans="1:65" s="147" customFormat="1" ht="17.100000000000001" customHeight="1">
      <c r="A30" s="199">
        <v>22</v>
      </c>
      <c r="B30" s="205" t="s">
        <v>88</v>
      </c>
      <c r="C30" s="194">
        <v>90000</v>
      </c>
      <c r="D30" s="194">
        <v>35000</v>
      </c>
      <c r="E30" s="194">
        <v>7445</v>
      </c>
      <c r="F30" s="194">
        <v>2795</v>
      </c>
      <c r="G30" s="194">
        <v>6699</v>
      </c>
      <c r="H30" s="209">
        <f t="shared" si="2"/>
        <v>89.979852249832106</v>
      </c>
      <c r="I30" s="194">
        <v>2241</v>
      </c>
      <c r="J30" s="209">
        <f t="shared" si="10"/>
        <v>80.178890876565291</v>
      </c>
      <c r="K30" s="194">
        <f>G30+'Aug25'!K30</f>
        <v>13722</v>
      </c>
      <c r="L30" s="209">
        <f t="shared" si="0"/>
        <v>15.246666666666666</v>
      </c>
      <c r="M30" s="194">
        <f>I30+'Aug25'!M30</f>
        <v>3932</v>
      </c>
      <c r="N30" s="209">
        <v>20.21</v>
      </c>
      <c r="O30" s="194">
        <v>308</v>
      </c>
      <c r="P30" s="194">
        <v>82</v>
      </c>
      <c r="Q30" s="194">
        <f>O30+'Aug25'!Q30</f>
        <v>597</v>
      </c>
      <c r="R30" s="194">
        <f>P30+'Aug25'!R30</f>
        <v>132</v>
      </c>
      <c r="S30" s="194">
        <v>7502</v>
      </c>
      <c r="T30" s="194">
        <v>3706</v>
      </c>
      <c r="U30" s="194">
        <v>2109</v>
      </c>
      <c r="V30" s="194">
        <v>736</v>
      </c>
      <c r="W30" s="194">
        <v>1186</v>
      </c>
      <c r="X30" s="194">
        <v>432</v>
      </c>
      <c r="Y30" s="209">
        <f t="shared" si="1"/>
        <v>56.235182550972027</v>
      </c>
      <c r="Z30" s="209">
        <f t="shared" si="12"/>
        <v>58.695652173913047</v>
      </c>
      <c r="AA30" s="194">
        <v>7538</v>
      </c>
      <c r="AB30" s="194">
        <v>3464</v>
      </c>
      <c r="AC30" s="194">
        <v>3554</v>
      </c>
      <c r="AD30" s="194">
        <v>1647</v>
      </c>
      <c r="AE30" s="194">
        <v>2779</v>
      </c>
      <c r="AF30" s="194">
        <v>1286</v>
      </c>
      <c r="AG30" s="194">
        <v>160</v>
      </c>
      <c r="AH30" s="194">
        <v>77</v>
      </c>
      <c r="AI30" s="194">
        <v>471</v>
      </c>
      <c r="AJ30" s="194">
        <v>259</v>
      </c>
      <c r="AK30" s="194">
        <v>106</v>
      </c>
      <c r="AL30" s="194">
        <v>54</v>
      </c>
      <c r="AM30" s="194">
        <v>325</v>
      </c>
      <c r="AN30" s="194">
        <v>209</v>
      </c>
      <c r="AO30" s="194">
        <v>1750</v>
      </c>
      <c r="AP30" s="194">
        <v>767</v>
      </c>
      <c r="AQ30" s="194">
        <v>1437</v>
      </c>
      <c r="AR30" s="194">
        <v>641</v>
      </c>
      <c r="AS30" s="194">
        <f t="shared" si="3"/>
        <v>3187</v>
      </c>
      <c r="AT30" s="194">
        <f t="shared" si="4"/>
        <v>1408</v>
      </c>
      <c r="AU30" s="194">
        <f t="shared" si="5"/>
        <v>4595</v>
      </c>
      <c r="AV30" s="194">
        <f>AO30+'Aug25'!AV30</f>
        <v>3642</v>
      </c>
      <c r="AW30" s="194">
        <f>AP30+'Aug25'!AW30</f>
        <v>1207</v>
      </c>
      <c r="AX30" s="194">
        <f>AQ30+'Aug25'!AX30</f>
        <v>2960</v>
      </c>
      <c r="AY30" s="194">
        <f>AR30+'Aug25'!AY30</f>
        <v>996</v>
      </c>
      <c r="AZ30" s="194">
        <f t="shared" si="6"/>
        <v>6602</v>
      </c>
      <c r="BA30" s="194">
        <f t="shared" si="7"/>
        <v>2203</v>
      </c>
      <c r="BB30" s="194">
        <f t="shared" si="8"/>
        <v>8805</v>
      </c>
      <c r="BC30" s="194">
        <v>55</v>
      </c>
      <c r="BD30" s="194">
        <v>275</v>
      </c>
      <c r="BE30" s="194">
        <f>BC30+'Aug25'!BE30</f>
        <v>110</v>
      </c>
      <c r="BF30" s="194">
        <f>BD30+'Aug25'!BF30</f>
        <v>550</v>
      </c>
      <c r="BG30" s="194">
        <v>4</v>
      </c>
      <c r="BH30" s="194">
        <v>2450</v>
      </c>
      <c r="BI30" s="194"/>
      <c r="BJ30" s="194"/>
      <c r="BK30" s="194">
        <f>'Aug25'!BK30+BH30</f>
        <v>4876</v>
      </c>
      <c r="BL30" s="194">
        <f>'Aug25'!BL30+BI30</f>
        <v>0</v>
      </c>
      <c r="BM30" s="194">
        <f>SUM(BK30:BL30)</f>
        <v>4876</v>
      </c>
    </row>
    <row r="31" spans="1:65" s="147" customFormat="1" ht="17.100000000000001" customHeight="1">
      <c r="A31" s="193">
        <v>23</v>
      </c>
      <c r="B31" s="194" t="s">
        <v>89</v>
      </c>
      <c r="C31" s="194">
        <v>65500</v>
      </c>
      <c r="D31" s="194">
        <v>0</v>
      </c>
      <c r="E31" s="194">
        <v>5330</v>
      </c>
      <c r="F31" s="194">
        <v>0</v>
      </c>
      <c r="G31" s="194">
        <v>4900</v>
      </c>
      <c r="H31" s="209">
        <f t="shared" si="2"/>
        <v>91.932457786116316</v>
      </c>
      <c r="I31" s="194">
        <v>0</v>
      </c>
      <c r="J31" s="209"/>
      <c r="K31" s="194">
        <f>G31+'Aug25'!K31</f>
        <v>8867</v>
      </c>
      <c r="L31" s="209">
        <f t="shared" si="0"/>
        <v>13.537404580152671</v>
      </c>
      <c r="M31" s="194">
        <f>I31+'Aug25'!M31</f>
        <v>0</v>
      </c>
      <c r="N31" s="209"/>
      <c r="O31" s="194">
        <v>131</v>
      </c>
      <c r="P31" s="194"/>
      <c r="Q31" s="194">
        <f>O31+'Aug25'!Q31</f>
        <v>196</v>
      </c>
      <c r="R31" s="194">
        <f>P31+'Aug25'!R31</f>
        <v>0</v>
      </c>
      <c r="S31" s="194">
        <v>7498</v>
      </c>
      <c r="T31" s="194"/>
      <c r="U31" s="194">
        <v>1960</v>
      </c>
      <c r="V31" s="194"/>
      <c r="W31" s="194">
        <v>1092</v>
      </c>
      <c r="X31" s="194"/>
      <c r="Y31" s="209">
        <f t="shared" si="1"/>
        <v>55.714285714285715</v>
      </c>
      <c r="Z31" s="209"/>
      <c r="AA31" s="194">
        <v>4923</v>
      </c>
      <c r="AB31" s="194"/>
      <c r="AC31" s="194">
        <v>2572</v>
      </c>
      <c r="AD31" s="194"/>
      <c r="AE31" s="194">
        <v>2022</v>
      </c>
      <c r="AF31" s="194"/>
      <c r="AG31" s="194">
        <v>78</v>
      </c>
      <c r="AH31" s="194"/>
      <c r="AI31" s="194">
        <v>325</v>
      </c>
      <c r="AJ31" s="194"/>
      <c r="AK31" s="194">
        <v>62</v>
      </c>
      <c r="AL31" s="194"/>
      <c r="AM31" s="194">
        <v>122</v>
      </c>
      <c r="AN31" s="194"/>
      <c r="AO31" s="194">
        <v>1202</v>
      </c>
      <c r="AP31" s="194"/>
      <c r="AQ31" s="194">
        <v>1025</v>
      </c>
      <c r="AR31" s="194"/>
      <c r="AS31" s="194">
        <f t="shared" si="3"/>
        <v>2227</v>
      </c>
      <c r="AT31" s="194">
        <f t="shared" si="4"/>
        <v>0</v>
      </c>
      <c r="AU31" s="194">
        <f t="shared" si="5"/>
        <v>2227</v>
      </c>
      <c r="AV31" s="194">
        <f>AO31+'Aug25'!AV31</f>
        <v>2227</v>
      </c>
      <c r="AW31" s="194">
        <f>AP31+'Aug25'!AW31</f>
        <v>0</v>
      </c>
      <c r="AX31" s="194">
        <f>AQ31+'Aug25'!AX31</f>
        <v>1880</v>
      </c>
      <c r="AY31" s="194">
        <f>AR31+'Aug25'!AY31</f>
        <v>0</v>
      </c>
      <c r="AZ31" s="194">
        <f t="shared" si="6"/>
        <v>4107</v>
      </c>
      <c r="BA31" s="194">
        <f t="shared" si="7"/>
        <v>0</v>
      </c>
      <c r="BB31" s="194">
        <f t="shared" si="8"/>
        <v>4107</v>
      </c>
      <c r="BC31" s="194"/>
      <c r="BD31" s="194"/>
      <c r="BE31" s="194"/>
      <c r="BF31" s="194"/>
      <c r="BG31" s="194"/>
      <c r="BH31" s="194"/>
      <c r="BI31" s="194"/>
      <c r="BJ31" s="194"/>
      <c r="BK31" s="299"/>
      <c r="BL31" s="299"/>
      <c r="BM31" s="299"/>
    </row>
    <row r="32" spans="1:65" s="147" customFormat="1" ht="17.100000000000001" customHeight="1">
      <c r="A32" s="195">
        <v>24</v>
      </c>
      <c r="B32" s="196" t="s">
        <v>90</v>
      </c>
      <c r="C32" s="194">
        <v>55500</v>
      </c>
      <c r="D32" s="194">
        <v>0</v>
      </c>
      <c r="E32" s="194">
        <v>4523</v>
      </c>
      <c r="F32" s="194">
        <v>0</v>
      </c>
      <c r="G32" s="194">
        <v>3879</v>
      </c>
      <c r="H32" s="209">
        <f t="shared" si="2"/>
        <v>85.761662613309753</v>
      </c>
      <c r="I32" s="194">
        <v>0</v>
      </c>
      <c r="J32" s="209"/>
      <c r="K32" s="194">
        <f>G32+'Aug25'!K32</f>
        <v>7324</v>
      </c>
      <c r="L32" s="209">
        <f t="shared" si="0"/>
        <v>13.196396396396397</v>
      </c>
      <c r="M32" s="194">
        <f>I32+'Aug25'!M32</f>
        <v>0</v>
      </c>
      <c r="N32" s="209"/>
      <c r="O32" s="194">
        <v>35</v>
      </c>
      <c r="P32" s="194"/>
      <c r="Q32" s="194">
        <f>O32+'Aug25'!Q32</f>
        <v>54</v>
      </c>
      <c r="R32" s="194">
        <f>P32+'Aug25'!R32</f>
        <v>0</v>
      </c>
      <c r="S32" s="194">
        <v>4866</v>
      </c>
      <c r="T32" s="194"/>
      <c r="U32" s="194">
        <v>1662</v>
      </c>
      <c r="V32" s="194"/>
      <c r="W32" s="194">
        <v>1007</v>
      </c>
      <c r="X32" s="194"/>
      <c r="Y32" s="209">
        <f t="shared" si="1"/>
        <v>60.589651022864018</v>
      </c>
      <c r="Z32" s="209"/>
      <c r="AA32" s="194">
        <v>3685</v>
      </c>
      <c r="AB32" s="194"/>
      <c r="AC32" s="194">
        <v>2233</v>
      </c>
      <c r="AD32" s="194"/>
      <c r="AE32" s="194">
        <v>1107</v>
      </c>
      <c r="AF32" s="194"/>
      <c r="AG32" s="194">
        <v>79</v>
      </c>
      <c r="AH32" s="194"/>
      <c r="AI32" s="194">
        <v>207</v>
      </c>
      <c r="AJ32" s="194"/>
      <c r="AK32" s="194">
        <v>52</v>
      </c>
      <c r="AL32" s="194"/>
      <c r="AM32" s="194">
        <v>302</v>
      </c>
      <c r="AN32" s="194"/>
      <c r="AO32" s="194">
        <v>1010</v>
      </c>
      <c r="AP32" s="194"/>
      <c r="AQ32" s="194">
        <v>802</v>
      </c>
      <c r="AR32" s="194"/>
      <c r="AS32" s="194">
        <f t="shared" si="3"/>
        <v>1812</v>
      </c>
      <c r="AT32" s="194">
        <f t="shared" si="4"/>
        <v>0</v>
      </c>
      <c r="AU32" s="194">
        <f t="shared" si="5"/>
        <v>1812</v>
      </c>
      <c r="AV32" s="194">
        <f>AO32+'Aug25'!AV32</f>
        <v>1832</v>
      </c>
      <c r="AW32" s="194">
        <f>AP32+'Aug25'!AW32</f>
        <v>0</v>
      </c>
      <c r="AX32" s="194">
        <f>AQ32+'Aug25'!AX32</f>
        <v>1505</v>
      </c>
      <c r="AY32" s="194">
        <f>AR32+'Aug25'!AY32</f>
        <v>0</v>
      </c>
      <c r="AZ32" s="194">
        <f t="shared" si="6"/>
        <v>3337</v>
      </c>
      <c r="BA32" s="194">
        <f t="shared" si="7"/>
        <v>0</v>
      </c>
      <c r="BB32" s="194">
        <f t="shared" si="8"/>
        <v>3337</v>
      </c>
      <c r="BC32" s="194"/>
      <c r="BD32" s="194"/>
      <c r="BE32" s="194"/>
      <c r="BF32" s="194"/>
      <c r="BG32" s="194"/>
      <c r="BH32" s="194"/>
      <c r="BI32" s="194"/>
      <c r="BJ32" s="194"/>
      <c r="BK32" s="299"/>
      <c r="BL32" s="299"/>
      <c r="BM32" s="299"/>
    </row>
    <row r="33" spans="1:65" s="148" customFormat="1" ht="17.100000000000001" customHeight="1">
      <c r="A33" s="197"/>
      <c r="B33" s="201" t="s">
        <v>74</v>
      </c>
      <c r="C33" s="198">
        <f>SUM(C30:C32)</f>
        <v>211000</v>
      </c>
      <c r="D33" s="198">
        <f t="shared" ref="D33:BM33" si="18">SUM(D30:D32)</f>
        <v>35000</v>
      </c>
      <c r="E33" s="198">
        <f t="shared" si="18"/>
        <v>17298</v>
      </c>
      <c r="F33" s="198">
        <f t="shared" si="18"/>
        <v>2795</v>
      </c>
      <c r="G33" s="198">
        <f t="shared" si="18"/>
        <v>15478</v>
      </c>
      <c r="H33" s="210">
        <f t="shared" si="2"/>
        <v>89.47855243380738</v>
      </c>
      <c r="I33" s="198">
        <f t="shared" si="18"/>
        <v>2241</v>
      </c>
      <c r="J33" s="210">
        <f t="shared" si="10"/>
        <v>80.178890876565291</v>
      </c>
      <c r="K33" s="198">
        <f t="shared" si="18"/>
        <v>29913</v>
      </c>
      <c r="L33" s="210">
        <f t="shared" si="0"/>
        <v>14.176777251184834</v>
      </c>
      <c r="M33" s="198">
        <f t="shared" si="18"/>
        <v>3932</v>
      </c>
      <c r="N33" s="210">
        <f t="shared" si="11"/>
        <v>11.234285714285715</v>
      </c>
      <c r="O33" s="198">
        <f t="shared" si="18"/>
        <v>474</v>
      </c>
      <c r="P33" s="198">
        <f t="shared" si="18"/>
        <v>82</v>
      </c>
      <c r="Q33" s="198">
        <f t="shared" si="18"/>
        <v>847</v>
      </c>
      <c r="R33" s="198">
        <f t="shared" si="18"/>
        <v>132</v>
      </c>
      <c r="S33" s="198">
        <f t="shared" si="18"/>
        <v>19866</v>
      </c>
      <c r="T33" s="198">
        <f t="shared" si="18"/>
        <v>3706</v>
      </c>
      <c r="U33" s="198">
        <f t="shared" si="18"/>
        <v>5731</v>
      </c>
      <c r="V33" s="198">
        <f t="shared" si="18"/>
        <v>736</v>
      </c>
      <c r="W33" s="198">
        <f t="shared" si="18"/>
        <v>3285</v>
      </c>
      <c r="X33" s="198">
        <f t="shared" si="18"/>
        <v>432</v>
      </c>
      <c r="Y33" s="210">
        <f t="shared" si="1"/>
        <v>57.31983946955156</v>
      </c>
      <c r="Z33" s="210">
        <f t="shared" si="12"/>
        <v>58.695652173913047</v>
      </c>
      <c r="AA33" s="198">
        <f t="shared" si="18"/>
        <v>16146</v>
      </c>
      <c r="AB33" s="198">
        <f t="shared" si="18"/>
        <v>3464</v>
      </c>
      <c r="AC33" s="198">
        <f t="shared" si="18"/>
        <v>8359</v>
      </c>
      <c r="AD33" s="198">
        <f t="shared" si="18"/>
        <v>1647</v>
      </c>
      <c r="AE33" s="198">
        <f t="shared" si="18"/>
        <v>5908</v>
      </c>
      <c r="AF33" s="198">
        <f t="shared" si="18"/>
        <v>1286</v>
      </c>
      <c r="AG33" s="198">
        <f t="shared" si="18"/>
        <v>317</v>
      </c>
      <c r="AH33" s="198">
        <f t="shared" si="18"/>
        <v>77</v>
      </c>
      <c r="AI33" s="198">
        <f t="shared" si="18"/>
        <v>1003</v>
      </c>
      <c r="AJ33" s="198">
        <f t="shared" si="18"/>
        <v>259</v>
      </c>
      <c r="AK33" s="198">
        <f t="shared" si="18"/>
        <v>220</v>
      </c>
      <c r="AL33" s="198">
        <f t="shared" si="18"/>
        <v>54</v>
      </c>
      <c r="AM33" s="198">
        <f t="shared" si="18"/>
        <v>749</v>
      </c>
      <c r="AN33" s="198">
        <f t="shared" si="18"/>
        <v>209</v>
      </c>
      <c r="AO33" s="198">
        <f t="shared" si="18"/>
        <v>3962</v>
      </c>
      <c r="AP33" s="198">
        <f t="shared" si="18"/>
        <v>767</v>
      </c>
      <c r="AQ33" s="198">
        <f t="shared" si="18"/>
        <v>3264</v>
      </c>
      <c r="AR33" s="198">
        <f t="shared" si="18"/>
        <v>641</v>
      </c>
      <c r="AS33" s="198">
        <f t="shared" si="18"/>
        <v>7226</v>
      </c>
      <c r="AT33" s="198">
        <f t="shared" si="18"/>
        <v>1408</v>
      </c>
      <c r="AU33" s="198">
        <f t="shared" si="18"/>
        <v>8634</v>
      </c>
      <c r="AV33" s="198">
        <f t="shared" si="18"/>
        <v>7701</v>
      </c>
      <c r="AW33" s="198">
        <f t="shared" si="18"/>
        <v>1207</v>
      </c>
      <c r="AX33" s="198">
        <f t="shared" si="18"/>
        <v>6345</v>
      </c>
      <c r="AY33" s="198">
        <f t="shared" si="18"/>
        <v>996</v>
      </c>
      <c r="AZ33" s="198">
        <f t="shared" si="18"/>
        <v>14046</v>
      </c>
      <c r="BA33" s="198">
        <f t="shared" si="18"/>
        <v>2203</v>
      </c>
      <c r="BB33" s="198">
        <f t="shared" si="18"/>
        <v>16249</v>
      </c>
      <c r="BC33" s="198">
        <f t="shared" si="18"/>
        <v>55</v>
      </c>
      <c r="BD33" s="198">
        <f t="shared" si="18"/>
        <v>275</v>
      </c>
      <c r="BE33" s="198">
        <f t="shared" si="18"/>
        <v>110</v>
      </c>
      <c r="BF33" s="198">
        <f t="shared" si="18"/>
        <v>550</v>
      </c>
      <c r="BG33" s="198">
        <f t="shared" si="18"/>
        <v>4</v>
      </c>
      <c r="BH33" s="198">
        <f t="shared" si="18"/>
        <v>2450</v>
      </c>
      <c r="BI33" s="198">
        <f t="shared" si="18"/>
        <v>0</v>
      </c>
      <c r="BJ33" s="198">
        <f t="shared" si="18"/>
        <v>0</v>
      </c>
      <c r="BK33" s="198">
        <f t="shared" si="18"/>
        <v>4876</v>
      </c>
      <c r="BL33" s="198">
        <f t="shared" si="18"/>
        <v>0</v>
      </c>
      <c r="BM33" s="198">
        <f t="shared" si="18"/>
        <v>4876</v>
      </c>
    </row>
    <row r="34" spans="1:65" s="147" customFormat="1" ht="17.100000000000001" customHeight="1">
      <c r="A34" s="199">
        <v>25</v>
      </c>
      <c r="B34" s="205" t="s">
        <v>91</v>
      </c>
      <c r="C34" s="194">
        <v>38000</v>
      </c>
      <c r="D34" s="194">
        <v>4000</v>
      </c>
      <c r="E34" s="194">
        <v>3170</v>
      </c>
      <c r="F34" s="194">
        <v>335</v>
      </c>
      <c r="G34" s="194">
        <v>2226</v>
      </c>
      <c r="H34" s="209">
        <f t="shared" si="2"/>
        <v>70.220820189274448</v>
      </c>
      <c r="I34" s="194">
        <v>20</v>
      </c>
      <c r="J34" s="209">
        <f t="shared" si="10"/>
        <v>5.9701492537313436</v>
      </c>
      <c r="K34" s="194">
        <f>G34+'Aug25'!K34</f>
        <v>5000</v>
      </c>
      <c r="L34" s="209">
        <f t="shared" si="0"/>
        <v>13.157894736842104</v>
      </c>
      <c r="M34" s="194">
        <f>I34+'Aug25'!M34</f>
        <v>20</v>
      </c>
      <c r="N34" s="209">
        <v>13.55</v>
      </c>
      <c r="O34" s="194">
        <v>74</v>
      </c>
      <c r="P34" s="194">
        <v>0</v>
      </c>
      <c r="Q34" s="194">
        <f>O34+'Aug25'!Q34</f>
        <v>77</v>
      </c>
      <c r="R34" s="194">
        <f>P34+'Aug25'!R34</f>
        <v>0</v>
      </c>
      <c r="S34" s="194">
        <v>4300</v>
      </c>
      <c r="T34" s="194">
        <v>388</v>
      </c>
      <c r="U34" s="194">
        <v>1019</v>
      </c>
      <c r="V34" s="194">
        <v>132</v>
      </c>
      <c r="W34" s="194">
        <v>558</v>
      </c>
      <c r="X34" s="194">
        <v>67</v>
      </c>
      <c r="Y34" s="209">
        <f t="shared" si="1"/>
        <v>54.759568204121685</v>
      </c>
      <c r="Z34" s="209">
        <f t="shared" si="12"/>
        <v>50.757575757575758</v>
      </c>
      <c r="AA34" s="194">
        <v>2682</v>
      </c>
      <c r="AB34" s="194">
        <v>197</v>
      </c>
      <c r="AC34" s="194">
        <v>1437</v>
      </c>
      <c r="AD34" s="194">
        <v>101</v>
      </c>
      <c r="AE34" s="194">
        <v>1245</v>
      </c>
      <c r="AF34" s="194">
        <v>96</v>
      </c>
      <c r="AG34" s="194">
        <v>53</v>
      </c>
      <c r="AH34" s="194">
        <v>4</v>
      </c>
      <c r="AI34" s="194">
        <v>196</v>
      </c>
      <c r="AJ34" s="194">
        <v>14</v>
      </c>
      <c r="AK34" s="194">
        <v>31</v>
      </c>
      <c r="AL34" s="194">
        <v>6</v>
      </c>
      <c r="AM34" s="194">
        <v>93</v>
      </c>
      <c r="AN34" s="194">
        <v>13</v>
      </c>
      <c r="AO34" s="194">
        <v>579</v>
      </c>
      <c r="AP34" s="194">
        <v>39</v>
      </c>
      <c r="AQ34" s="194">
        <v>485</v>
      </c>
      <c r="AR34" s="194">
        <v>25</v>
      </c>
      <c r="AS34" s="194">
        <f t="shared" si="3"/>
        <v>1064</v>
      </c>
      <c r="AT34" s="194">
        <f t="shared" si="4"/>
        <v>64</v>
      </c>
      <c r="AU34" s="194">
        <f t="shared" si="5"/>
        <v>1128</v>
      </c>
      <c r="AV34" s="194">
        <f>AO34+'Aug25'!AV34</f>
        <v>1208</v>
      </c>
      <c r="AW34" s="194">
        <f>AP34+'Aug25'!AW34</f>
        <v>39</v>
      </c>
      <c r="AX34" s="194">
        <f>AQ34+'Aug25'!AX34</f>
        <v>963</v>
      </c>
      <c r="AY34" s="194">
        <f>AR34+'Aug25'!AY34</f>
        <v>25</v>
      </c>
      <c r="AZ34" s="194">
        <f t="shared" si="6"/>
        <v>2171</v>
      </c>
      <c r="BA34" s="194">
        <f t="shared" si="7"/>
        <v>64</v>
      </c>
      <c r="BB34" s="194">
        <f t="shared" si="8"/>
        <v>2235</v>
      </c>
      <c r="BC34" s="194">
        <v>0</v>
      </c>
      <c r="BD34" s="194">
        <v>0</v>
      </c>
      <c r="BE34" s="194"/>
      <c r="BF34" s="194"/>
      <c r="BG34" s="194">
        <v>3</v>
      </c>
      <c r="BH34" s="194">
        <v>0</v>
      </c>
      <c r="BI34" s="194">
        <v>0</v>
      </c>
      <c r="BJ34" s="194">
        <v>0</v>
      </c>
      <c r="BK34" s="194">
        <f>'Aug25'!BK34+BH34</f>
        <v>0</v>
      </c>
      <c r="BL34" s="194">
        <f>'Aug25'!BL34+BI34</f>
        <v>0</v>
      </c>
      <c r="BM34" s="194">
        <f>SUM(BK34:BL34)</f>
        <v>0</v>
      </c>
    </row>
    <row r="35" spans="1:65" s="147" customFormat="1" ht="17.100000000000001" customHeight="1">
      <c r="A35" s="193">
        <v>26</v>
      </c>
      <c r="B35" s="194" t="s">
        <v>92</v>
      </c>
      <c r="C35" s="194">
        <v>12000</v>
      </c>
      <c r="D35" s="194">
        <v>10000</v>
      </c>
      <c r="E35" s="194">
        <v>1010</v>
      </c>
      <c r="F35" s="194">
        <v>896</v>
      </c>
      <c r="G35" s="194">
        <v>261</v>
      </c>
      <c r="H35" s="209">
        <f t="shared" si="2"/>
        <v>25.841584158415841</v>
      </c>
      <c r="I35" s="194">
        <v>3</v>
      </c>
      <c r="J35" s="209">
        <f t="shared" si="10"/>
        <v>0.33482142857142855</v>
      </c>
      <c r="K35" s="194">
        <f>G35+'Aug25'!K35</f>
        <v>1594</v>
      </c>
      <c r="L35" s="209">
        <f t="shared" si="0"/>
        <v>13.283333333333333</v>
      </c>
      <c r="M35" s="194">
        <f>I35+'Aug25'!M35</f>
        <v>3</v>
      </c>
      <c r="N35" s="209">
        <v>11.71</v>
      </c>
      <c r="O35" s="194">
        <v>24</v>
      </c>
      <c r="P35" s="194">
        <v>0</v>
      </c>
      <c r="Q35" s="194">
        <f>O35+'Aug25'!Q35</f>
        <v>29</v>
      </c>
      <c r="R35" s="194">
        <f>P35+'Aug25'!R35</f>
        <v>0</v>
      </c>
      <c r="S35" s="194">
        <v>1136</v>
      </c>
      <c r="T35" s="194">
        <v>1037</v>
      </c>
      <c r="U35" s="194">
        <v>319</v>
      </c>
      <c r="V35" s="194">
        <v>343</v>
      </c>
      <c r="W35" s="194">
        <v>172</v>
      </c>
      <c r="X35" s="194">
        <v>198</v>
      </c>
      <c r="Y35" s="209">
        <f t="shared" si="1"/>
        <v>53.918495297805642</v>
      </c>
      <c r="Z35" s="209">
        <f t="shared" si="12"/>
        <v>57.725947521865891</v>
      </c>
      <c r="AA35" s="194">
        <v>585</v>
      </c>
      <c r="AB35" s="194">
        <v>880</v>
      </c>
      <c r="AC35" s="194">
        <v>317</v>
      </c>
      <c r="AD35" s="194">
        <v>477</v>
      </c>
      <c r="AE35" s="194">
        <v>268</v>
      </c>
      <c r="AF35" s="194">
        <v>403</v>
      </c>
      <c r="AG35" s="194">
        <v>15</v>
      </c>
      <c r="AH35" s="194">
        <v>21</v>
      </c>
      <c r="AI35" s="194">
        <v>25</v>
      </c>
      <c r="AJ35" s="194">
        <v>18</v>
      </c>
      <c r="AK35" s="194">
        <v>4</v>
      </c>
      <c r="AL35" s="194">
        <v>18</v>
      </c>
      <c r="AM35" s="194">
        <v>27</v>
      </c>
      <c r="AN35" s="194">
        <v>0</v>
      </c>
      <c r="AO35" s="194">
        <v>122</v>
      </c>
      <c r="AP35" s="194">
        <v>212</v>
      </c>
      <c r="AQ35" s="194">
        <v>124</v>
      </c>
      <c r="AR35" s="194">
        <v>208</v>
      </c>
      <c r="AS35" s="194">
        <f t="shared" si="3"/>
        <v>246</v>
      </c>
      <c r="AT35" s="194">
        <f t="shared" si="4"/>
        <v>420</v>
      </c>
      <c r="AU35" s="194">
        <f t="shared" si="5"/>
        <v>666</v>
      </c>
      <c r="AV35" s="194">
        <f>AO35+'Aug25'!AV35</f>
        <v>302</v>
      </c>
      <c r="AW35" s="194">
        <f>AP35+'Aug25'!AW35</f>
        <v>212</v>
      </c>
      <c r="AX35" s="194">
        <f>AQ35+'Aug25'!AX35</f>
        <v>300</v>
      </c>
      <c r="AY35" s="194">
        <f>AR35+'Aug25'!AY35</f>
        <v>208</v>
      </c>
      <c r="AZ35" s="194">
        <f t="shared" si="6"/>
        <v>602</v>
      </c>
      <c r="BA35" s="194">
        <f t="shared" si="7"/>
        <v>420</v>
      </c>
      <c r="BB35" s="194">
        <f t="shared" si="8"/>
        <v>1022</v>
      </c>
      <c r="BC35" s="194">
        <v>0</v>
      </c>
      <c r="BD35" s="194">
        <v>0</v>
      </c>
      <c r="BE35" s="194">
        <v>0</v>
      </c>
      <c r="BF35" s="194">
        <v>0</v>
      </c>
      <c r="BG35" s="194">
        <v>0</v>
      </c>
      <c r="BH35" s="194">
        <v>0</v>
      </c>
      <c r="BI35" s="194">
        <v>0</v>
      </c>
      <c r="BJ35" s="194">
        <v>0</v>
      </c>
      <c r="BK35" s="299"/>
      <c r="BL35" s="299"/>
      <c r="BM35" s="299"/>
    </row>
    <row r="36" spans="1:65" s="147" customFormat="1" ht="17.100000000000001" customHeight="1">
      <c r="A36" s="195">
        <v>27</v>
      </c>
      <c r="B36" s="196" t="s">
        <v>93</v>
      </c>
      <c r="C36" s="194">
        <v>29000</v>
      </c>
      <c r="D36" s="194">
        <v>0</v>
      </c>
      <c r="E36" s="194">
        <v>2410</v>
      </c>
      <c r="F36" s="194">
        <v>0</v>
      </c>
      <c r="G36" s="194">
        <v>1311</v>
      </c>
      <c r="H36" s="209">
        <f t="shared" si="2"/>
        <v>54.398340248962654</v>
      </c>
      <c r="I36" s="194">
        <v>0</v>
      </c>
      <c r="J36" s="209"/>
      <c r="K36" s="194">
        <f>G36+'Aug25'!K36</f>
        <v>3541</v>
      </c>
      <c r="L36" s="209">
        <f t="shared" si="0"/>
        <v>12.210344827586207</v>
      </c>
      <c r="M36" s="194">
        <f>I36+'Aug25'!M36</f>
        <v>0</v>
      </c>
      <c r="N36" s="209"/>
      <c r="O36" s="194">
        <v>87</v>
      </c>
      <c r="P36" s="194">
        <v>0</v>
      </c>
      <c r="Q36" s="194">
        <f>O36+'Aug25'!Q36</f>
        <v>90</v>
      </c>
      <c r="R36" s="194">
        <f>P36+'Aug25'!R36</f>
        <v>0</v>
      </c>
      <c r="S36" s="194">
        <v>3680</v>
      </c>
      <c r="T36" s="194">
        <v>0</v>
      </c>
      <c r="U36" s="194">
        <v>835</v>
      </c>
      <c r="V36" s="194">
        <v>0</v>
      </c>
      <c r="W36" s="194">
        <v>426</v>
      </c>
      <c r="X36" s="194">
        <v>0</v>
      </c>
      <c r="Y36" s="209">
        <f t="shared" si="1"/>
        <v>51.017964071856291</v>
      </c>
      <c r="Z36" s="209"/>
      <c r="AA36" s="194">
        <v>1765</v>
      </c>
      <c r="AB36" s="194">
        <v>0</v>
      </c>
      <c r="AC36" s="194">
        <v>934</v>
      </c>
      <c r="AD36" s="194">
        <v>0</v>
      </c>
      <c r="AE36" s="194">
        <v>831</v>
      </c>
      <c r="AF36" s="194">
        <v>0</v>
      </c>
      <c r="AG36" s="194">
        <v>26</v>
      </c>
      <c r="AH36" s="194">
        <v>0</v>
      </c>
      <c r="AI36" s="194">
        <v>104</v>
      </c>
      <c r="AJ36" s="194">
        <v>0</v>
      </c>
      <c r="AK36" s="194">
        <v>28</v>
      </c>
      <c r="AL36" s="194">
        <v>0</v>
      </c>
      <c r="AM36" s="194">
        <v>17</v>
      </c>
      <c r="AN36" s="194">
        <v>0</v>
      </c>
      <c r="AO36" s="194">
        <v>429</v>
      </c>
      <c r="AP36" s="194">
        <v>0</v>
      </c>
      <c r="AQ36" s="194">
        <v>330</v>
      </c>
      <c r="AR36" s="194">
        <v>0</v>
      </c>
      <c r="AS36" s="194">
        <f t="shared" si="3"/>
        <v>759</v>
      </c>
      <c r="AT36" s="194">
        <f t="shared" si="4"/>
        <v>0</v>
      </c>
      <c r="AU36" s="194">
        <f t="shared" si="5"/>
        <v>759</v>
      </c>
      <c r="AV36" s="194">
        <f>AO36+'Aug25'!AV36</f>
        <v>866</v>
      </c>
      <c r="AW36" s="194">
        <f>AP36+'Aug25'!AW36</f>
        <v>0</v>
      </c>
      <c r="AX36" s="194">
        <f>AQ36+'Aug25'!AX36</f>
        <v>679</v>
      </c>
      <c r="AY36" s="194">
        <f>AR36+'Aug25'!AY36</f>
        <v>0</v>
      </c>
      <c r="AZ36" s="194">
        <f t="shared" si="6"/>
        <v>1545</v>
      </c>
      <c r="BA36" s="194">
        <f t="shared" si="7"/>
        <v>0</v>
      </c>
      <c r="BB36" s="194">
        <f t="shared" si="8"/>
        <v>1545</v>
      </c>
      <c r="BC36" s="194">
        <v>0</v>
      </c>
      <c r="BD36" s="194">
        <v>0</v>
      </c>
      <c r="BE36" s="194">
        <v>0</v>
      </c>
      <c r="BF36" s="194">
        <v>0</v>
      </c>
      <c r="BG36" s="194">
        <v>0</v>
      </c>
      <c r="BH36" s="194">
        <v>0</v>
      </c>
      <c r="BI36" s="194">
        <v>0</v>
      </c>
      <c r="BJ36" s="194">
        <v>0</v>
      </c>
      <c r="BK36" s="299"/>
      <c r="BL36" s="299"/>
      <c r="BM36" s="299"/>
    </row>
    <row r="37" spans="1:65" s="148" customFormat="1" ht="17.100000000000001" customHeight="1">
      <c r="A37" s="197"/>
      <c r="B37" s="198" t="s">
        <v>74</v>
      </c>
      <c r="C37" s="198">
        <f>SUM(C34:C36)</f>
        <v>79000</v>
      </c>
      <c r="D37" s="198">
        <f t="shared" ref="D37:BM37" si="19">SUM(D34:D36)</f>
        <v>14000</v>
      </c>
      <c r="E37" s="198">
        <f t="shared" si="19"/>
        <v>6590</v>
      </c>
      <c r="F37" s="198">
        <f t="shared" si="19"/>
        <v>1231</v>
      </c>
      <c r="G37" s="198">
        <f t="shared" si="19"/>
        <v>3798</v>
      </c>
      <c r="H37" s="210">
        <f t="shared" si="2"/>
        <v>57.632776934749621</v>
      </c>
      <c r="I37" s="198">
        <f t="shared" si="19"/>
        <v>23</v>
      </c>
      <c r="J37" s="210">
        <f t="shared" si="10"/>
        <v>1.868399675060926</v>
      </c>
      <c r="K37" s="198">
        <f t="shared" si="19"/>
        <v>10135</v>
      </c>
      <c r="L37" s="210">
        <f t="shared" si="0"/>
        <v>12.829113924050633</v>
      </c>
      <c r="M37" s="198">
        <f t="shared" si="19"/>
        <v>23</v>
      </c>
      <c r="N37" s="210">
        <f t="shared" si="11"/>
        <v>0.16428571428571428</v>
      </c>
      <c r="O37" s="198">
        <f t="shared" si="19"/>
        <v>185</v>
      </c>
      <c r="P37" s="198">
        <f t="shared" si="19"/>
        <v>0</v>
      </c>
      <c r="Q37" s="198">
        <f t="shared" si="19"/>
        <v>196</v>
      </c>
      <c r="R37" s="198">
        <f t="shared" si="19"/>
        <v>0</v>
      </c>
      <c r="S37" s="198">
        <f t="shared" si="19"/>
        <v>9116</v>
      </c>
      <c r="T37" s="198">
        <f t="shared" si="19"/>
        <v>1425</v>
      </c>
      <c r="U37" s="198">
        <f t="shared" si="19"/>
        <v>2173</v>
      </c>
      <c r="V37" s="198">
        <f t="shared" si="19"/>
        <v>475</v>
      </c>
      <c r="W37" s="198">
        <f t="shared" si="19"/>
        <v>1156</v>
      </c>
      <c r="X37" s="198">
        <f t="shared" si="19"/>
        <v>265</v>
      </c>
      <c r="Y37" s="210">
        <f t="shared" si="1"/>
        <v>53.198343304187759</v>
      </c>
      <c r="Z37" s="210">
        <f t="shared" si="12"/>
        <v>55.789473684210527</v>
      </c>
      <c r="AA37" s="198">
        <f t="shared" si="19"/>
        <v>5032</v>
      </c>
      <c r="AB37" s="198">
        <f t="shared" si="19"/>
        <v>1077</v>
      </c>
      <c r="AC37" s="198">
        <f t="shared" si="19"/>
        <v>2688</v>
      </c>
      <c r="AD37" s="198">
        <f t="shared" si="19"/>
        <v>578</v>
      </c>
      <c r="AE37" s="198">
        <f t="shared" si="19"/>
        <v>2344</v>
      </c>
      <c r="AF37" s="198">
        <f t="shared" si="19"/>
        <v>499</v>
      </c>
      <c r="AG37" s="198">
        <f t="shared" si="19"/>
        <v>94</v>
      </c>
      <c r="AH37" s="198">
        <f t="shared" si="19"/>
        <v>25</v>
      </c>
      <c r="AI37" s="198">
        <f t="shared" si="19"/>
        <v>325</v>
      </c>
      <c r="AJ37" s="198">
        <f t="shared" si="19"/>
        <v>32</v>
      </c>
      <c r="AK37" s="198">
        <f t="shared" si="19"/>
        <v>63</v>
      </c>
      <c r="AL37" s="198">
        <f t="shared" si="19"/>
        <v>24</v>
      </c>
      <c r="AM37" s="198">
        <f t="shared" si="19"/>
        <v>137</v>
      </c>
      <c r="AN37" s="198">
        <f t="shared" si="19"/>
        <v>13</v>
      </c>
      <c r="AO37" s="198">
        <f t="shared" si="19"/>
        <v>1130</v>
      </c>
      <c r="AP37" s="198">
        <f t="shared" si="19"/>
        <v>251</v>
      </c>
      <c r="AQ37" s="198">
        <f t="shared" si="19"/>
        <v>939</v>
      </c>
      <c r="AR37" s="198">
        <f t="shared" si="19"/>
        <v>233</v>
      </c>
      <c r="AS37" s="198">
        <f t="shared" si="19"/>
        <v>2069</v>
      </c>
      <c r="AT37" s="198">
        <f t="shared" si="19"/>
        <v>484</v>
      </c>
      <c r="AU37" s="198">
        <f t="shared" si="19"/>
        <v>2553</v>
      </c>
      <c r="AV37" s="198">
        <f t="shared" si="19"/>
        <v>2376</v>
      </c>
      <c r="AW37" s="198">
        <f t="shared" si="19"/>
        <v>251</v>
      </c>
      <c r="AX37" s="198">
        <f t="shared" si="19"/>
        <v>1942</v>
      </c>
      <c r="AY37" s="198">
        <f t="shared" si="19"/>
        <v>233</v>
      </c>
      <c r="AZ37" s="198">
        <f t="shared" si="19"/>
        <v>4318</v>
      </c>
      <c r="BA37" s="198">
        <f t="shared" si="19"/>
        <v>484</v>
      </c>
      <c r="BB37" s="198">
        <f t="shared" si="19"/>
        <v>4802</v>
      </c>
      <c r="BC37" s="198">
        <f t="shared" si="19"/>
        <v>0</v>
      </c>
      <c r="BD37" s="198">
        <f t="shared" si="19"/>
        <v>0</v>
      </c>
      <c r="BE37" s="198">
        <f t="shared" si="19"/>
        <v>0</v>
      </c>
      <c r="BF37" s="198">
        <f t="shared" si="19"/>
        <v>0</v>
      </c>
      <c r="BG37" s="198">
        <f t="shared" si="19"/>
        <v>3</v>
      </c>
      <c r="BH37" s="198">
        <f t="shared" si="19"/>
        <v>0</v>
      </c>
      <c r="BI37" s="198">
        <f t="shared" si="19"/>
        <v>0</v>
      </c>
      <c r="BJ37" s="198">
        <f t="shared" si="19"/>
        <v>0</v>
      </c>
      <c r="BK37" s="198">
        <f t="shared" si="19"/>
        <v>0</v>
      </c>
      <c r="BL37" s="198">
        <f t="shared" si="19"/>
        <v>0</v>
      </c>
      <c r="BM37" s="198">
        <f t="shared" si="19"/>
        <v>0</v>
      </c>
    </row>
    <row r="38" spans="1:65" s="148" customFormat="1" ht="17.100000000000001" customHeight="1">
      <c r="A38" s="202">
        <v>28</v>
      </c>
      <c r="B38" s="203" t="s">
        <v>94</v>
      </c>
      <c r="C38" s="204">
        <v>14000</v>
      </c>
      <c r="D38" s="204">
        <v>0</v>
      </c>
      <c r="E38" s="204">
        <v>1167</v>
      </c>
      <c r="F38" s="204">
        <v>0</v>
      </c>
      <c r="G38" s="204">
        <v>805</v>
      </c>
      <c r="H38" s="209">
        <f t="shared" si="2"/>
        <v>68.980291345329903</v>
      </c>
      <c r="I38" s="204">
        <v>0</v>
      </c>
      <c r="J38" s="209"/>
      <c r="K38" s="194">
        <f>G38+'Aug25'!K38</f>
        <v>1612</v>
      </c>
      <c r="L38" s="209">
        <f t="shared" si="0"/>
        <v>11.514285714285714</v>
      </c>
      <c r="M38" s="194">
        <f>I38+'Aug25'!M38</f>
        <v>0</v>
      </c>
      <c r="N38" s="211"/>
      <c r="O38" s="204">
        <v>35</v>
      </c>
      <c r="P38" s="204"/>
      <c r="Q38" s="194">
        <f>O38+'Aug25'!Q38</f>
        <v>71</v>
      </c>
      <c r="R38" s="194">
        <f>P38+'Aug25'!R38</f>
        <v>0</v>
      </c>
      <c r="S38" s="204">
        <v>1416</v>
      </c>
      <c r="T38" s="204"/>
      <c r="U38" s="204">
        <v>403</v>
      </c>
      <c r="V38" s="204"/>
      <c r="W38" s="204">
        <v>197</v>
      </c>
      <c r="X38" s="204"/>
      <c r="Y38" s="209">
        <f t="shared" si="1"/>
        <v>48.883374689826304</v>
      </c>
      <c r="Z38" s="209"/>
      <c r="AA38" s="204">
        <v>851</v>
      </c>
      <c r="AB38" s="204"/>
      <c r="AC38" s="204">
        <v>258</v>
      </c>
      <c r="AD38" s="204"/>
      <c r="AE38" s="204">
        <v>284</v>
      </c>
      <c r="AF38" s="204"/>
      <c r="AG38" s="204">
        <v>80</v>
      </c>
      <c r="AH38" s="204"/>
      <c r="AI38" s="204">
        <v>156</v>
      </c>
      <c r="AJ38" s="204"/>
      <c r="AK38" s="204">
        <v>37</v>
      </c>
      <c r="AL38" s="204"/>
      <c r="AM38" s="204">
        <v>45</v>
      </c>
      <c r="AN38" s="204"/>
      <c r="AO38" s="204">
        <v>248</v>
      </c>
      <c r="AP38" s="204"/>
      <c r="AQ38" s="204">
        <v>188</v>
      </c>
      <c r="AR38" s="204"/>
      <c r="AS38" s="194">
        <f t="shared" si="3"/>
        <v>436</v>
      </c>
      <c r="AT38" s="194">
        <f t="shared" si="4"/>
        <v>0</v>
      </c>
      <c r="AU38" s="194">
        <f t="shared" si="5"/>
        <v>436</v>
      </c>
      <c r="AV38" s="194">
        <f>AO38+'Aug25'!AV38</f>
        <v>542</v>
      </c>
      <c r="AW38" s="194">
        <f>AP38+'Aug25'!AW38</f>
        <v>0</v>
      </c>
      <c r="AX38" s="194">
        <f>AQ38+'Aug25'!AX38</f>
        <v>411</v>
      </c>
      <c r="AY38" s="194">
        <f>AR38+'Aug25'!AY38</f>
        <v>0</v>
      </c>
      <c r="AZ38" s="194">
        <f t="shared" si="6"/>
        <v>953</v>
      </c>
      <c r="BA38" s="194">
        <f t="shared" si="7"/>
        <v>0</v>
      </c>
      <c r="BB38" s="194">
        <f t="shared" si="8"/>
        <v>953</v>
      </c>
      <c r="BC38" s="204"/>
      <c r="BD38" s="204"/>
      <c r="BE38" s="204"/>
      <c r="BF38" s="204"/>
      <c r="BG38" s="204"/>
      <c r="BH38" s="204"/>
      <c r="BI38" s="204"/>
      <c r="BJ38" s="204"/>
      <c r="BK38" s="300"/>
      <c r="BL38" s="300"/>
      <c r="BM38" s="300"/>
    </row>
    <row r="39" spans="1:65" s="148" customFormat="1" ht="17.100000000000001" customHeight="1">
      <c r="A39" s="206">
        <v>29</v>
      </c>
      <c r="B39" s="204" t="s">
        <v>95</v>
      </c>
      <c r="C39" s="204">
        <v>6500</v>
      </c>
      <c r="D39" s="204">
        <v>0</v>
      </c>
      <c r="E39" s="204">
        <v>549</v>
      </c>
      <c r="F39" s="204">
        <v>0</v>
      </c>
      <c r="G39" s="204">
        <v>404</v>
      </c>
      <c r="H39" s="209">
        <f t="shared" si="2"/>
        <v>73.588342440801455</v>
      </c>
      <c r="I39" s="204">
        <v>0</v>
      </c>
      <c r="J39" s="209"/>
      <c r="K39" s="194">
        <f>G39+'Aug25'!K39</f>
        <v>808</v>
      </c>
      <c r="L39" s="209">
        <f t="shared" si="0"/>
        <v>12.430769230769231</v>
      </c>
      <c r="M39" s="194">
        <f>I39+'Aug25'!M39</f>
        <v>0</v>
      </c>
      <c r="N39" s="211"/>
      <c r="O39" s="204">
        <v>1</v>
      </c>
      <c r="P39" s="204">
        <v>0</v>
      </c>
      <c r="Q39" s="194">
        <f>O39+'Aug25'!Q39</f>
        <v>2</v>
      </c>
      <c r="R39" s="194">
        <f>P39+'Aug25'!R39</f>
        <v>0</v>
      </c>
      <c r="S39" s="204">
        <v>462</v>
      </c>
      <c r="T39" s="204">
        <v>0</v>
      </c>
      <c r="U39" s="204">
        <v>161</v>
      </c>
      <c r="V39" s="204">
        <v>0</v>
      </c>
      <c r="W39" s="204">
        <v>110</v>
      </c>
      <c r="X39" s="204">
        <v>0</v>
      </c>
      <c r="Y39" s="209">
        <f t="shared" si="1"/>
        <v>68.322981366459629</v>
      </c>
      <c r="Z39" s="209"/>
      <c r="AA39" s="204">
        <v>469</v>
      </c>
      <c r="AB39" s="204">
        <v>0</v>
      </c>
      <c r="AC39" s="204">
        <v>211</v>
      </c>
      <c r="AD39" s="204">
        <v>0</v>
      </c>
      <c r="AE39" s="204">
        <v>118</v>
      </c>
      <c r="AF39" s="204">
        <v>0</v>
      </c>
      <c r="AG39" s="204">
        <v>4</v>
      </c>
      <c r="AH39" s="204">
        <v>0</v>
      </c>
      <c r="AI39" s="204">
        <v>18</v>
      </c>
      <c r="AJ39" s="204">
        <v>0</v>
      </c>
      <c r="AK39" s="204">
        <v>3</v>
      </c>
      <c r="AL39" s="204">
        <v>0</v>
      </c>
      <c r="AM39" s="204">
        <v>20</v>
      </c>
      <c r="AN39" s="204">
        <v>0</v>
      </c>
      <c r="AO39" s="204">
        <v>105</v>
      </c>
      <c r="AP39" s="204">
        <v>0</v>
      </c>
      <c r="AQ39" s="204">
        <v>91</v>
      </c>
      <c r="AR39" s="204">
        <v>0</v>
      </c>
      <c r="AS39" s="194">
        <f t="shared" si="3"/>
        <v>196</v>
      </c>
      <c r="AT39" s="194">
        <f t="shared" si="4"/>
        <v>0</v>
      </c>
      <c r="AU39" s="194">
        <f t="shared" si="5"/>
        <v>196</v>
      </c>
      <c r="AV39" s="194">
        <f>AO39+'Aug25'!AV39</f>
        <v>223</v>
      </c>
      <c r="AW39" s="194">
        <f>AP39+'Aug25'!AW39</f>
        <v>0</v>
      </c>
      <c r="AX39" s="194">
        <f>AQ39+'Aug25'!AX39</f>
        <v>189</v>
      </c>
      <c r="AY39" s="194">
        <f>AR39+'Aug25'!AY39</f>
        <v>0</v>
      </c>
      <c r="AZ39" s="194">
        <f t="shared" si="6"/>
        <v>412</v>
      </c>
      <c r="BA39" s="194">
        <f t="shared" si="7"/>
        <v>0</v>
      </c>
      <c r="BB39" s="194">
        <f t="shared" si="8"/>
        <v>412</v>
      </c>
      <c r="BC39" s="204">
        <v>0</v>
      </c>
      <c r="BD39" s="204">
        <v>0</v>
      </c>
      <c r="BE39" s="204">
        <v>0</v>
      </c>
      <c r="BF39" s="204">
        <v>0</v>
      </c>
      <c r="BG39" s="204">
        <v>0</v>
      </c>
      <c r="BH39" s="204">
        <v>0</v>
      </c>
      <c r="BI39" s="204">
        <v>0</v>
      </c>
      <c r="BJ39" s="204">
        <v>0</v>
      </c>
      <c r="BK39" s="301">
        <v>0</v>
      </c>
      <c r="BL39" s="301">
        <v>0</v>
      </c>
      <c r="BM39" s="301">
        <v>0</v>
      </c>
    </row>
    <row r="40" spans="1:65" s="148" customFormat="1" ht="17.100000000000001" customHeight="1">
      <c r="A40" s="206">
        <v>30</v>
      </c>
      <c r="B40" s="204" t="s">
        <v>96</v>
      </c>
      <c r="C40" s="204">
        <v>10000</v>
      </c>
      <c r="D40" s="204">
        <v>0</v>
      </c>
      <c r="E40" s="204">
        <v>839</v>
      </c>
      <c r="F40" s="204">
        <v>0</v>
      </c>
      <c r="G40" s="204">
        <v>849</v>
      </c>
      <c r="H40" s="209">
        <f t="shared" si="2"/>
        <v>101.19189511323003</v>
      </c>
      <c r="I40" s="204">
        <v>0</v>
      </c>
      <c r="J40" s="209"/>
      <c r="K40" s="194">
        <f>G40+'Aug25'!K40</f>
        <v>1680</v>
      </c>
      <c r="L40" s="209">
        <f t="shared" si="0"/>
        <v>16.8</v>
      </c>
      <c r="M40" s="194">
        <f>I40+'Aug25'!M40</f>
        <v>0</v>
      </c>
      <c r="N40" s="211"/>
      <c r="O40" s="204">
        <v>0</v>
      </c>
      <c r="P40" s="204">
        <v>0</v>
      </c>
      <c r="Q40" s="194">
        <f>O40+'Aug25'!Q40</f>
        <v>0</v>
      </c>
      <c r="R40" s="194">
        <f>P40+'Aug25'!R40</f>
        <v>0</v>
      </c>
      <c r="S40" s="204">
        <v>886</v>
      </c>
      <c r="T40" s="204">
        <v>0</v>
      </c>
      <c r="U40" s="204">
        <v>309</v>
      </c>
      <c r="V40" s="204">
        <v>0</v>
      </c>
      <c r="W40" s="204">
        <v>176</v>
      </c>
      <c r="X40" s="204">
        <v>0</v>
      </c>
      <c r="Y40" s="209">
        <f t="shared" si="1"/>
        <v>56.957928802588995</v>
      </c>
      <c r="Z40" s="209"/>
      <c r="AA40" s="204">
        <v>861</v>
      </c>
      <c r="AB40" s="204">
        <v>0</v>
      </c>
      <c r="AC40" s="204">
        <v>454</v>
      </c>
      <c r="AD40" s="204">
        <v>0</v>
      </c>
      <c r="AE40" s="204">
        <v>407</v>
      </c>
      <c r="AF40" s="204">
        <v>0</v>
      </c>
      <c r="AG40" s="204">
        <v>0</v>
      </c>
      <c r="AH40" s="204">
        <v>0</v>
      </c>
      <c r="AI40" s="204">
        <v>89</v>
      </c>
      <c r="AJ40" s="204">
        <v>0</v>
      </c>
      <c r="AK40" s="204">
        <v>0</v>
      </c>
      <c r="AL40" s="204">
        <v>0</v>
      </c>
      <c r="AM40" s="204">
        <v>0</v>
      </c>
      <c r="AN40" s="204">
        <v>0</v>
      </c>
      <c r="AO40" s="204">
        <v>222</v>
      </c>
      <c r="AP40" s="204">
        <v>0</v>
      </c>
      <c r="AQ40" s="204">
        <v>143</v>
      </c>
      <c r="AR40" s="204">
        <v>0</v>
      </c>
      <c r="AS40" s="194">
        <f t="shared" si="3"/>
        <v>365</v>
      </c>
      <c r="AT40" s="194">
        <f t="shared" si="4"/>
        <v>0</v>
      </c>
      <c r="AU40" s="194">
        <f t="shared" si="5"/>
        <v>365</v>
      </c>
      <c r="AV40" s="194">
        <f>AO40+'Aug25'!AV40</f>
        <v>438</v>
      </c>
      <c r="AW40" s="194">
        <f>AP40+'Aug25'!AW40</f>
        <v>0</v>
      </c>
      <c r="AX40" s="194">
        <f>AQ40+'Aug25'!AX40</f>
        <v>295</v>
      </c>
      <c r="AY40" s="194">
        <f>AR40+'Aug25'!AY40</f>
        <v>0</v>
      </c>
      <c r="AZ40" s="194">
        <f t="shared" si="6"/>
        <v>733</v>
      </c>
      <c r="BA40" s="194">
        <f t="shared" si="7"/>
        <v>0</v>
      </c>
      <c r="BB40" s="194">
        <f t="shared" si="8"/>
        <v>733</v>
      </c>
      <c r="BC40" s="204">
        <v>0</v>
      </c>
      <c r="BD40" s="204">
        <v>0</v>
      </c>
      <c r="BE40" s="204">
        <v>0</v>
      </c>
      <c r="BF40" s="204">
        <v>0</v>
      </c>
      <c r="BG40" s="204">
        <v>0</v>
      </c>
      <c r="BH40" s="204">
        <v>0</v>
      </c>
      <c r="BI40" s="204">
        <v>0</v>
      </c>
      <c r="BJ40" s="204">
        <v>0</v>
      </c>
      <c r="BK40" s="301">
        <v>0</v>
      </c>
      <c r="BL40" s="301">
        <v>0</v>
      </c>
      <c r="BM40" s="301">
        <v>0</v>
      </c>
    </row>
    <row r="41" spans="1:65" s="147" customFormat="1" ht="17.100000000000001" customHeight="1">
      <c r="A41" s="193">
        <v>31</v>
      </c>
      <c r="B41" s="194" t="s">
        <v>97</v>
      </c>
      <c r="C41" s="194">
        <v>24000</v>
      </c>
      <c r="D41" s="194">
        <v>0</v>
      </c>
      <c r="E41" s="194">
        <v>1955</v>
      </c>
      <c r="F41" s="194">
        <v>0</v>
      </c>
      <c r="G41" s="194">
        <v>1575</v>
      </c>
      <c r="H41" s="209">
        <f t="shared" si="2"/>
        <v>80.562659846547319</v>
      </c>
      <c r="I41" s="194">
        <v>0</v>
      </c>
      <c r="J41" s="209"/>
      <c r="K41" s="194">
        <f>G41+'Aug25'!K41</f>
        <v>3736</v>
      </c>
      <c r="L41" s="209">
        <f t="shared" si="0"/>
        <v>15.566666666666666</v>
      </c>
      <c r="M41" s="194">
        <f>I41+'Aug25'!M41</f>
        <v>0</v>
      </c>
      <c r="N41" s="209"/>
      <c r="O41" s="194">
        <v>130</v>
      </c>
      <c r="P41" s="194"/>
      <c r="Q41" s="194">
        <f>O41+'Aug25'!Q41</f>
        <v>299</v>
      </c>
      <c r="R41" s="194">
        <f>P41+'Aug25'!R41</f>
        <v>0</v>
      </c>
      <c r="S41" s="194">
        <v>2791</v>
      </c>
      <c r="T41" s="194"/>
      <c r="U41" s="194">
        <v>683</v>
      </c>
      <c r="V41" s="194"/>
      <c r="W41" s="194">
        <v>463</v>
      </c>
      <c r="X41" s="194"/>
      <c r="Y41" s="209">
        <f t="shared" si="1"/>
        <v>67.789165446559295</v>
      </c>
      <c r="Z41" s="209"/>
      <c r="AA41" s="194">
        <v>1354</v>
      </c>
      <c r="AB41" s="194"/>
      <c r="AC41" s="194">
        <v>763</v>
      </c>
      <c r="AD41" s="194"/>
      <c r="AE41" s="194">
        <v>589</v>
      </c>
      <c r="AF41" s="194"/>
      <c r="AG41" s="194">
        <v>8</v>
      </c>
      <c r="AH41" s="194"/>
      <c r="AI41" s="194">
        <v>10</v>
      </c>
      <c r="AJ41" s="194"/>
      <c r="AK41" s="194">
        <v>28</v>
      </c>
      <c r="AL41" s="194"/>
      <c r="AM41" s="194">
        <v>104</v>
      </c>
      <c r="AN41" s="194"/>
      <c r="AO41" s="194">
        <v>456</v>
      </c>
      <c r="AP41" s="194"/>
      <c r="AQ41" s="194">
        <v>360</v>
      </c>
      <c r="AR41" s="194"/>
      <c r="AS41" s="194">
        <f t="shared" si="3"/>
        <v>816</v>
      </c>
      <c r="AT41" s="194">
        <f t="shared" si="4"/>
        <v>0</v>
      </c>
      <c r="AU41" s="194">
        <f t="shared" si="5"/>
        <v>816</v>
      </c>
      <c r="AV41" s="194">
        <f>AO41+'Aug25'!AV41</f>
        <v>943</v>
      </c>
      <c r="AW41" s="194">
        <f>AP41+'Aug25'!AW41</f>
        <v>0</v>
      </c>
      <c r="AX41" s="194">
        <f>AQ41+'Aug25'!AX41</f>
        <v>775</v>
      </c>
      <c r="AY41" s="194">
        <f>AR41+'Aug25'!AY41</f>
        <v>0</v>
      </c>
      <c r="AZ41" s="194">
        <f t="shared" si="6"/>
        <v>1718</v>
      </c>
      <c r="BA41" s="194">
        <f t="shared" si="7"/>
        <v>0</v>
      </c>
      <c r="BB41" s="194">
        <f t="shared" si="8"/>
        <v>1718</v>
      </c>
      <c r="BC41" s="194">
        <v>55</v>
      </c>
      <c r="BD41" s="194">
        <v>275</v>
      </c>
      <c r="BE41" s="194">
        <f>BC41+'Aug25'!BE41</f>
        <v>105</v>
      </c>
      <c r="BF41" s="194">
        <f>BD41+'Aug25'!BF41</f>
        <v>525</v>
      </c>
      <c r="BG41" s="194"/>
      <c r="BH41" s="194"/>
      <c r="BI41" s="194"/>
      <c r="BJ41" s="194"/>
      <c r="BK41" s="299"/>
      <c r="BL41" s="299"/>
      <c r="BM41" s="299"/>
    </row>
    <row r="42" spans="1:65" s="147" customFormat="1" ht="17.100000000000001" customHeight="1">
      <c r="A42" s="193">
        <v>32</v>
      </c>
      <c r="B42" s="194" t="s">
        <v>98</v>
      </c>
      <c r="C42" s="194">
        <v>22000</v>
      </c>
      <c r="D42" s="194">
        <v>0</v>
      </c>
      <c r="E42" s="194">
        <v>1703</v>
      </c>
      <c r="F42" s="194">
        <v>0</v>
      </c>
      <c r="G42" s="194">
        <v>1264</v>
      </c>
      <c r="H42" s="209">
        <f t="shared" si="2"/>
        <v>74.221961244862001</v>
      </c>
      <c r="I42" s="194">
        <v>0</v>
      </c>
      <c r="J42" s="209"/>
      <c r="K42" s="194">
        <f>G42+'Aug25'!K42</f>
        <v>2558</v>
      </c>
      <c r="L42" s="209">
        <f t="shared" si="0"/>
        <v>11.627272727272727</v>
      </c>
      <c r="M42" s="194">
        <f>I42+'Aug25'!M42</f>
        <v>0</v>
      </c>
      <c r="N42" s="209"/>
      <c r="O42" s="194">
        <v>153</v>
      </c>
      <c r="P42" s="194"/>
      <c r="Q42" s="194">
        <f>O42+'Aug25'!Q42</f>
        <v>312</v>
      </c>
      <c r="R42" s="194">
        <f>P42+'Aug25'!R42</f>
        <v>0</v>
      </c>
      <c r="S42" s="194">
        <v>3611</v>
      </c>
      <c r="T42" s="194"/>
      <c r="U42" s="194">
        <v>975</v>
      </c>
      <c r="V42" s="194"/>
      <c r="W42" s="194">
        <v>716</v>
      </c>
      <c r="X42" s="194"/>
      <c r="Y42" s="209">
        <f t="shared" si="1"/>
        <v>73.435897435897431</v>
      </c>
      <c r="Z42" s="209"/>
      <c r="AA42" s="194">
        <v>982</v>
      </c>
      <c r="AB42" s="194"/>
      <c r="AC42" s="194">
        <v>584</v>
      </c>
      <c r="AD42" s="194"/>
      <c r="AE42" s="194">
        <v>247</v>
      </c>
      <c r="AF42" s="194"/>
      <c r="AG42" s="194">
        <v>8</v>
      </c>
      <c r="AH42" s="194"/>
      <c r="AI42" s="194">
        <v>15</v>
      </c>
      <c r="AJ42" s="194"/>
      <c r="AK42" s="194">
        <v>24</v>
      </c>
      <c r="AL42" s="194"/>
      <c r="AM42" s="194">
        <v>137</v>
      </c>
      <c r="AN42" s="194"/>
      <c r="AO42" s="194">
        <v>399</v>
      </c>
      <c r="AP42" s="194"/>
      <c r="AQ42" s="194">
        <v>279</v>
      </c>
      <c r="AR42" s="194"/>
      <c r="AS42" s="194">
        <f t="shared" si="3"/>
        <v>678</v>
      </c>
      <c r="AT42" s="194">
        <f t="shared" si="4"/>
        <v>0</v>
      </c>
      <c r="AU42" s="194">
        <f t="shared" si="5"/>
        <v>678</v>
      </c>
      <c r="AV42" s="194">
        <f>AO42+'Aug25'!AV42</f>
        <v>798</v>
      </c>
      <c r="AW42" s="194">
        <f>AP42+'Aug25'!AW42</f>
        <v>0</v>
      </c>
      <c r="AX42" s="194">
        <f>AQ42+'Aug25'!AX42</f>
        <v>577</v>
      </c>
      <c r="AY42" s="194">
        <f>AR42+'Aug25'!AY42</f>
        <v>0</v>
      </c>
      <c r="AZ42" s="194">
        <f t="shared" si="6"/>
        <v>1375</v>
      </c>
      <c r="BA42" s="194">
        <f t="shared" si="7"/>
        <v>0</v>
      </c>
      <c r="BB42" s="194">
        <f t="shared" si="8"/>
        <v>1375</v>
      </c>
      <c r="BC42" s="194">
        <v>0</v>
      </c>
      <c r="BD42" s="194">
        <v>0</v>
      </c>
      <c r="BE42" s="194">
        <v>0</v>
      </c>
      <c r="BF42" s="194"/>
      <c r="BG42" s="194"/>
      <c r="BH42" s="194"/>
      <c r="BI42" s="194"/>
      <c r="BJ42" s="194"/>
      <c r="BK42" s="299"/>
      <c r="BL42" s="299"/>
      <c r="BM42" s="299"/>
    </row>
    <row r="43" spans="1:65" s="147" customFormat="1" ht="17.100000000000001" customHeight="1">
      <c r="A43" s="193">
        <v>33</v>
      </c>
      <c r="B43" s="194" t="s">
        <v>99</v>
      </c>
      <c r="C43" s="194">
        <v>25000</v>
      </c>
      <c r="D43" s="194">
        <v>0</v>
      </c>
      <c r="E43" s="194">
        <v>2015</v>
      </c>
      <c r="F43" s="194">
        <v>0</v>
      </c>
      <c r="G43" s="194">
        <v>1383</v>
      </c>
      <c r="H43" s="209">
        <f t="shared" si="2"/>
        <v>68.635235732009932</v>
      </c>
      <c r="I43" s="194">
        <v>0</v>
      </c>
      <c r="J43" s="209"/>
      <c r="K43" s="194">
        <f>G43+'Aug25'!K43</f>
        <v>3178</v>
      </c>
      <c r="L43" s="209">
        <f t="shared" si="0"/>
        <v>12.712</v>
      </c>
      <c r="M43" s="194">
        <f>I43+'Aug25'!M43</f>
        <v>0</v>
      </c>
      <c r="N43" s="209"/>
      <c r="O43" s="194">
        <v>121</v>
      </c>
      <c r="P43" s="194"/>
      <c r="Q43" s="194">
        <f>O43+'Aug25'!Q43</f>
        <v>235</v>
      </c>
      <c r="R43" s="194">
        <f>P43+'Aug25'!R43</f>
        <v>0</v>
      </c>
      <c r="S43" s="194">
        <v>2444</v>
      </c>
      <c r="T43" s="194"/>
      <c r="U43" s="194">
        <v>705</v>
      </c>
      <c r="V43" s="194"/>
      <c r="W43" s="194">
        <v>395</v>
      </c>
      <c r="X43" s="194"/>
      <c r="Y43" s="209">
        <f t="shared" si="1"/>
        <v>56.028368794326241</v>
      </c>
      <c r="Z43" s="209"/>
      <c r="AA43" s="194">
        <v>1673</v>
      </c>
      <c r="AB43" s="194"/>
      <c r="AC43" s="194">
        <v>968</v>
      </c>
      <c r="AD43" s="194"/>
      <c r="AE43" s="194">
        <v>800</v>
      </c>
      <c r="AF43" s="194"/>
      <c r="AG43" s="194">
        <v>10</v>
      </c>
      <c r="AH43" s="194"/>
      <c r="AI43" s="194">
        <v>16</v>
      </c>
      <c r="AJ43" s="194"/>
      <c r="AK43" s="194">
        <v>30</v>
      </c>
      <c r="AL43" s="194"/>
      <c r="AM43" s="194">
        <v>176</v>
      </c>
      <c r="AN43" s="194"/>
      <c r="AO43" s="194">
        <v>424</v>
      </c>
      <c r="AP43" s="194"/>
      <c r="AQ43" s="194">
        <v>321</v>
      </c>
      <c r="AR43" s="194"/>
      <c r="AS43" s="194">
        <f t="shared" si="3"/>
        <v>745</v>
      </c>
      <c r="AT43" s="194">
        <f t="shared" si="4"/>
        <v>0</v>
      </c>
      <c r="AU43" s="194">
        <f t="shared" si="5"/>
        <v>745</v>
      </c>
      <c r="AV43" s="194">
        <f>AO43+'Aug25'!AV43</f>
        <v>795</v>
      </c>
      <c r="AW43" s="194">
        <f>AP43+'Aug25'!AW43</f>
        <v>0</v>
      </c>
      <c r="AX43" s="194">
        <f>AQ43+'Aug25'!AX43</f>
        <v>622</v>
      </c>
      <c r="AY43" s="194">
        <f>AR43+'Aug25'!AY43</f>
        <v>0</v>
      </c>
      <c r="AZ43" s="194">
        <f t="shared" si="6"/>
        <v>1417</v>
      </c>
      <c r="BA43" s="194">
        <f t="shared" si="7"/>
        <v>0</v>
      </c>
      <c r="BB43" s="194">
        <f t="shared" si="8"/>
        <v>1417</v>
      </c>
      <c r="BC43" s="194">
        <v>0</v>
      </c>
      <c r="BD43" s="194">
        <v>0</v>
      </c>
      <c r="BE43" s="194">
        <v>0</v>
      </c>
      <c r="BF43" s="194"/>
      <c r="BG43" s="194"/>
      <c r="BH43" s="194"/>
      <c r="BI43" s="194"/>
      <c r="BJ43" s="194"/>
      <c r="BK43" s="299"/>
      <c r="BL43" s="299"/>
      <c r="BM43" s="299"/>
    </row>
    <row r="44" spans="1:65" s="147" customFormat="1" ht="17.100000000000001" customHeight="1">
      <c r="A44" s="195">
        <v>34</v>
      </c>
      <c r="B44" s="196" t="s">
        <v>100</v>
      </c>
      <c r="C44" s="194">
        <v>14000</v>
      </c>
      <c r="D44" s="194">
        <v>0</v>
      </c>
      <c r="E44" s="194">
        <v>1152</v>
      </c>
      <c r="F44" s="194">
        <v>0</v>
      </c>
      <c r="G44" s="194">
        <v>1139</v>
      </c>
      <c r="H44" s="209">
        <f t="shared" si="2"/>
        <v>98.871527777777771</v>
      </c>
      <c r="I44" s="194">
        <v>0</v>
      </c>
      <c r="J44" s="209"/>
      <c r="K44" s="194">
        <f>G44+'Aug25'!K44</f>
        <v>2305</v>
      </c>
      <c r="L44" s="209">
        <f t="shared" si="0"/>
        <v>16.464285714285715</v>
      </c>
      <c r="M44" s="194">
        <f>I44+'Aug25'!M44</f>
        <v>0</v>
      </c>
      <c r="N44" s="209"/>
      <c r="O44" s="194">
        <v>119</v>
      </c>
      <c r="P44" s="194"/>
      <c r="Q44" s="194">
        <f>O44+'Aug25'!Q44</f>
        <v>220</v>
      </c>
      <c r="R44" s="194">
        <f>P44+'Aug25'!R44</f>
        <v>0</v>
      </c>
      <c r="S44" s="194">
        <v>2494</v>
      </c>
      <c r="T44" s="194"/>
      <c r="U44" s="194">
        <v>520</v>
      </c>
      <c r="V44" s="194"/>
      <c r="W44" s="194">
        <v>301</v>
      </c>
      <c r="X44" s="194"/>
      <c r="Y44" s="209">
        <f t="shared" si="1"/>
        <v>57.884615384615387</v>
      </c>
      <c r="Z44" s="209"/>
      <c r="AA44" s="194">
        <v>987</v>
      </c>
      <c r="AB44" s="194"/>
      <c r="AC44" s="194">
        <v>473</v>
      </c>
      <c r="AD44" s="194"/>
      <c r="AE44" s="194">
        <v>420</v>
      </c>
      <c r="AF44" s="194"/>
      <c r="AG44" s="194">
        <v>26</v>
      </c>
      <c r="AH44" s="194"/>
      <c r="AI44" s="194">
        <v>10</v>
      </c>
      <c r="AJ44" s="194"/>
      <c r="AK44" s="194">
        <v>19</v>
      </c>
      <c r="AL44" s="194"/>
      <c r="AM44" s="194">
        <v>122</v>
      </c>
      <c r="AN44" s="194"/>
      <c r="AO44" s="194">
        <v>246</v>
      </c>
      <c r="AP44" s="194"/>
      <c r="AQ44" s="194">
        <v>220</v>
      </c>
      <c r="AR44" s="194"/>
      <c r="AS44" s="194">
        <f t="shared" si="3"/>
        <v>466</v>
      </c>
      <c r="AT44" s="194">
        <f t="shared" si="4"/>
        <v>0</v>
      </c>
      <c r="AU44" s="194">
        <f t="shared" si="5"/>
        <v>466</v>
      </c>
      <c r="AV44" s="194">
        <f>AO44+'Aug25'!AV44</f>
        <v>541</v>
      </c>
      <c r="AW44" s="194">
        <f>AP44+'Aug25'!AW44</f>
        <v>0</v>
      </c>
      <c r="AX44" s="194">
        <f>AQ44+'Aug25'!AX44</f>
        <v>479</v>
      </c>
      <c r="AY44" s="194">
        <f>AR44+'Aug25'!AY44</f>
        <v>0</v>
      </c>
      <c r="AZ44" s="194">
        <f t="shared" si="6"/>
        <v>1020</v>
      </c>
      <c r="BA44" s="194">
        <f t="shared" si="7"/>
        <v>0</v>
      </c>
      <c r="BB44" s="194">
        <f t="shared" si="8"/>
        <v>1020</v>
      </c>
      <c r="BC44" s="194">
        <v>0</v>
      </c>
      <c r="BD44" s="194">
        <v>0</v>
      </c>
      <c r="BE44" s="194">
        <v>0</v>
      </c>
      <c r="BF44" s="194"/>
      <c r="BG44" s="194"/>
      <c r="BH44" s="194"/>
      <c r="BI44" s="194"/>
      <c r="BJ44" s="194"/>
      <c r="BK44" s="299"/>
      <c r="BL44" s="299"/>
      <c r="BM44" s="299"/>
    </row>
    <row r="45" spans="1:65" s="148" customFormat="1" ht="17.100000000000001" customHeight="1">
      <c r="A45" s="197"/>
      <c r="B45" s="198" t="s">
        <v>74</v>
      </c>
      <c r="C45" s="198">
        <f>SUM(C41:C44)</f>
        <v>85000</v>
      </c>
      <c r="D45" s="198">
        <f t="shared" ref="D45:BM45" si="20">SUM(D41:D44)</f>
        <v>0</v>
      </c>
      <c r="E45" s="198">
        <f t="shared" si="20"/>
        <v>6825</v>
      </c>
      <c r="F45" s="198">
        <f t="shared" si="20"/>
        <v>0</v>
      </c>
      <c r="G45" s="198">
        <f t="shared" si="20"/>
        <v>5361</v>
      </c>
      <c r="H45" s="210">
        <f t="shared" si="2"/>
        <v>78.549450549450555</v>
      </c>
      <c r="I45" s="198">
        <f t="shared" si="20"/>
        <v>0</v>
      </c>
      <c r="J45" s="198">
        <f t="shared" si="20"/>
        <v>0</v>
      </c>
      <c r="K45" s="198">
        <f t="shared" si="20"/>
        <v>11777</v>
      </c>
      <c r="L45" s="210">
        <f t="shared" si="0"/>
        <v>13.855294117647059</v>
      </c>
      <c r="M45" s="198">
        <f t="shared" si="20"/>
        <v>0</v>
      </c>
      <c r="N45" s="198">
        <f t="shared" si="20"/>
        <v>0</v>
      </c>
      <c r="O45" s="198">
        <f t="shared" si="20"/>
        <v>523</v>
      </c>
      <c r="P45" s="198">
        <f t="shared" si="20"/>
        <v>0</v>
      </c>
      <c r="Q45" s="198">
        <f t="shared" si="20"/>
        <v>1066</v>
      </c>
      <c r="R45" s="198">
        <f t="shared" si="20"/>
        <v>0</v>
      </c>
      <c r="S45" s="198">
        <f t="shared" si="20"/>
        <v>11340</v>
      </c>
      <c r="T45" s="198">
        <f t="shared" si="20"/>
        <v>0</v>
      </c>
      <c r="U45" s="198">
        <f t="shared" si="20"/>
        <v>2883</v>
      </c>
      <c r="V45" s="198">
        <f t="shared" si="20"/>
        <v>0</v>
      </c>
      <c r="W45" s="198">
        <f t="shared" si="20"/>
        <v>1875</v>
      </c>
      <c r="X45" s="198">
        <f t="shared" si="20"/>
        <v>0</v>
      </c>
      <c r="Y45" s="210">
        <f t="shared" si="1"/>
        <v>65.03642039542143</v>
      </c>
      <c r="Z45" s="198">
        <f t="shared" si="20"/>
        <v>0</v>
      </c>
      <c r="AA45" s="198">
        <f t="shared" si="20"/>
        <v>4996</v>
      </c>
      <c r="AB45" s="198">
        <f t="shared" si="20"/>
        <v>0</v>
      </c>
      <c r="AC45" s="198">
        <f t="shared" si="20"/>
        <v>2788</v>
      </c>
      <c r="AD45" s="198">
        <f t="shared" si="20"/>
        <v>0</v>
      </c>
      <c r="AE45" s="198">
        <f t="shared" si="20"/>
        <v>2056</v>
      </c>
      <c r="AF45" s="198">
        <f t="shared" si="20"/>
        <v>0</v>
      </c>
      <c r="AG45" s="198">
        <f t="shared" si="20"/>
        <v>52</v>
      </c>
      <c r="AH45" s="198">
        <f t="shared" si="20"/>
        <v>0</v>
      </c>
      <c r="AI45" s="198">
        <f t="shared" si="20"/>
        <v>51</v>
      </c>
      <c r="AJ45" s="198">
        <f t="shared" si="20"/>
        <v>0</v>
      </c>
      <c r="AK45" s="198">
        <f t="shared" si="20"/>
        <v>101</v>
      </c>
      <c r="AL45" s="198">
        <f t="shared" si="20"/>
        <v>0</v>
      </c>
      <c r="AM45" s="198">
        <f t="shared" si="20"/>
        <v>539</v>
      </c>
      <c r="AN45" s="198">
        <f t="shared" si="20"/>
        <v>0</v>
      </c>
      <c r="AO45" s="198">
        <f t="shared" si="20"/>
        <v>1525</v>
      </c>
      <c r="AP45" s="198">
        <f t="shared" si="20"/>
        <v>0</v>
      </c>
      <c r="AQ45" s="198">
        <f t="shared" si="20"/>
        <v>1180</v>
      </c>
      <c r="AR45" s="198">
        <f t="shared" si="20"/>
        <v>0</v>
      </c>
      <c r="AS45" s="198">
        <f t="shared" si="20"/>
        <v>2705</v>
      </c>
      <c r="AT45" s="198">
        <f t="shared" si="20"/>
        <v>0</v>
      </c>
      <c r="AU45" s="198">
        <f t="shared" si="20"/>
        <v>2705</v>
      </c>
      <c r="AV45" s="198">
        <f t="shared" si="20"/>
        <v>3077</v>
      </c>
      <c r="AW45" s="198">
        <f t="shared" si="20"/>
        <v>0</v>
      </c>
      <c r="AX45" s="198">
        <f t="shared" si="20"/>
        <v>2453</v>
      </c>
      <c r="AY45" s="198">
        <f t="shared" si="20"/>
        <v>0</v>
      </c>
      <c r="AZ45" s="198">
        <f t="shared" si="20"/>
        <v>5530</v>
      </c>
      <c r="BA45" s="198">
        <f t="shared" si="20"/>
        <v>0</v>
      </c>
      <c r="BB45" s="198">
        <f t="shared" si="20"/>
        <v>5530</v>
      </c>
      <c r="BC45" s="198">
        <f t="shared" si="20"/>
        <v>55</v>
      </c>
      <c r="BD45" s="198">
        <f t="shared" si="20"/>
        <v>275</v>
      </c>
      <c r="BE45" s="198">
        <f t="shared" si="20"/>
        <v>105</v>
      </c>
      <c r="BF45" s="198">
        <f t="shared" si="20"/>
        <v>525</v>
      </c>
      <c r="BG45" s="198">
        <f t="shared" si="20"/>
        <v>0</v>
      </c>
      <c r="BH45" s="198">
        <f t="shared" si="20"/>
        <v>0</v>
      </c>
      <c r="BI45" s="198">
        <f t="shared" si="20"/>
        <v>0</v>
      </c>
      <c r="BJ45" s="198">
        <f t="shared" si="20"/>
        <v>0</v>
      </c>
      <c r="BK45" s="198">
        <f t="shared" si="20"/>
        <v>0</v>
      </c>
      <c r="BL45" s="198">
        <f t="shared" si="20"/>
        <v>0</v>
      </c>
      <c r="BM45" s="198">
        <f t="shared" si="20"/>
        <v>0</v>
      </c>
    </row>
    <row r="46" spans="1:65" s="147" customFormat="1" ht="17.100000000000001" customHeight="1">
      <c r="A46" s="199">
        <v>35</v>
      </c>
      <c r="B46" s="205" t="s">
        <v>101</v>
      </c>
      <c r="C46" s="194">
        <v>62000</v>
      </c>
      <c r="D46" s="194">
        <v>18000</v>
      </c>
      <c r="E46" s="291">
        <v>5167</v>
      </c>
      <c r="F46" s="291">
        <v>1500</v>
      </c>
      <c r="G46" s="291">
        <v>5055</v>
      </c>
      <c r="H46" s="209">
        <f t="shared" si="2"/>
        <v>97.832397909812272</v>
      </c>
      <c r="I46" s="291">
        <v>1914</v>
      </c>
      <c r="J46" s="209">
        <f t="shared" si="10"/>
        <v>127.6</v>
      </c>
      <c r="K46" s="194">
        <f>G46+'Aug25'!K46</f>
        <v>9513</v>
      </c>
      <c r="L46" s="209">
        <f t="shared" si="0"/>
        <v>15.343548387096774</v>
      </c>
      <c r="M46" s="194">
        <f>I46+'Aug25'!M46</f>
        <v>3853</v>
      </c>
      <c r="N46" s="209">
        <f t="shared" ref="N46" si="21">M46*100/D46</f>
        <v>21.405555555555555</v>
      </c>
      <c r="O46" s="194">
        <v>180</v>
      </c>
      <c r="P46" s="194">
        <v>62</v>
      </c>
      <c r="Q46" s="194">
        <f>O46+'Aug25'!Q46</f>
        <v>289</v>
      </c>
      <c r="R46" s="194">
        <f>P46+'Aug25'!R46</f>
        <v>108</v>
      </c>
      <c r="S46" s="194">
        <v>6261</v>
      </c>
      <c r="T46" s="194">
        <v>1763</v>
      </c>
      <c r="U46" s="194">
        <v>1539</v>
      </c>
      <c r="V46" s="194">
        <v>442</v>
      </c>
      <c r="W46" s="194">
        <v>814</v>
      </c>
      <c r="X46" s="194">
        <v>298</v>
      </c>
      <c r="Y46" s="209">
        <f t="shared" si="1"/>
        <v>52.891487979207277</v>
      </c>
      <c r="Z46" s="209">
        <f t="shared" si="12"/>
        <v>67.420814479638011</v>
      </c>
      <c r="AA46" s="194">
        <v>4979</v>
      </c>
      <c r="AB46" s="194">
        <v>1946</v>
      </c>
      <c r="AC46" s="194">
        <v>2421</v>
      </c>
      <c r="AD46" s="194">
        <v>856</v>
      </c>
      <c r="AE46" s="194">
        <v>2287</v>
      </c>
      <c r="AF46" s="194">
        <v>945</v>
      </c>
      <c r="AG46" s="194">
        <v>59</v>
      </c>
      <c r="AH46" s="194">
        <v>30</v>
      </c>
      <c r="AI46" s="194">
        <v>508</v>
      </c>
      <c r="AJ46" s="194">
        <v>99</v>
      </c>
      <c r="AK46" s="194">
        <v>51</v>
      </c>
      <c r="AL46" s="194">
        <v>34</v>
      </c>
      <c r="AM46" s="194">
        <v>159</v>
      </c>
      <c r="AN46" s="194">
        <v>57</v>
      </c>
      <c r="AO46" s="194">
        <v>1171</v>
      </c>
      <c r="AP46" s="194">
        <v>381</v>
      </c>
      <c r="AQ46" s="194">
        <v>1068</v>
      </c>
      <c r="AR46" s="194">
        <v>285</v>
      </c>
      <c r="AS46" s="194">
        <f t="shared" si="3"/>
        <v>2239</v>
      </c>
      <c r="AT46" s="194">
        <f t="shared" si="4"/>
        <v>666</v>
      </c>
      <c r="AU46" s="194">
        <f t="shared" si="5"/>
        <v>2905</v>
      </c>
      <c r="AV46" s="194">
        <f>AO46+'Aug25'!AV46</f>
        <v>2276</v>
      </c>
      <c r="AW46" s="194">
        <f>AP46+'Aug25'!AW46</f>
        <v>807</v>
      </c>
      <c r="AX46" s="194">
        <f>AQ46+'Aug25'!AX46</f>
        <v>2089</v>
      </c>
      <c r="AY46" s="194">
        <f>AR46+'Aug25'!AY46</f>
        <v>658</v>
      </c>
      <c r="AZ46" s="194">
        <f t="shared" si="6"/>
        <v>4365</v>
      </c>
      <c r="BA46" s="194">
        <f t="shared" si="7"/>
        <v>1465</v>
      </c>
      <c r="BB46" s="194">
        <f t="shared" si="8"/>
        <v>5830</v>
      </c>
      <c r="BC46" s="194"/>
      <c r="BD46" s="194"/>
      <c r="BE46" s="194"/>
      <c r="BF46" s="194"/>
      <c r="BG46" s="194">
        <v>4</v>
      </c>
      <c r="BH46" s="194">
        <v>4464</v>
      </c>
      <c r="BI46" s="194"/>
      <c r="BJ46" s="194"/>
      <c r="BK46" s="194">
        <f>'Aug25'!BK46+BH46</f>
        <v>8990</v>
      </c>
      <c r="BL46" s="194">
        <f>'Aug25'!BL46+BI46</f>
        <v>0</v>
      </c>
      <c r="BM46" s="194">
        <f t="shared" ref="BM46:BM47" si="22">SUM(BK46:BL46)</f>
        <v>8990</v>
      </c>
    </row>
    <row r="47" spans="1:65" s="147" customFormat="1" ht="17.100000000000001" customHeight="1">
      <c r="A47" s="193">
        <v>36</v>
      </c>
      <c r="B47" s="207" t="s">
        <v>102</v>
      </c>
      <c r="C47" s="194"/>
      <c r="D47" s="194"/>
      <c r="E47" s="194"/>
      <c r="F47" s="194"/>
      <c r="G47" s="194"/>
      <c r="H47" s="209"/>
      <c r="I47" s="194"/>
      <c r="J47" s="209"/>
      <c r="K47" s="194">
        <f>G47+'Aug25'!K47</f>
        <v>0</v>
      </c>
      <c r="L47" s="209"/>
      <c r="M47" s="194">
        <f>I47+'Aug25'!M47</f>
        <v>0</v>
      </c>
      <c r="N47" s="209"/>
      <c r="O47" s="194"/>
      <c r="P47" s="194"/>
      <c r="Q47" s="194">
        <f>O47+'Aug25'!Q47</f>
        <v>0</v>
      </c>
      <c r="R47" s="194">
        <f>P47+'Aug25'!R47</f>
        <v>0</v>
      </c>
      <c r="S47" s="194"/>
      <c r="T47" s="194"/>
      <c r="U47" s="194"/>
      <c r="V47" s="194"/>
      <c r="W47" s="194"/>
      <c r="X47" s="194"/>
      <c r="Y47" s="209"/>
      <c r="Z47" s="209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>
        <f t="shared" si="3"/>
        <v>0</v>
      </c>
      <c r="AT47" s="194">
        <f t="shared" si="4"/>
        <v>0</v>
      </c>
      <c r="AU47" s="194">
        <f t="shared" si="5"/>
        <v>0</v>
      </c>
      <c r="AV47" s="194">
        <f>AO47+'Aug25'!AV47</f>
        <v>0</v>
      </c>
      <c r="AW47" s="194">
        <f>AP47+'Aug25'!AW47</f>
        <v>0</v>
      </c>
      <c r="AX47" s="194">
        <f>AQ47+'Aug25'!AX47</f>
        <v>0</v>
      </c>
      <c r="AY47" s="194">
        <f>AR47+'Aug25'!AY47</f>
        <v>0</v>
      </c>
      <c r="AZ47" s="194">
        <f t="shared" si="6"/>
        <v>0</v>
      </c>
      <c r="BA47" s="194">
        <f t="shared" si="7"/>
        <v>0</v>
      </c>
      <c r="BB47" s="194">
        <f t="shared" si="8"/>
        <v>0</v>
      </c>
      <c r="BC47" s="194">
        <v>0</v>
      </c>
      <c r="BD47" s="194">
        <v>0</v>
      </c>
      <c r="BE47" s="194">
        <v>0</v>
      </c>
      <c r="BF47" s="194">
        <v>0</v>
      </c>
      <c r="BG47" s="194">
        <v>36</v>
      </c>
      <c r="BH47" s="194">
        <v>0</v>
      </c>
      <c r="BI47" s="194">
        <v>68545</v>
      </c>
      <c r="BJ47" s="194">
        <v>68545</v>
      </c>
      <c r="BK47" s="194">
        <f>'Aug25'!BK47+BH47</f>
        <v>0</v>
      </c>
      <c r="BL47" s="194">
        <f>'Aug25'!BL47+BI47</f>
        <v>96680</v>
      </c>
      <c r="BM47" s="194">
        <f t="shared" si="22"/>
        <v>96680</v>
      </c>
    </row>
    <row r="48" spans="1:65" s="147" customFormat="1" ht="17.100000000000001" customHeight="1">
      <c r="A48" s="193">
        <v>37</v>
      </c>
      <c r="B48" s="194" t="s">
        <v>103</v>
      </c>
      <c r="C48" s="194">
        <v>59000</v>
      </c>
      <c r="D48" s="194">
        <v>2000</v>
      </c>
      <c r="E48" s="291">
        <v>4916</v>
      </c>
      <c r="F48" s="291">
        <v>168</v>
      </c>
      <c r="G48" s="291">
        <v>4487</v>
      </c>
      <c r="H48" s="209">
        <f t="shared" si="2"/>
        <v>91.273393002441011</v>
      </c>
      <c r="I48" s="291">
        <v>1240</v>
      </c>
      <c r="J48" s="209">
        <f t="shared" si="10"/>
        <v>738.09523809523807</v>
      </c>
      <c r="K48" s="194">
        <f>G48+'Aug25'!K48</f>
        <v>8337</v>
      </c>
      <c r="L48" s="209">
        <f t="shared" si="0"/>
        <v>14.130508474576271</v>
      </c>
      <c r="M48" s="194">
        <f>I48+'Aug25'!M48</f>
        <v>2579</v>
      </c>
      <c r="N48" s="209">
        <f t="shared" ref="N48:N50" si="23">M48*100/D48</f>
        <v>128.94999999999999</v>
      </c>
      <c r="O48" s="194">
        <v>83</v>
      </c>
      <c r="P48" s="194">
        <v>48</v>
      </c>
      <c r="Q48" s="194">
        <f>O48+'Aug25'!Q48</f>
        <v>136</v>
      </c>
      <c r="R48" s="194">
        <f>P48+'Aug25'!R48</f>
        <v>80</v>
      </c>
      <c r="S48" s="194">
        <v>4865</v>
      </c>
      <c r="T48" s="194">
        <v>924</v>
      </c>
      <c r="U48" s="194">
        <v>1311</v>
      </c>
      <c r="V48" s="194">
        <v>280</v>
      </c>
      <c r="W48" s="194">
        <v>662</v>
      </c>
      <c r="X48" s="194">
        <v>132</v>
      </c>
      <c r="Y48" s="209">
        <f t="shared" si="1"/>
        <v>50.495804729214342</v>
      </c>
      <c r="Z48" s="209">
        <f t="shared" si="12"/>
        <v>47.142857142857146</v>
      </c>
      <c r="AA48" s="194">
        <v>4907</v>
      </c>
      <c r="AB48" s="194">
        <v>1127</v>
      </c>
      <c r="AC48" s="194">
        <v>1990</v>
      </c>
      <c r="AD48" s="194">
        <v>466</v>
      </c>
      <c r="AE48" s="194">
        <v>1985</v>
      </c>
      <c r="AF48" s="194">
        <v>274</v>
      </c>
      <c r="AG48" s="194">
        <v>65</v>
      </c>
      <c r="AH48" s="194">
        <v>21</v>
      </c>
      <c r="AI48" s="194">
        <v>489</v>
      </c>
      <c r="AJ48" s="194">
        <v>171</v>
      </c>
      <c r="AK48" s="194">
        <v>66</v>
      </c>
      <c r="AL48" s="194">
        <v>42</v>
      </c>
      <c r="AM48" s="194">
        <v>73</v>
      </c>
      <c r="AN48" s="194">
        <v>100</v>
      </c>
      <c r="AO48" s="194">
        <v>1056</v>
      </c>
      <c r="AP48" s="194">
        <v>204</v>
      </c>
      <c r="AQ48" s="194">
        <v>855</v>
      </c>
      <c r="AR48" s="194">
        <v>171</v>
      </c>
      <c r="AS48" s="194">
        <f t="shared" si="3"/>
        <v>1911</v>
      </c>
      <c r="AT48" s="194">
        <f t="shared" si="4"/>
        <v>375</v>
      </c>
      <c r="AU48" s="194">
        <f t="shared" si="5"/>
        <v>2286</v>
      </c>
      <c r="AV48" s="194">
        <f>AO48+'Aug25'!AV48</f>
        <v>1974</v>
      </c>
      <c r="AW48" s="194">
        <f>AP48+'Aug25'!AW48</f>
        <v>450</v>
      </c>
      <c r="AX48" s="194">
        <f>AQ48+'Aug25'!AX48</f>
        <v>1594</v>
      </c>
      <c r="AY48" s="194">
        <f>AR48+'Aug25'!AY48</f>
        <v>347</v>
      </c>
      <c r="AZ48" s="194">
        <f t="shared" si="6"/>
        <v>3568</v>
      </c>
      <c r="BA48" s="194">
        <f t="shared" si="7"/>
        <v>797</v>
      </c>
      <c r="BB48" s="194">
        <f t="shared" si="8"/>
        <v>4365</v>
      </c>
      <c r="BC48" s="194"/>
      <c r="BD48" s="194"/>
      <c r="BE48" s="194"/>
      <c r="BF48" s="194"/>
      <c r="BG48" s="194"/>
      <c r="BH48" s="194"/>
      <c r="BI48" s="194"/>
      <c r="BJ48" s="194"/>
      <c r="BK48" s="299"/>
      <c r="BL48" s="299"/>
      <c r="BM48" s="299"/>
    </row>
    <row r="49" spans="1:65" s="147" customFormat="1" ht="17.100000000000001" customHeight="1">
      <c r="A49" s="193">
        <v>38</v>
      </c>
      <c r="B49" s="194" t="s">
        <v>104</v>
      </c>
      <c r="C49" s="194">
        <v>42000</v>
      </c>
      <c r="D49" s="194">
        <v>500</v>
      </c>
      <c r="E49" s="291">
        <v>2777</v>
      </c>
      <c r="F49" s="291">
        <v>42</v>
      </c>
      <c r="G49" s="291">
        <v>3445</v>
      </c>
      <c r="H49" s="209">
        <f t="shared" si="2"/>
        <v>124.05473532589124</v>
      </c>
      <c r="I49" s="291">
        <v>87</v>
      </c>
      <c r="J49" s="209">
        <f t="shared" si="10"/>
        <v>207.14285714285714</v>
      </c>
      <c r="K49" s="194">
        <f>G49+'Aug25'!K49</f>
        <v>5625</v>
      </c>
      <c r="L49" s="209">
        <f t="shared" si="0"/>
        <v>13.392857142857142</v>
      </c>
      <c r="M49" s="194">
        <f>I49+'Aug25'!M49</f>
        <v>132</v>
      </c>
      <c r="N49" s="209">
        <f t="shared" si="23"/>
        <v>26.4</v>
      </c>
      <c r="O49" s="194">
        <v>145</v>
      </c>
      <c r="P49" s="194">
        <v>17</v>
      </c>
      <c r="Q49" s="194">
        <f>O49+'Aug25'!Q49</f>
        <v>247</v>
      </c>
      <c r="R49" s="194">
        <f>P49+'Aug25'!R49</f>
        <v>24</v>
      </c>
      <c r="S49" s="194">
        <v>5597</v>
      </c>
      <c r="T49" s="194">
        <v>88</v>
      </c>
      <c r="U49" s="194">
        <v>1284</v>
      </c>
      <c r="V49" s="194">
        <v>21</v>
      </c>
      <c r="W49" s="194">
        <v>690</v>
      </c>
      <c r="X49" s="194">
        <v>10</v>
      </c>
      <c r="Y49" s="209">
        <f t="shared" si="1"/>
        <v>53.738317757009348</v>
      </c>
      <c r="Z49" s="209">
        <f t="shared" si="12"/>
        <v>47.61904761904762</v>
      </c>
      <c r="AA49" s="194">
        <v>4008</v>
      </c>
      <c r="AB49" s="194">
        <v>104</v>
      </c>
      <c r="AC49" s="194">
        <v>1699</v>
      </c>
      <c r="AD49" s="194">
        <v>37</v>
      </c>
      <c r="AE49" s="194">
        <v>1413</v>
      </c>
      <c r="AF49" s="194">
        <v>18</v>
      </c>
      <c r="AG49" s="194">
        <v>61</v>
      </c>
      <c r="AH49" s="194">
        <v>1</v>
      </c>
      <c r="AI49" s="194">
        <v>464</v>
      </c>
      <c r="AJ49" s="194">
        <v>5</v>
      </c>
      <c r="AK49" s="194">
        <v>53</v>
      </c>
      <c r="AL49" s="194">
        <v>1</v>
      </c>
      <c r="AM49" s="194">
        <v>119</v>
      </c>
      <c r="AN49" s="194">
        <v>3</v>
      </c>
      <c r="AO49" s="194">
        <v>739</v>
      </c>
      <c r="AP49" s="194">
        <v>20</v>
      </c>
      <c r="AQ49" s="194">
        <v>648</v>
      </c>
      <c r="AR49" s="194">
        <v>17</v>
      </c>
      <c r="AS49" s="194">
        <f t="shared" si="3"/>
        <v>1387</v>
      </c>
      <c r="AT49" s="194">
        <f t="shared" si="4"/>
        <v>37</v>
      </c>
      <c r="AU49" s="194">
        <f t="shared" si="5"/>
        <v>1424</v>
      </c>
      <c r="AV49" s="194">
        <f>AO49+'Aug25'!AV49</f>
        <v>1427</v>
      </c>
      <c r="AW49" s="194">
        <f>AP49+'Aug25'!AW49</f>
        <v>37</v>
      </c>
      <c r="AX49" s="194">
        <f>AQ49+'Aug25'!AX49</f>
        <v>1242</v>
      </c>
      <c r="AY49" s="194">
        <f>AR49+'Aug25'!AY49</f>
        <v>35</v>
      </c>
      <c r="AZ49" s="194">
        <f t="shared" si="6"/>
        <v>2669</v>
      </c>
      <c r="BA49" s="194">
        <f t="shared" si="7"/>
        <v>72</v>
      </c>
      <c r="BB49" s="194">
        <f t="shared" si="8"/>
        <v>2741</v>
      </c>
      <c r="BC49" s="194"/>
      <c r="BD49" s="194"/>
      <c r="BE49" s="194"/>
      <c r="BF49" s="194"/>
      <c r="BG49" s="194"/>
      <c r="BH49" s="194"/>
      <c r="BI49" s="194"/>
      <c r="BJ49" s="194"/>
      <c r="BK49" s="299"/>
      <c r="BL49" s="299"/>
      <c r="BM49" s="299"/>
    </row>
    <row r="50" spans="1:65" s="147" customFormat="1" ht="17.100000000000001" customHeight="1">
      <c r="A50" s="195">
        <v>39</v>
      </c>
      <c r="B50" s="196" t="s">
        <v>105</v>
      </c>
      <c r="C50" s="194">
        <v>95000</v>
      </c>
      <c r="D50" s="194">
        <v>8000</v>
      </c>
      <c r="E50" s="291">
        <v>7857</v>
      </c>
      <c r="F50" s="291">
        <v>720</v>
      </c>
      <c r="G50" s="291">
        <v>6938</v>
      </c>
      <c r="H50" s="209">
        <f t="shared" si="2"/>
        <v>88.303423698612704</v>
      </c>
      <c r="I50" s="291">
        <v>892</v>
      </c>
      <c r="J50" s="209">
        <f t="shared" si="10"/>
        <v>123.88888888888889</v>
      </c>
      <c r="K50" s="194">
        <f>G50+'Aug25'!K50</f>
        <v>14420</v>
      </c>
      <c r="L50" s="209">
        <f t="shared" si="0"/>
        <v>15.178947368421053</v>
      </c>
      <c r="M50" s="194">
        <f>I50+'Aug25'!M50</f>
        <v>1834</v>
      </c>
      <c r="N50" s="209">
        <f t="shared" si="23"/>
        <v>22.925000000000001</v>
      </c>
      <c r="O50" s="194">
        <v>149</v>
      </c>
      <c r="P50" s="194">
        <v>44</v>
      </c>
      <c r="Q50" s="194">
        <f>O50+'Aug25'!Q50</f>
        <v>176</v>
      </c>
      <c r="R50" s="194">
        <f>P50+'Aug25'!R50</f>
        <v>44</v>
      </c>
      <c r="S50" s="194">
        <v>9646</v>
      </c>
      <c r="T50" s="194">
        <v>880</v>
      </c>
      <c r="U50" s="194">
        <v>2869</v>
      </c>
      <c r="V50" s="194">
        <v>312</v>
      </c>
      <c r="W50" s="194">
        <v>1646</v>
      </c>
      <c r="X50" s="194">
        <v>184</v>
      </c>
      <c r="Y50" s="209">
        <f t="shared" si="1"/>
        <v>57.371906587661208</v>
      </c>
      <c r="Z50" s="209">
        <f t="shared" si="12"/>
        <v>58.974358974358971</v>
      </c>
      <c r="AA50" s="194">
        <v>7684</v>
      </c>
      <c r="AB50" s="194">
        <v>872</v>
      </c>
      <c r="AC50" s="194">
        <v>3645</v>
      </c>
      <c r="AD50" s="194">
        <v>410</v>
      </c>
      <c r="AE50" s="194">
        <v>2309</v>
      </c>
      <c r="AF50" s="194">
        <v>282</v>
      </c>
      <c r="AG50" s="194">
        <v>142</v>
      </c>
      <c r="AH50" s="194">
        <v>39</v>
      </c>
      <c r="AI50" s="194">
        <v>847</v>
      </c>
      <c r="AJ50" s="194">
        <v>87</v>
      </c>
      <c r="AK50" s="194">
        <v>107</v>
      </c>
      <c r="AL50" s="194">
        <v>15</v>
      </c>
      <c r="AM50" s="194">
        <v>333</v>
      </c>
      <c r="AN50" s="194">
        <v>70</v>
      </c>
      <c r="AO50" s="194">
        <v>1733</v>
      </c>
      <c r="AP50" s="194">
        <v>242</v>
      </c>
      <c r="AQ50" s="194">
        <v>1531</v>
      </c>
      <c r="AR50" s="194">
        <v>158</v>
      </c>
      <c r="AS50" s="194">
        <f t="shared" si="3"/>
        <v>3264</v>
      </c>
      <c r="AT50" s="194">
        <f t="shared" si="4"/>
        <v>400</v>
      </c>
      <c r="AU50" s="194">
        <f t="shared" si="5"/>
        <v>3664</v>
      </c>
      <c r="AV50" s="194">
        <f>AO50+'Aug25'!AV50</f>
        <v>3660</v>
      </c>
      <c r="AW50" s="194">
        <f>AP50+'Aug25'!AW50</f>
        <v>450</v>
      </c>
      <c r="AX50" s="194">
        <f>AQ50+'Aug25'!AX50</f>
        <v>3189</v>
      </c>
      <c r="AY50" s="194">
        <f>AR50+'Aug25'!AY50</f>
        <v>323</v>
      </c>
      <c r="AZ50" s="194">
        <f t="shared" si="6"/>
        <v>6849</v>
      </c>
      <c r="BA50" s="194">
        <f t="shared" si="7"/>
        <v>773</v>
      </c>
      <c r="BB50" s="194">
        <f t="shared" si="8"/>
        <v>7622</v>
      </c>
      <c r="BC50" s="194"/>
      <c r="BD50" s="194"/>
      <c r="BE50" s="194"/>
      <c r="BF50" s="194"/>
      <c r="BG50" s="194"/>
      <c r="BH50" s="194"/>
      <c r="BI50" s="194"/>
      <c r="BJ50" s="194"/>
      <c r="BK50" s="299"/>
      <c r="BL50" s="299"/>
      <c r="BM50" s="299"/>
    </row>
    <row r="51" spans="1:65" s="148" customFormat="1" ht="17.100000000000001" customHeight="1">
      <c r="A51" s="197"/>
      <c r="B51" s="198" t="s">
        <v>74</v>
      </c>
      <c r="C51" s="198">
        <f>SUM(C46:C50)</f>
        <v>258000</v>
      </c>
      <c r="D51" s="198">
        <f t="shared" ref="D51:BM51" si="24">SUM(D46:D50)</f>
        <v>28500</v>
      </c>
      <c r="E51" s="198">
        <f t="shared" si="24"/>
        <v>20717</v>
      </c>
      <c r="F51" s="198">
        <f t="shared" si="24"/>
        <v>2430</v>
      </c>
      <c r="G51" s="198">
        <f t="shared" si="24"/>
        <v>19925</v>
      </c>
      <c r="H51" s="210">
        <f t="shared" si="2"/>
        <v>96.177052662064966</v>
      </c>
      <c r="I51" s="198">
        <f t="shared" si="24"/>
        <v>4133</v>
      </c>
      <c r="J51" s="210">
        <f t="shared" si="10"/>
        <v>170.08230452674897</v>
      </c>
      <c r="K51" s="198">
        <f t="shared" si="24"/>
        <v>37895</v>
      </c>
      <c r="L51" s="210">
        <f t="shared" si="0"/>
        <v>14.687984496124031</v>
      </c>
      <c r="M51" s="198">
        <f t="shared" si="24"/>
        <v>8398</v>
      </c>
      <c r="N51" s="210">
        <f t="shared" si="11"/>
        <v>29.466666666666665</v>
      </c>
      <c r="O51" s="198">
        <f t="shared" si="24"/>
        <v>557</v>
      </c>
      <c r="P51" s="198">
        <f t="shared" si="24"/>
        <v>171</v>
      </c>
      <c r="Q51" s="198">
        <f t="shared" si="24"/>
        <v>848</v>
      </c>
      <c r="R51" s="198">
        <f t="shared" si="24"/>
        <v>256</v>
      </c>
      <c r="S51" s="198">
        <f t="shared" si="24"/>
        <v>26369</v>
      </c>
      <c r="T51" s="198">
        <f t="shared" si="24"/>
        <v>3655</v>
      </c>
      <c r="U51" s="198">
        <f t="shared" si="24"/>
        <v>7003</v>
      </c>
      <c r="V51" s="198">
        <f t="shared" si="24"/>
        <v>1055</v>
      </c>
      <c r="W51" s="198">
        <f t="shared" si="24"/>
        <v>3812</v>
      </c>
      <c r="X51" s="198">
        <f t="shared" si="24"/>
        <v>624</v>
      </c>
      <c r="Y51" s="210">
        <f t="shared" si="1"/>
        <v>54.43381407968014</v>
      </c>
      <c r="Z51" s="210">
        <f t="shared" si="12"/>
        <v>59.14691943127962</v>
      </c>
      <c r="AA51" s="198">
        <f t="shared" si="24"/>
        <v>21578</v>
      </c>
      <c r="AB51" s="198">
        <f t="shared" si="24"/>
        <v>4049</v>
      </c>
      <c r="AC51" s="198">
        <f t="shared" si="24"/>
        <v>9755</v>
      </c>
      <c r="AD51" s="198">
        <f t="shared" si="24"/>
        <v>1769</v>
      </c>
      <c r="AE51" s="198">
        <f t="shared" si="24"/>
        <v>7994</v>
      </c>
      <c r="AF51" s="198">
        <f t="shared" si="24"/>
        <v>1519</v>
      </c>
      <c r="AG51" s="198">
        <f t="shared" si="24"/>
        <v>327</v>
      </c>
      <c r="AH51" s="198">
        <f t="shared" si="24"/>
        <v>91</v>
      </c>
      <c r="AI51" s="198">
        <f t="shared" si="24"/>
        <v>2308</v>
      </c>
      <c r="AJ51" s="198">
        <f t="shared" si="24"/>
        <v>362</v>
      </c>
      <c r="AK51" s="198">
        <f t="shared" si="24"/>
        <v>277</v>
      </c>
      <c r="AL51" s="198">
        <f t="shared" si="24"/>
        <v>92</v>
      </c>
      <c r="AM51" s="198">
        <f t="shared" si="24"/>
        <v>684</v>
      </c>
      <c r="AN51" s="198">
        <f t="shared" si="24"/>
        <v>230</v>
      </c>
      <c r="AO51" s="198">
        <f t="shared" si="24"/>
        <v>4699</v>
      </c>
      <c r="AP51" s="198">
        <f t="shared" si="24"/>
        <v>847</v>
      </c>
      <c r="AQ51" s="198">
        <f t="shared" si="24"/>
        <v>4102</v>
      </c>
      <c r="AR51" s="198">
        <f t="shared" si="24"/>
        <v>631</v>
      </c>
      <c r="AS51" s="198">
        <f t="shared" si="24"/>
        <v>8801</v>
      </c>
      <c r="AT51" s="198">
        <f t="shared" si="24"/>
        <v>1478</v>
      </c>
      <c r="AU51" s="198">
        <f t="shared" si="24"/>
        <v>10279</v>
      </c>
      <c r="AV51" s="198">
        <f t="shared" si="24"/>
        <v>9337</v>
      </c>
      <c r="AW51" s="198">
        <f t="shared" si="24"/>
        <v>1744</v>
      </c>
      <c r="AX51" s="198">
        <f t="shared" si="24"/>
        <v>8114</v>
      </c>
      <c r="AY51" s="295">
        <f t="shared" si="24"/>
        <v>1363</v>
      </c>
      <c r="AZ51" s="198">
        <f t="shared" si="24"/>
        <v>17451</v>
      </c>
      <c r="BA51" s="198">
        <f t="shared" si="24"/>
        <v>3107</v>
      </c>
      <c r="BB51" s="198">
        <f t="shared" si="24"/>
        <v>20558</v>
      </c>
      <c r="BC51" s="198">
        <f t="shared" si="24"/>
        <v>0</v>
      </c>
      <c r="BD51" s="198">
        <f t="shared" si="24"/>
        <v>0</v>
      </c>
      <c r="BE51" s="198">
        <f t="shared" si="24"/>
        <v>0</v>
      </c>
      <c r="BF51" s="198">
        <f t="shared" si="24"/>
        <v>0</v>
      </c>
      <c r="BG51" s="198">
        <f t="shared" si="24"/>
        <v>40</v>
      </c>
      <c r="BH51" s="198">
        <f t="shared" si="24"/>
        <v>4464</v>
      </c>
      <c r="BI51" s="198">
        <f t="shared" si="24"/>
        <v>68545</v>
      </c>
      <c r="BJ51" s="198">
        <f t="shared" si="24"/>
        <v>68545</v>
      </c>
      <c r="BK51" s="198">
        <f t="shared" si="24"/>
        <v>8990</v>
      </c>
      <c r="BL51" s="198">
        <f t="shared" si="24"/>
        <v>96680</v>
      </c>
      <c r="BM51" s="198">
        <f t="shared" si="24"/>
        <v>105670</v>
      </c>
    </row>
    <row r="52" spans="1:65" s="147" customFormat="1" ht="17.100000000000001" customHeight="1">
      <c r="A52" s="199">
        <v>40</v>
      </c>
      <c r="B52" s="205" t="s">
        <v>106</v>
      </c>
      <c r="C52" s="194">
        <v>146000</v>
      </c>
      <c r="D52" s="194">
        <v>47000</v>
      </c>
      <c r="E52" s="194">
        <v>12275</v>
      </c>
      <c r="F52" s="194">
        <v>3920</v>
      </c>
      <c r="G52" s="194">
        <v>11425</v>
      </c>
      <c r="H52" s="209">
        <f t="shared" si="2"/>
        <v>93.075356415478609</v>
      </c>
      <c r="I52" s="194">
        <v>5029</v>
      </c>
      <c r="J52" s="209">
        <f t="shared" si="10"/>
        <v>128.2908163265306</v>
      </c>
      <c r="K52" s="194">
        <f>G52+'Aug25'!K52</f>
        <v>23652</v>
      </c>
      <c r="L52" s="209">
        <f t="shared" si="0"/>
        <v>16.2</v>
      </c>
      <c r="M52" s="194">
        <f>I52+'Aug25'!M52</f>
        <v>9924</v>
      </c>
      <c r="N52" s="209">
        <f t="shared" si="11"/>
        <v>21.114893617021277</v>
      </c>
      <c r="O52" s="194">
        <v>32</v>
      </c>
      <c r="P52" s="194">
        <v>34</v>
      </c>
      <c r="Q52" s="194">
        <f>O52+'Aug25'!Q52</f>
        <v>94</v>
      </c>
      <c r="R52" s="194">
        <f>P52+'Aug25'!R52</f>
        <v>63</v>
      </c>
      <c r="S52" s="194">
        <v>12405</v>
      </c>
      <c r="T52" s="194">
        <v>5600</v>
      </c>
      <c r="U52" s="194">
        <v>4669</v>
      </c>
      <c r="V52" s="194">
        <v>2382</v>
      </c>
      <c r="W52" s="194">
        <v>2470</v>
      </c>
      <c r="X52" s="194">
        <v>1239</v>
      </c>
      <c r="Y52" s="209">
        <f t="shared" si="1"/>
        <v>52.902120368387237</v>
      </c>
      <c r="Z52" s="209">
        <f t="shared" si="12"/>
        <v>52.015113350125944</v>
      </c>
      <c r="AA52" s="194">
        <v>11975</v>
      </c>
      <c r="AB52" s="194">
        <v>4380</v>
      </c>
      <c r="AC52" s="194">
        <v>4599</v>
      </c>
      <c r="AD52" s="194">
        <v>1626</v>
      </c>
      <c r="AE52" s="194">
        <v>4335</v>
      </c>
      <c r="AF52" s="194">
        <v>1510</v>
      </c>
      <c r="AG52" s="194">
        <v>131</v>
      </c>
      <c r="AH52" s="194">
        <v>23</v>
      </c>
      <c r="AI52" s="194">
        <v>573</v>
      </c>
      <c r="AJ52" s="194">
        <v>432</v>
      </c>
      <c r="AK52" s="194">
        <v>91</v>
      </c>
      <c r="AL52" s="194">
        <v>21</v>
      </c>
      <c r="AM52" s="194">
        <v>226</v>
      </c>
      <c r="AN52" s="194">
        <v>188</v>
      </c>
      <c r="AO52" s="194">
        <v>2605</v>
      </c>
      <c r="AP52" s="194">
        <v>966</v>
      </c>
      <c r="AQ52" s="194">
        <v>1911</v>
      </c>
      <c r="AR52" s="194">
        <v>745</v>
      </c>
      <c r="AS52" s="194">
        <f t="shared" si="3"/>
        <v>4516</v>
      </c>
      <c r="AT52" s="194">
        <f t="shared" si="4"/>
        <v>1711</v>
      </c>
      <c r="AU52" s="194">
        <f t="shared" si="5"/>
        <v>6227</v>
      </c>
      <c r="AV52" s="194">
        <f>AO52+'Aug25'!AV52</f>
        <v>5394</v>
      </c>
      <c r="AW52" s="194">
        <f>AP52+'Aug25'!AW52</f>
        <v>1952</v>
      </c>
      <c r="AX52" s="194">
        <f>AQ52+'Aug25'!AX52</f>
        <v>3981</v>
      </c>
      <c r="AY52" s="194">
        <f>AR52+'Aug25'!AY52</f>
        <v>1483</v>
      </c>
      <c r="AZ52" s="194">
        <f t="shared" si="6"/>
        <v>9375</v>
      </c>
      <c r="BA52" s="194">
        <f t="shared" si="7"/>
        <v>3435</v>
      </c>
      <c r="BB52" s="194">
        <f t="shared" si="8"/>
        <v>12810</v>
      </c>
      <c r="BC52" s="194"/>
      <c r="BD52" s="194"/>
      <c r="BE52" s="194"/>
      <c r="BF52" s="194"/>
      <c r="BG52" s="194">
        <v>3</v>
      </c>
      <c r="BH52" s="194">
        <v>5772</v>
      </c>
      <c r="BI52" s="194"/>
      <c r="BJ52" s="194">
        <f>SUM(BH52:BI52)</f>
        <v>5772</v>
      </c>
      <c r="BK52" s="194">
        <f>'Aug25'!BK52+BH52</f>
        <v>11304</v>
      </c>
      <c r="BL52" s="194">
        <f>'Aug25'!BL52+BI52</f>
        <v>0</v>
      </c>
      <c r="BM52" s="194">
        <f>SUM(BK52:BL52)</f>
        <v>11304</v>
      </c>
    </row>
    <row r="53" spans="1:65" s="147" customFormat="1" ht="17.100000000000001" customHeight="1">
      <c r="A53" s="195">
        <v>41</v>
      </c>
      <c r="B53" s="196" t="s">
        <v>107</v>
      </c>
      <c r="C53" s="194">
        <v>45000</v>
      </c>
      <c r="D53" s="194">
        <v>8000</v>
      </c>
      <c r="E53" s="194">
        <v>3750</v>
      </c>
      <c r="F53" s="194">
        <v>665</v>
      </c>
      <c r="G53" s="194">
        <v>3750</v>
      </c>
      <c r="H53" s="209">
        <f t="shared" si="2"/>
        <v>100</v>
      </c>
      <c r="I53" s="194">
        <v>704</v>
      </c>
      <c r="J53" s="209">
        <f t="shared" si="10"/>
        <v>105.86466165413533</v>
      </c>
      <c r="K53" s="194">
        <f>G53+'Aug25'!K53</f>
        <v>7339</v>
      </c>
      <c r="L53" s="209">
        <f t="shared" si="0"/>
        <v>16.308888888888887</v>
      </c>
      <c r="M53" s="194">
        <f>I53+'Aug25'!M53</f>
        <v>1299</v>
      </c>
      <c r="N53" s="209">
        <f t="shared" si="11"/>
        <v>16.237500000000001</v>
      </c>
      <c r="O53" s="194">
        <v>0</v>
      </c>
      <c r="P53" s="194">
        <v>0</v>
      </c>
      <c r="Q53" s="194">
        <f>O53+'Aug25'!Q53</f>
        <v>13</v>
      </c>
      <c r="R53" s="194">
        <f>P53+'Aug25'!R53</f>
        <v>3</v>
      </c>
      <c r="S53" s="194">
        <v>5885</v>
      </c>
      <c r="T53" s="194">
        <v>635</v>
      </c>
      <c r="U53" s="194">
        <v>1546</v>
      </c>
      <c r="V53" s="194">
        <v>156</v>
      </c>
      <c r="W53" s="194">
        <v>850</v>
      </c>
      <c r="X53" s="194">
        <v>78</v>
      </c>
      <c r="Y53" s="209">
        <f t="shared" si="1"/>
        <v>54.980595084087966</v>
      </c>
      <c r="Z53" s="209">
        <f t="shared" si="12"/>
        <v>50</v>
      </c>
      <c r="AA53" s="194">
        <v>4050</v>
      </c>
      <c r="AB53" s="194">
        <v>598</v>
      </c>
      <c r="AC53" s="194">
        <v>1093</v>
      </c>
      <c r="AD53" s="194">
        <v>88</v>
      </c>
      <c r="AE53" s="194">
        <v>796</v>
      </c>
      <c r="AF53" s="194">
        <v>59</v>
      </c>
      <c r="AG53" s="194">
        <v>28</v>
      </c>
      <c r="AH53" s="194">
        <v>13</v>
      </c>
      <c r="AI53" s="194">
        <v>43</v>
      </c>
      <c r="AJ53" s="194">
        <v>3</v>
      </c>
      <c r="AK53" s="194">
        <v>24</v>
      </c>
      <c r="AL53" s="194">
        <v>2</v>
      </c>
      <c r="AM53" s="194">
        <v>20</v>
      </c>
      <c r="AN53" s="194">
        <v>3</v>
      </c>
      <c r="AO53" s="194">
        <v>847</v>
      </c>
      <c r="AP53" s="194">
        <v>201</v>
      </c>
      <c r="AQ53" s="194">
        <v>685</v>
      </c>
      <c r="AR53" s="194">
        <v>174</v>
      </c>
      <c r="AS53" s="194">
        <f t="shared" si="3"/>
        <v>1532</v>
      </c>
      <c r="AT53" s="194">
        <f t="shared" si="4"/>
        <v>375</v>
      </c>
      <c r="AU53" s="194">
        <f t="shared" si="5"/>
        <v>1907</v>
      </c>
      <c r="AV53" s="194">
        <f>AO53+'Aug25'!AV53</f>
        <v>1667</v>
      </c>
      <c r="AW53" s="194">
        <f>AP53+'Aug25'!AW53</f>
        <v>300</v>
      </c>
      <c r="AX53" s="194">
        <f>AQ53+'Aug25'!AX53</f>
        <v>1371</v>
      </c>
      <c r="AY53" s="194">
        <f>AR53+'Aug25'!AY53</f>
        <v>283</v>
      </c>
      <c r="AZ53" s="194">
        <f t="shared" si="6"/>
        <v>3038</v>
      </c>
      <c r="BA53" s="194">
        <f t="shared" si="7"/>
        <v>583</v>
      </c>
      <c r="BB53" s="194">
        <f t="shared" si="8"/>
        <v>3621</v>
      </c>
      <c r="BC53" s="194"/>
      <c r="BD53" s="194"/>
      <c r="BE53" s="194"/>
      <c r="BF53" s="194"/>
      <c r="BG53" s="194"/>
      <c r="BH53" s="194"/>
      <c r="BI53" s="194"/>
      <c r="BJ53" s="194"/>
      <c r="BK53" s="299"/>
      <c r="BL53" s="299"/>
      <c r="BM53" s="299"/>
    </row>
    <row r="54" spans="1:65" s="148" customFormat="1" ht="17.100000000000001" customHeight="1">
      <c r="A54" s="197"/>
      <c r="B54" s="198" t="s">
        <v>74</v>
      </c>
      <c r="C54" s="198">
        <f>SUM(C52:C53)</f>
        <v>191000</v>
      </c>
      <c r="D54" s="198">
        <f t="shared" ref="D54:BM54" si="25">SUM(D52:D53)</f>
        <v>55000</v>
      </c>
      <c r="E54" s="198">
        <f t="shared" si="25"/>
        <v>16025</v>
      </c>
      <c r="F54" s="198">
        <f t="shared" si="25"/>
        <v>4585</v>
      </c>
      <c r="G54" s="198">
        <f t="shared" si="25"/>
        <v>15175</v>
      </c>
      <c r="H54" s="210">
        <f t="shared" si="2"/>
        <v>94.695787831513258</v>
      </c>
      <c r="I54" s="198">
        <f t="shared" si="25"/>
        <v>5733</v>
      </c>
      <c r="J54" s="210">
        <f t="shared" si="10"/>
        <v>125.03816793893129</v>
      </c>
      <c r="K54" s="198">
        <f t="shared" si="25"/>
        <v>30991</v>
      </c>
      <c r="L54" s="210">
        <f t="shared" si="0"/>
        <v>16.225654450261779</v>
      </c>
      <c r="M54" s="198">
        <f t="shared" si="25"/>
        <v>11223</v>
      </c>
      <c r="N54" s="210">
        <f t="shared" si="11"/>
        <v>20.405454545454546</v>
      </c>
      <c r="O54" s="198">
        <f t="shared" si="25"/>
        <v>32</v>
      </c>
      <c r="P54" s="198">
        <f t="shared" si="25"/>
        <v>34</v>
      </c>
      <c r="Q54" s="198">
        <f t="shared" si="25"/>
        <v>107</v>
      </c>
      <c r="R54" s="198">
        <f t="shared" si="25"/>
        <v>66</v>
      </c>
      <c r="S54" s="198">
        <f t="shared" si="25"/>
        <v>18290</v>
      </c>
      <c r="T54" s="198">
        <f t="shared" si="25"/>
        <v>6235</v>
      </c>
      <c r="U54" s="198">
        <f t="shared" si="25"/>
        <v>6215</v>
      </c>
      <c r="V54" s="198">
        <f t="shared" si="25"/>
        <v>2538</v>
      </c>
      <c r="W54" s="198">
        <f t="shared" si="25"/>
        <v>3320</v>
      </c>
      <c r="X54" s="198">
        <f t="shared" si="25"/>
        <v>1317</v>
      </c>
      <c r="Y54" s="210">
        <f t="shared" si="1"/>
        <v>53.419147224456957</v>
      </c>
      <c r="Z54" s="210">
        <f t="shared" si="12"/>
        <v>51.891252955082741</v>
      </c>
      <c r="AA54" s="198">
        <f t="shared" si="25"/>
        <v>16025</v>
      </c>
      <c r="AB54" s="198">
        <f t="shared" si="25"/>
        <v>4978</v>
      </c>
      <c r="AC54" s="198">
        <f t="shared" si="25"/>
        <v>5692</v>
      </c>
      <c r="AD54" s="198">
        <f t="shared" si="25"/>
        <v>1714</v>
      </c>
      <c r="AE54" s="198">
        <f t="shared" si="25"/>
        <v>5131</v>
      </c>
      <c r="AF54" s="198">
        <f t="shared" si="25"/>
        <v>1569</v>
      </c>
      <c r="AG54" s="198">
        <f t="shared" si="25"/>
        <v>159</v>
      </c>
      <c r="AH54" s="198">
        <f t="shared" si="25"/>
        <v>36</v>
      </c>
      <c r="AI54" s="198">
        <f t="shared" si="25"/>
        <v>616</v>
      </c>
      <c r="AJ54" s="198">
        <f t="shared" si="25"/>
        <v>435</v>
      </c>
      <c r="AK54" s="198">
        <f t="shared" si="25"/>
        <v>115</v>
      </c>
      <c r="AL54" s="198">
        <f t="shared" si="25"/>
        <v>23</v>
      </c>
      <c r="AM54" s="198">
        <f t="shared" si="25"/>
        <v>246</v>
      </c>
      <c r="AN54" s="198">
        <f t="shared" si="25"/>
        <v>191</v>
      </c>
      <c r="AO54" s="198">
        <f t="shared" si="25"/>
        <v>3452</v>
      </c>
      <c r="AP54" s="198">
        <f t="shared" si="25"/>
        <v>1167</v>
      </c>
      <c r="AQ54" s="198">
        <f t="shared" si="25"/>
        <v>2596</v>
      </c>
      <c r="AR54" s="198">
        <f t="shared" si="25"/>
        <v>919</v>
      </c>
      <c r="AS54" s="198">
        <f t="shared" si="25"/>
        <v>6048</v>
      </c>
      <c r="AT54" s="198">
        <f t="shared" si="25"/>
        <v>2086</v>
      </c>
      <c r="AU54" s="198">
        <f t="shared" si="25"/>
        <v>8134</v>
      </c>
      <c r="AV54" s="198">
        <f t="shared" si="25"/>
        <v>7061</v>
      </c>
      <c r="AW54" s="295">
        <f t="shared" si="25"/>
        <v>2252</v>
      </c>
      <c r="AX54" s="198">
        <f t="shared" si="25"/>
        <v>5352</v>
      </c>
      <c r="AY54" s="295">
        <f t="shared" si="25"/>
        <v>1766</v>
      </c>
      <c r="AZ54" s="198">
        <f t="shared" si="25"/>
        <v>12413</v>
      </c>
      <c r="BA54" s="198">
        <f t="shared" si="25"/>
        <v>4018</v>
      </c>
      <c r="BB54" s="198">
        <f t="shared" si="25"/>
        <v>16431</v>
      </c>
      <c r="BC54" s="198">
        <f t="shared" si="25"/>
        <v>0</v>
      </c>
      <c r="BD54" s="198">
        <f t="shared" si="25"/>
        <v>0</v>
      </c>
      <c r="BE54" s="198">
        <f t="shared" si="25"/>
        <v>0</v>
      </c>
      <c r="BF54" s="198">
        <f t="shared" si="25"/>
        <v>0</v>
      </c>
      <c r="BG54" s="198">
        <f t="shared" si="25"/>
        <v>3</v>
      </c>
      <c r="BH54" s="198">
        <f t="shared" si="25"/>
        <v>5772</v>
      </c>
      <c r="BI54" s="198">
        <f t="shared" si="25"/>
        <v>0</v>
      </c>
      <c r="BJ54" s="198">
        <f t="shared" si="25"/>
        <v>5772</v>
      </c>
      <c r="BK54" s="198">
        <f t="shared" si="25"/>
        <v>11304</v>
      </c>
      <c r="BL54" s="198">
        <f t="shared" si="25"/>
        <v>0</v>
      </c>
      <c r="BM54" s="198">
        <f t="shared" si="25"/>
        <v>11304</v>
      </c>
    </row>
    <row r="55" spans="1:65" s="147" customFormat="1" ht="17.100000000000001" customHeight="1">
      <c r="A55" s="199">
        <v>42</v>
      </c>
      <c r="B55" s="205" t="s">
        <v>108</v>
      </c>
      <c r="C55" s="194">
        <v>115000</v>
      </c>
      <c r="D55" s="194">
        <v>0</v>
      </c>
      <c r="E55" s="291">
        <v>9585</v>
      </c>
      <c r="F55" s="291">
        <v>0</v>
      </c>
      <c r="G55" s="291">
        <v>8687</v>
      </c>
      <c r="H55" s="209">
        <f t="shared" si="2"/>
        <v>90.631194574856551</v>
      </c>
      <c r="I55" s="291">
        <v>0</v>
      </c>
      <c r="J55" s="209"/>
      <c r="K55" s="194">
        <f>G55+'Aug25'!K55</f>
        <v>14994</v>
      </c>
      <c r="L55" s="209">
        <f t="shared" si="0"/>
        <v>13.038260869565217</v>
      </c>
      <c r="M55" s="194">
        <f>I55+'Aug25'!M55</f>
        <v>0</v>
      </c>
      <c r="N55" s="209">
        <v>0</v>
      </c>
      <c r="O55" s="194">
        <v>0</v>
      </c>
      <c r="P55" s="194">
        <v>0</v>
      </c>
      <c r="Q55" s="194">
        <f>O55+'Aug25'!Q55</f>
        <v>0</v>
      </c>
      <c r="R55" s="194">
        <f>P55+'Aug25'!R55</f>
        <v>0</v>
      </c>
      <c r="S55" s="194">
        <v>13269</v>
      </c>
      <c r="T55" s="194">
        <v>0</v>
      </c>
      <c r="U55" s="194">
        <v>3830</v>
      </c>
      <c r="V55" s="194">
        <v>0</v>
      </c>
      <c r="W55" s="194">
        <v>2000</v>
      </c>
      <c r="X55" s="194">
        <v>0</v>
      </c>
      <c r="Y55" s="209">
        <f t="shared" si="1"/>
        <v>52.219321148825067</v>
      </c>
      <c r="Z55" s="209"/>
      <c r="AA55" s="194">
        <v>8144</v>
      </c>
      <c r="AB55" s="194">
        <v>0</v>
      </c>
      <c r="AC55" s="194">
        <v>4420</v>
      </c>
      <c r="AD55" s="194">
        <v>0</v>
      </c>
      <c r="AE55" s="194">
        <v>3382</v>
      </c>
      <c r="AF55" s="194">
        <v>0</v>
      </c>
      <c r="AG55" s="194">
        <v>45</v>
      </c>
      <c r="AH55" s="194">
        <v>0</v>
      </c>
      <c r="AI55" s="194">
        <v>271</v>
      </c>
      <c r="AJ55" s="194">
        <v>0</v>
      </c>
      <c r="AK55" s="194">
        <v>34</v>
      </c>
      <c r="AL55" s="194">
        <v>0</v>
      </c>
      <c r="AM55" s="194">
        <v>36</v>
      </c>
      <c r="AN55" s="194">
        <v>0</v>
      </c>
      <c r="AO55" s="194">
        <v>2114</v>
      </c>
      <c r="AP55" s="194">
        <v>0</v>
      </c>
      <c r="AQ55" s="194">
        <v>1831</v>
      </c>
      <c r="AR55" s="194">
        <v>0</v>
      </c>
      <c r="AS55" s="194">
        <f t="shared" si="3"/>
        <v>3945</v>
      </c>
      <c r="AT55" s="194">
        <f t="shared" si="4"/>
        <v>0</v>
      </c>
      <c r="AU55" s="194">
        <f t="shared" si="5"/>
        <v>3945</v>
      </c>
      <c r="AV55" s="194">
        <f>AO55+'Aug25'!AV55</f>
        <v>4128</v>
      </c>
      <c r="AW55" s="194">
        <f>AP55+'Aug25'!AW55</f>
        <v>0</v>
      </c>
      <c r="AX55" s="194">
        <f>AQ55+'Aug25'!AX55</f>
        <v>3576</v>
      </c>
      <c r="AY55" s="194">
        <f>AR55+'Aug25'!AY55</f>
        <v>0</v>
      </c>
      <c r="AZ55" s="194">
        <f t="shared" si="6"/>
        <v>7704</v>
      </c>
      <c r="BA55" s="194">
        <f t="shared" si="7"/>
        <v>0</v>
      </c>
      <c r="BB55" s="194">
        <f t="shared" si="8"/>
        <v>7704</v>
      </c>
      <c r="BC55" s="194">
        <v>0</v>
      </c>
      <c r="BD55" s="194">
        <v>0</v>
      </c>
      <c r="BE55" s="194">
        <v>0</v>
      </c>
      <c r="BF55" s="194">
        <v>0</v>
      </c>
      <c r="BG55" s="194">
        <v>0</v>
      </c>
      <c r="BH55" s="194">
        <v>0</v>
      </c>
      <c r="BI55" s="194">
        <v>0</v>
      </c>
      <c r="BJ55" s="194">
        <v>0</v>
      </c>
      <c r="BK55" s="299"/>
      <c r="BL55" s="299"/>
      <c r="BM55" s="299"/>
    </row>
    <row r="56" spans="1:65" s="147" customFormat="1" ht="17.100000000000001" customHeight="1">
      <c r="A56" s="195">
        <v>43</v>
      </c>
      <c r="B56" s="196" t="s">
        <v>109</v>
      </c>
      <c r="C56" s="194">
        <v>120000</v>
      </c>
      <c r="D56" s="194">
        <v>0</v>
      </c>
      <c r="E56" s="291">
        <v>10000</v>
      </c>
      <c r="F56" s="291">
        <v>0</v>
      </c>
      <c r="G56" s="291">
        <v>8991</v>
      </c>
      <c r="H56" s="209">
        <f t="shared" si="2"/>
        <v>89.91</v>
      </c>
      <c r="I56" s="291">
        <v>0</v>
      </c>
      <c r="J56" s="209"/>
      <c r="K56" s="194">
        <f>G56+'Aug25'!K56</f>
        <v>16440</v>
      </c>
      <c r="L56" s="209">
        <f t="shared" si="0"/>
        <v>13.7</v>
      </c>
      <c r="M56" s="194">
        <f>I56+'Aug25'!M56</f>
        <v>0</v>
      </c>
      <c r="N56" s="209">
        <v>0</v>
      </c>
      <c r="O56" s="194">
        <v>8</v>
      </c>
      <c r="P56" s="194">
        <v>0</v>
      </c>
      <c r="Q56" s="194">
        <f>O56+'Aug25'!Q56</f>
        <v>9</v>
      </c>
      <c r="R56" s="194">
        <f>P56+'Aug25'!R56</f>
        <v>0</v>
      </c>
      <c r="S56" s="194">
        <v>12839</v>
      </c>
      <c r="T56" s="194">
        <v>0</v>
      </c>
      <c r="U56" s="194">
        <v>3891</v>
      </c>
      <c r="V56" s="194">
        <v>0</v>
      </c>
      <c r="W56" s="194">
        <v>1938</v>
      </c>
      <c r="X56" s="194">
        <v>0</v>
      </c>
      <c r="Y56" s="209">
        <f t="shared" si="1"/>
        <v>49.807247494217428</v>
      </c>
      <c r="Z56" s="209"/>
      <c r="AA56" s="194">
        <v>8939</v>
      </c>
      <c r="AB56" s="194">
        <v>0</v>
      </c>
      <c r="AC56" s="194">
        <v>4399</v>
      </c>
      <c r="AD56" s="194">
        <v>0</v>
      </c>
      <c r="AE56" s="194">
        <v>4459</v>
      </c>
      <c r="AF56" s="194">
        <v>0</v>
      </c>
      <c r="AG56" s="194">
        <v>125</v>
      </c>
      <c r="AH56" s="194">
        <v>0</v>
      </c>
      <c r="AI56" s="194">
        <v>198</v>
      </c>
      <c r="AJ56" s="194">
        <v>0</v>
      </c>
      <c r="AK56" s="194">
        <v>106</v>
      </c>
      <c r="AL56" s="194">
        <v>0</v>
      </c>
      <c r="AM56" s="194">
        <v>32</v>
      </c>
      <c r="AN56" s="194">
        <v>0</v>
      </c>
      <c r="AO56" s="194">
        <v>2044</v>
      </c>
      <c r="AP56" s="194">
        <v>0</v>
      </c>
      <c r="AQ56" s="194">
        <v>1670</v>
      </c>
      <c r="AR56" s="194">
        <v>0</v>
      </c>
      <c r="AS56" s="194">
        <f t="shared" si="3"/>
        <v>3714</v>
      </c>
      <c r="AT56" s="194">
        <f t="shared" si="4"/>
        <v>0</v>
      </c>
      <c r="AU56" s="194">
        <f t="shared" si="5"/>
        <v>3714</v>
      </c>
      <c r="AV56" s="194">
        <f>AO56+'Aug25'!AV56</f>
        <v>4451</v>
      </c>
      <c r="AW56" s="194">
        <f>AP56+'Aug25'!AW56</f>
        <v>0</v>
      </c>
      <c r="AX56" s="194">
        <f>AQ56+'Aug25'!AX56</f>
        <v>3703</v>
      </c>
      <c r="AY56" s="194">
        <f>AR56+'Aug25'!AY56</f>
        <v>0</v>
      </c>
      <c r="AZ56" s="194">
        <f t="shared" si="6"/>
        <v>8154</v>
      </c>
      <c r="BA56" s="194">
        <f t="shared" si="7"/>
        <v>0</v>
      </c>
      <c r="BB56" s="194">
        <f t="shared" si="8"/>
        <v>8154</v>
      </c>
      <c r="BC56" s="194">
        <v>0</v>
      </c>
      <c r="BD56" s="194">
        <v>0</v>
      </c>
      <c r="BE56" s="194">
        <v>0</v>
      </c>
      <c r="BF56" s="194">
        <v>0</v>
      </c>
      <c r="BG56" s="194">
        <v>0</v>
      </c>
      <c r="BH56" s="194">
        <v>0</v>
      </c>
      <c r="BI56" s="194">
        <v>0</v>
      </c>
      <c r="BJ56" s="194">
        <v>0</v>
      </c>
      <c r="BK56" s="299"/>
      <c r="BL56" s="299"/>
      <c r="BM56" s="299"/>
    </row>
    <row r="57" spans="1:65" s="148" customFormat="1" ht="17.100000000000001" customHeight="1">
      <c r="A57" s="197"/>
      <c r="B57" s="198" t="s">
        <v>74</v>
      </c>
      <c r="C57" s="198">
        <f>SUM(C55:C56)</f>
        <v>235000</v>
      </c>
      <c r="D57" s="198">
        <f t="shared" ref="D57:BM57" si="26">SUM(D55:D56)</f>
        <v>0</v>
      </c>
      <c r="E57" s="198">
        <f t="shared" si="26"/>
        <v>19585</v>
      </c>
      <c r="F57" s="198">
        <f t="shared" si="26"/>
        <v>0</v>
      </c>
      <c r="G57" s="198">
        <f t="shared" si="26"/>
        <v>17678</v>
      </c>
      <c r="H57" s="210">
        <f t="shared" si="2"/>
        <v>90.262956344140918</v>
      </c>
      <c r="I57" s="198">
        <f t="shared" si="26"/>
        <v>0</v>
      </c>
      <c r="J57" s="198">
        <f t="shared" si="26"/>
        <v>0</v>
      </c>
      <c r="K57" s="198">
        <f t="shared" si="26"/>
        <v>31434</v>
      </c>
      <c r="L57" s="210">
        <f t="shared" si="0"/>
        <v>13.376170212765958</v>
      </c>
      <c r="M57" s="198">
        <f t="shared" si="26"/>
        <v>0</v>
      </c>
      <c r="N57" s="198">
        <f t="shared" si="26"/>
        <v>0</v>
      </c>
      <c r="O57" s="198">
        <f t="shared" si="26"/>
        <v>8</v>
      </c>
      <c r="P57" s="198">
        <f t="shared" si="26"/>
        <v>0</v>
      </c>
      <c r="Q57" s="198">
        <f t="shared" si="26"/>
        <v>9</v>
      </c>
      <c r="R57" s="198">
        <f t="shared" si="26"/>
        <v>0</v>
      </c>
      <c r="S57" s="198">
        <f t="shared" si="26"/>
        <v>26108</v>
      </c>
      <c r="T57" s="198">
        <f t="shared" si="26"/>
        <v>0</v>
      </c>
      <c r="U57" s="198">
        <f t="shared" si="26"/>
        <v>7721</v>
      </c>
      <c r="V57" s="198">
        <f t="shared" si="26"/>
        <v>0</v>
      </c>
      <c r="W57" s="198">
        <f t="shared" si="26"/>
        <v>3938</v>
      </c>
      <c r="X57" s="198">
        <f t="shared" si="26"/>
        <v>0</v>
      </c>
      <c r="Y57" s="209">
        <f t="shared" si="1"/>
        <v>51.003755990156712</v>
      </c>
      <c r="Z57" s="198">
        <f t="shared" si="26"/>
        <v>0</v>
      </c>
      <c r="AA57" s="198">
        <f t="shared" si="26"/>
        <v>17083</v>
      </c>
      <c r="AB57" s="198">
        <f t="shared" si="26"/>
        <v>0</v>
      </c>
      <c r="AC57" s="198">
        <f t="shared" si="26"/>
        <v>8819</v>
      </c>
      <c r="AD57" s="198">
        <f t="shared" si="26"/>
        <v>0</v>
      </c>
      <c r="AE57" s="198">
        <f t="shared" si="26"/>
        <v>7841</v>
      </c>
      <c r="AF57" s="198">
        <f t="shared" si="26"/>
        <v>0</v>
      </c>
      <c r="AG57" s="198">
        <f t="shared" si="26"/>
        <v>170</v>
      </c>
      <c r="AH57" s="198">
        <f t="shared" si="26"/>
        <v>0</v>
      </c>
      <c r="AI57" s="198">
        <f t="shared" si="26"/>
        <v>469</v>
      </c>
      <c r="AJ57" s="198">
        <f t="shared" si="26"/>
        <v>0</v>
      </c>
      <c r="AK57" s="198">
        <f t="shared" si="26"/>
        <v>140</v>
      </c>
      <c r="AL57" s="198">
        <f t="shared" si="26"/>
        <v>0</v>
      </c>
      <c r="AM57" s="198">
        <f t="shared" si="26"/>
        <v>68</v>
      </c>
      <c r="AN57" s="198">
        <f t="shared" si="26"/>
        <v>0</v>
      </c>
      <c r="AO57" s="198">
        <f t="shared" si="26"/>
        <v>4158</v>
      </c>
      <c r="AP57" s="198">
        <f t="shared" si="26"/>
        <v>0</v>
      </c>
      <c r="AQ57" s="198">
        <f t="shared" si="26"/>
        <v>3501</v>
      </c>
      <c r="AR57" s="198">
        <f t="shared" si="26"/>
        <v>0</v>
      </c>
      <c r="AS57" s="198">
        <f t="shared" si="26"/>
        <v>7659</v>
      </c>
      <c r="AT57" s="198">
        <f t="shared" si="26"/>
        <v>0</v>
      </c>
      <c r="AU57" s="198">
        <f t="shared" si="26"/>
        <v>7659</v>
      </c>
      <c r="AV57" s="198">
        <f t="shared" si="26"/>
        <v>8579</v>
      </c>
      <c r="AW57" s="198">
        <f t="shared" si="26"/>
        <v>0</v>
      </c>
      <c r="AX57" s="198">
        <f t="shared" si="26"/>
        <v>7279</v>
      </c>
      <c r="AY57" s="198">
        <f t="shared" si="26"/>
        <v>0</v>
      </c>
      <c r="AZ57" s="198">
        <f t="shared" si="26"/>
        <v>15858</v>
      </c>
      <c r="BA57" s="198">
        <f t="shared" si="26"/>
        <v>0</v>
      </c>
      <c r="BB57" s="198">
        <f t="shared" si="26"/>
        <v>15858</v>
      </c>
      <c r="BC57" s="198">
        <f t="shared" si="26"/>
        <v>0</v>
      </c>
      <c r="BD57" s="198">
        <f t="shared" si="26"/>
        <v>0</v>
      </c>
      <c r="BE57" s="198">
        <f t="shared" si="26"/>
        <v>0</v>
      </c>
      <c r="BF57" s="198">
        <f t="shared" si="26"/>
        <v>0</v>
      </c>
      <c r="BG57" s="198">
        <f t="shared" si="26"/>
        <v>0</v>
      </c>
      <c r="BH57" s="198">
        <f t="shared" si="26"/>
        <v>0</v>
      </c>
      <c r="BI57" s="198">
        <f t="shared" si="26"/>
        <v>0</v>
      </c>
      <c r="BJ57" s="198">
        <f t="shared" si="26"/>
        <v>0</v>
      </c>
      <c r="BK57" s="198">
        <f t="shared" si="26"/>
        <v>0</v>
      </c>
      <c r="BL57" s="198">
        <f t="shared" si="26"/>
        <v>0</v>
      </c>
      <c r="BM57" s="198">
        <f t="shared" si="26"/>
        <v>0</v>
      </c>
    </row>
    <row r="58" spans="1:65" s="147" customFormat="1" ht="17.100000000000001" customHeight="1">
      <c r="A58" s="199">
        <v>44</v>
      </c>
      <c r="B58" s="205" t="s">
        <v>110</v>
      </c>
      <c r="C58" s="194">
        <v>88000</v>
      </c>
      <c r="D58" s="194">
        <v>40000</v>
      </c>
      <c r="E58" s="291">
        <v>7810</v>
      </c>
      <c r="F58" s="291">
        <v>3290</v>
      </c>
      <c r="G58" s="291">
        <v>8734</v>
      </c>
      <c r="H58" s="209">
        <f t="shared" si="2"/>
        <v>111.83098591549296</v>
      </c>
      <c r="I58" s="291">
        <v>4185</v>
      </c>
      <c r="J58" s="209">
        <f t="shared" si="10"/>
        <v>127.20364741641338</v>
      </c>
      <c r="K58" s="194">
        <f>G58+'Aug25'!K58</f>
        <v>16099</v>
      </c>
      <c r="L58" s="209">
        <f t="shared" si="0"/>
        <v>18.294318181818181</v>
      </c>
      <c r="M58" s="194">
        <f>I58+'Aug25'!M58</f>
        <v>4185</v>
      </c>
      <c r="N58" s="209">
        <f t="shared" ref="N58:N62" si="27">M58*100/D58</f>
        <v>10.4625</v>
      </c>
      <c r="O58" s="194">
        <v>315</v>
      </c>
      <c r="P58" s="194">
        <v>62</v>
      </c>
      <c r="Q58" s="194">
        <f>O58+'Aug25'!Q58</f>
        <v>577</v>
      </c>
      <c r="R58" s="194">
        <f>P58+'Aug25'!R58</f>
        <v>62</v>
      </c>
      <c r="S58" s="194">
        <v>16571</v>
      </c>
      <c r="T58" s="194">
        <v>4166</v>
      </c>
      <c r="U58" s="194">
        <v>3392</v>
      </c>
      <c r="V58" s="194">
        <v>1452</v>
      </c>
      <c r="W58" s="194">
        <v>1809</v>
      </c>
      <c r="X58" s="194">
        <v>769</v>
      </c>
      <c r="Y58" s="209">
        <f t="shared" si="1"/>
        <v>53.331367924528301</v>
      </c>
      <c r="Z58" s="209">
        <f t="shared" si="12"/>
        <v>52.96143250688705</v>
      </c>
      <c r="AA58" s="194">
        <v>6637</v>
      </c>
      <c r="AB58" s="194">
        <v>3667</v>
      </c>
      <c r="AC58" s="194">
        <v>3390</v>
      </c>
      <c r="AD58" s="194">
        <v>1791</v>
      </c>
      <c r="AE58" s="194">
        <v>3247</v>
      </c>
      <c r="AF58" s="194">
        <v>1876</v>
      </c>
      <c r="AG58" s="194">
        <v>77</v>
      </c>
      <c r="AH58" s="194">
        <v>67</v>
      </c>
      <c r="AI58" s="194">
        <v>381</v>
      </c>
      <c r="AJ58" s="194">
        <v>169</v>
      </c>
      <c r="AK58" s="194">
        <v>67</v>
      </c>
      <c r="AL58" s="194">
        <v>85</v>
      </c>
      <c r="AM58" s="194">
        <v>383</v>
      </c>
      <c r="AN58" s="194">
        <v>195</v>
      </c>
      <c r="AO58" s="194">
        <v>1435</v>
      </c>
      <c r="AP58" s="194">
        <v>803</v>
      </c>
      <c r="AQ58" s="194">
        <v>1134</v>
      </c>
      <c r="AR58" s="194">
        <v>600</v>
      </c>
      <c r="AS58" s="194">
        <f t="shared" si="3"/>
        <v>2569</v>
      </c>
      <c r="AT58" s="194">
        <f t="shared" si="4"/>
        <v>1403</v>
      </c>
      <c r="AU58" s="194">
        <f t="shared" si="5"/>
        <v>3972</v>
      </c>
      <c r="AV58" s="194">
        <f>AO58+'Aug25'!AV58</f>
        <v>2905</v>
      </c>
      <c r="AW58" s="194">
        <f>AP58+'Aug25'!AW58</f>
        <v>803</v>
      </c>
      <c r="AX58" s="194">
        <f>AQ58+'Aug25'!AX58</f>
        <v>2287</v>
      </c>
      <c r="AY58" s="194">
        <f>AR58+'Aug25'!AY58</f>
        <v>600</v>
      </c>
      <c r="AZ58" s="194">
        <f t="shared" si="6"/>
        <v>5192</v>
      </c>
      <c r="BA58" s="194">
        <f t="shared" si="7"/>
        <v>1403</v>
      </c>
      <c r="BB58" s="194">
        <f t="shared" si="8"/>
        <v>6595</v>
      </c>
      <c r="BC58" s="194">
        <v>20</v>
      </c>
      <c r="BD58" s="194">
        <v>100</v>
      </c>
      <c r="BE58" s="194">
        <f>BC58+'Aug25'!BE58</f>
        <v>35</v>
      </c>
      <c r="BF58" s="194">
        <f>BD58+'Aug25'!BF58</f>
        <v>175</v>
      </c>
      <c r="BG58" s="194">
        <v>3</v>
      </c>
      <c r="BH58" s="194">
        <v>7895</v>
      </c>
      <c r="BI58" s="194"/>
      <c r="BJ58" s="194">
        <v>7895</v>
      </c>
      <c r="BK58" s="194">
        <f>'Aug25'!BK58+BH58</f>
        <v>15494</v>
      </c>
      <c r="BL58" s="194">
        <f>'Aug25'!BL58+BI58</f>
        <v>0</v>
      </c>
      <c r="BM58" s="194">
        <f>SUM(BK58:BL58)</f>
        <v>15494</v>
      </c>
    </row>
    <row r="59" spans="1:65" s="147" customFormat="1" ht="17.100000000000001" customHeight="1">
      <c r="A59" s="193">
        <v>45</v>
      </c>
      <c r="B59" s="194" t="s">
        <v>111</v>
      </c>
      <c r="C59" s="194">
        <v>44000</v>
      </c>
      <c r="D59" s="194">
        <v>4000</v>
      </c>
      <c r="E59" s="291">
        <v>3760</v>
      </c>
      <c r="F59" s="291">
        <v>140</v>
      </c>
      <c r="G59" s="291">
        <v>3377</v>
      </c>
      <c r="H59" s="209">
        <f t="shared" si="2"/>
        <v>89.813829787234042</v>
      </c>
      <c r="I59" s="291">
        <v>690</v>
      </c>
      <c r="J59" s="209">
        <f t="shared" si="10"/>
        <v>492.85714285714283</v>
      </c>
      <c r="K59" s="194">
        <f>G59+'Aug25'!K59</f>
        <v>6687</v>
      </c>
      <c r="L59" s="209">
        <f t="shared" si="0"/>
        <v>15.197727272727272</v>
      </c>
      <c r="M59" s="194">
        <f>I59+'Aug25'!M59</f>
        <v>690</v>
      </c>
      <c r="N59" s="209">
        <f t="shared" si="27"/>
        <v>17.25</v>
      </c>
      <c r="O59" s="194">
        <v>128</v>
      </c>
      <c r="P59" s="194">
        <v>26</v>
      </c>
      <c r="Q59" s="194">
        <f>O59+'Aug25'!Q59</f>
        <v>295</v>
      </c>
      <c r="R59" s="194">
        <f>P59+'Aug25'!R59</f>
        <v>26</v>
      </c>
      <c r="S59" s="194">
        <v>6714</v>
      </c>
      <c r="T59" s="194">
        <v>788</v>
      </c>
      <c r="U59" s="194">
        <v>2191</v>
      </c>
      <c r="V59" s="194">
        <v>235</v>
      </c>
      <c r="W59" s="194">
        <v>1112</v>
      </c>
      <c r="X59" s="194">
        <v>126</v>
      </c>
      <c r="Y59" s="209">
        <f t="shared" si="1"/>
        <v>50.753080785029667</v>
      </c>
      <c r="Z59" s="209">
        <f t="shared" si="12"/>
        <v>53.617021276595743</v>
      </c>
      <c r="AA59" s="194">
        <v>5662</v>
      </c>
      <c r="AB59" s="194">
        <v>800</v>
      </c>
      <c r="AC59" s="194">
        <v>1469</v>
      </c>
      <c r="AD59" s="194">
        <v>200</v>
      </c>
      <c r="AE59" s="194">
        <v>4193</v>
      </c>
      <c r="AF59" s="194">
        <v>600</v>
      </c>
      <c r="AG59" s="194">
        <v>201</v>
      </c>
      <c r="AH59" s="194">
        <v>85</v>
      </c>
      <c r="AI59" s="194">
        <v>653</v>
      </c>
      <c r="AJ59" s="194">
        <v>238</v>
      </c>
      <c r="AK59" s="194">
        <v>101</v>
      </c>
      <c r="AL59" s="194">
        <v>69</v>
      </c>
      <c r="AM59" s="194">
        <v>998</v>
      </c>
      <c r="AN59" s="194">
        <v>38</v>
      </c>
      <c r="AO59" s="194">
        <v>810</v>
      </c>
      <c r="AP59" s="194">
        <v>95</v>
      </c>
      <c r="AQ59" s="194">
        <v>657</v>
      </c>
      <c r="AR59" s="194">
        <v>73</v>
      </c>
      <c r="AS59" s="194">
        <f t="shared" si="3"/>
        <v>1467</v>
      </c>
      <c r="AT59" s="194">
        <f t="shared" si="4"/>
        <v>168</v>
      </c>
      <c r="AU59" s="194">
        <f t="shared" si="5"/>
        <v>1635</v>
      </c>
      <c r="AV59" s="194">
        <f>AO59+'Aug25'!AV59</f>
        <v>1633</v>
      </c>
      <c r="AW59" s="194">
        <f>AP59+'Aug25'!AW59</f>
        <v>95</v>
      </c>
      <c r="AX59" s="194">
        <f>AQ59+'Aug25'!AX59</f>
        <v>1334</v>
      </c>
      <c r="AY59" s="194">
        <f>AR59+'Aug25'!AY59</f>
        <v>73</v>
      </c>
      <c r="AZ59" s="194">
        <f t="shared" si="6"/>
        <v>2967</v>
      </c>
      <c r="BA59" s="194">
        <f t="shared" si="7"/>
        <v>168</v>
      </c>
      <c r="BB59" s="194">
        <f t="shared" si="8"/>
        <v>3135</v>
      </c>
      <c r="BC59" s="194"/>
      <c r="BD59" s="194"/>
      <c r="BE59" s="194"/>
      <c r="BF59" s="194"/>
      <c r="BG59" s="194"/>
      <c r="BH59" s="194"/>
      <c r="BI59" s="194"/>
      <c r="BJ59" s="194"/>
      <c r="BK59" s="299"/>
      <c r="BL59" s="299"/>
      <c r="BM59" s="299"/>
    </row>
    <row r="60" spans="1:65" s="147" customFormat="1" ht="17.100000000000001" customHeight="1">
      <c r="A60" s="193">
        <v>46</v>
      </c>
      <c r="B60" s="194" t="s">
        <v>112</v>
      </c>
      <c r="C60" s="194">
        <v>22000</v>
      </c>
      <c r="D60" s="194">
        <v>20000</v>
      </c>
      <c r="E60" s="291">
        <v>1840</v>
      </c>
      <c r="F60" s="291">
        <v>1760</v>
      </c>
      <c r="G60" s="291">
        <v>1707</v>
      </c>
      <c r="H60" s="209">
        <f t="shared" si="2"/>
        <v>92.771739130434781</v>
      </c>
      <c r="I60" s="291">
        <v>2412</v>
      </c>
      <c r="J60" s="209">
        <f t="shared" si="10"/>
        <v>137.04545454545453</v>
      </c>
      <c r="K60" s="194">
        <f>G60+'Aug25'!K60</f>
        <v>3281</v>
      </c>
      <c r="L60" s="209">
        <f t="shared" si="0"/>
        <v>14.913636363636364</v>
      </c>
      <c r="M60" s="194">
        <f>I60+'Aug25'!M60</f>
        <v>2412</v>
      </c>
      <c r="N60" s="209">
        <f t="shared" si="27"/>
        <v>12.06</v>
      </c>
      <c r="O60" s="194">
        <v>94</v>
      </c>
      <c r="P60" s="194">
        <v>42</v>
      </c>
      <c r="Q60" s="194">
        <f>O60+'Aug25'!Q60</f>
        <v>171</v>
      </c>
      <c r="R60" s="194">
        <f>P60+'Aug25'!R60</f>
        <v>42</v>
      </c>
      <c r="S60" s="194">
        <v>4389</v>
      </c>
      <c r="T60" s="194">
        <v>2398</v>
      </c>
      <c r="U60" s="194">
        <v>1196</v>
      </c>
      <c r="V60" s="194">
        <v>1065</v>
      </c>
      <c r="W60" s="194">
        <v>591</v>
      </c>
      <c r="X60" s="194">
        <v>543</v>
      </c>
      <c r="Y60" s="209">
        <f t="shared" si="1"/>
        <v>49.414715719063544</v>
      </c>
      <c r="Z60" s="209">
        <f t="shared" si="12"/>
        <v>50.985915492957744</v>
      </c>
      <c r="AA60" s="194">
        <v>1813</v>
      </c>
      <c r="AB60" s="194">
        <v>2246</v>
      </c>
      <c r="AC60" s="194">
        <v>844</v>
      </c>
      <c r="AD60" s="194">
        <v>1097</v>
      </c>
      <c r="AE60" s="194">
        <v>969</v>
      </c>
      <c r="AF60" s="194">
        <v>1149</v>
      </c>
      <c r="AG60" s="194">
        <v>19</v>
      </c>
      <c r="AH60" s="194">
        <v>18</v>
      </c>
      <c r="AI60" s="194">
        <v>109</v>
      </c>
      <c r="AJ60" s="194">
        <v>106</v>
      </c>
      <c r="AK60" s="194">
        <v>15</v>
      </c>
      <c r="AL60" s="194">
        <v>16</v>
      </c>
      <c r="AM60" s="194">
        <v>24</v>
      </c>
      <c r="AN60" s="194">
        <v>13</v>
      </c>
      <c r="AO60" s="194">
        <v>420</v>
      </c>
      <c r="AP60" s="194">
        <v>463</v>
      </c>
      <c r="AQ60" s="194">
        <v>321</v>
      </c>
      <c r="AR60" s="194">
        <v>415</v>
      </c>
      <c r="AS60" s="194">
        <f t="shared" si="3"/>
        <v>741</v>
      </c>
      <c r="AT60" s="194">
        <f t="shared" si="4"/>
        <v>878</v>
      </c>
      <c r="AU60" s="194">
        <f t="shared" si="5"/>
        <v>1619</v>
      </c>
      <c r="AV60" s="194">
        <f>AO60+'Aug25'!AV60</f>
        <v>808</v>
      </c>
      <c r="AW60" s="194">
        <f>AP60+'Aug25'!AW60</f>
        <v>463</v>
      </c>
      <c r="AX60" s="194">
        <f>AQ60+'Aug25'!AX60</f>
        <v>632</v>
      </c>
      <c r="AY60" s="194">
        <f>AR60+'Aug25'!AY60</f>
        <v>415</v>
      </c>
      <c r="AZ60" s="194">
        <f t="shared" si="6"/>
        <v>1440</v>
      </c>
      <c r="BA60" s="194">
        <f t="shared" si="7"/>
        <v>878</v>
      </c>
      <c r="BB60" s="194">
        <f t="shared" si="8"/>
        <v>2318</v>
      </c>
      <c r="BC60" s="194"/>
      <c r="BD60" s="194"/>
      <c r="BE60" s="194"/>
      <c r="BF60" s="194"/>
      <c r="BG60" s="194"/>
      <c r="BH60" s="194"/>
      <c r="BI60" s="194"/>
      <c r="BJ60" s="194"/>
      <c r="BK60" s="299"/>
      <c r="BL60" s="299"/>
      <c r="BM60" s="299"/>
    </row>
    <row r="61" spans="1:65" s="147" customFormat="1" ht="17.100000000000001" customHeight="1">
      <c r="A61" s="193">
        <v>47</v>
      </c>
      <c r="B61" s="194" t="s">
        <v>113</v>
      </c>
      <c r="C61" s="194">
        <v>36000</v>
      </c>
      <c r="D61" s="194">
        <v>0</v>
      </c>
      <c r="E61" s="291">
        <v>3020</v>
      </c>
      <c r="F61" s="291">
        <v>0</v>
      </c>
      <c r="G61" s="291">
        <v>2549</v>
      </c>
      <c r="H61" s="209">
        <f t="shared" si="2"/>
        <v>84.403973509933778</v>
      </c>
      <c r="I61" s="291">
        <v>0</v>
      </c>
      <c r="J61" s="209"/>
      <c r="K61" s="194">
        <f>G61+'Aug25'!K61</f>
        <v>5514</v>
      </c>
      <c r="L61" s="209">
        <f t="shared" si="0"/>
        <v>15.316666666666666</v>
      </c>
      <c r="M61" s="194">
        <f>I61+'Aug25'!M61</f>
        <v>0</v>
      </c>
      <c r="N61" s="209"/>
      <c r="O61" s="194">
        <v>36</v>
      </c>
      <c r="P61" s="194">
        <v>0</v>
      </c>
      <c r="Q61" s="194">
        <f>O61+'Aug25'!Q61</f>
        <v>257</v>
      </c>
      <c r="R61" s="194">
        <f>P61+'Aug25'!R61</f>
        <v>0</v>
      </c>
      <c r="S61" s="194">
        <v>4009</v>
      </c>
      <c r="T61" s="194">
        <v>0</v>
      </c>
      <c r="U61" s="194">
        <v>1726</v>
      </c>
      <c r="V61" s="194"/>
      <c r="W61" s="194">
        <v>1071</v>
      </c>
      <c r="X61" s="194"/>
      <c r="Y61" s="209">
        <f t="shared" si="1"/>
        <v>62.050984936268833</v>
      </c>
      <c r="Z61" s="209"/>
      <c r="AA61" s="194">
        <v>2680</v>
      </c>
      <c r="AB61" s="194">
        <v>0</v>
      </c>
      <c r="AC61" s="194">
        <v>1398</v>
      </c>
      <c r="AD61" s="194">
        <v>0</v>
      </c>
      <c r="AE61" s="194">
        <v>215</v>
      </c>
      <c r="AF61" s="194">
        <v>0</v>
      </c>
      <c r="AG61" s="194">
        <v>97</v>
      </c>
      <c r="AH61" s="194">
        <v>0</v>
      </c>
      <c r="AI61" s="194">
        <v>222</v>
      </c>
      <c r="AJ61" s="194">
        <v>0</v>
      </c>
      <c r="AK61" s="194">
        <v>65</v>
      </c>
      <c r="AL61" s="194">
        <v>0</v>
      </c>
      <c r="AM61" s="194">
        <v>584</v>
      </c>
      <c r="AN61" s="194">
        <v>0</v>
      </c>
      <c r="AO61" s="194">
        <v>636</v>
      </c>
      <c r="AP61" s="194">
        <v>0</v>
      </c>
      <c r="AQ61" s="194">
        <v>554</v>
      </c>
      <c r="AR61" s="194">
        <v>0</v>
      </c>
      <c r="AS61" s="194">
        <f t="shared" si="3"/>
        <v>1190</v>
      </c>
      <c r="AT61" s="194">
        <f t="shared" si="4"/>
        <v>0</v>
      </c>
      <c r="AU61" s="194">
        <f t="shared" si="5"/>
        <v>1190</v>
      </c>
      <c r="AV61" s="194">
        <f>AO61+'Aug25'!AV61</f>
        <v>1283</v>
      </c>
      <c r="AW61" s="194">
        <f>AP61+'Aug25'!AW61</f>
        <v>0</v>
      </c>
      <c r="AX61" s="194">
        <f>AQ61+'Aug25'!AX61</f>
        <v>1099</v>
      </c>
      <c r="AY61" s="194">
        <f>AR61+'Aug25'!AY61</f>
        <v>0</v>
      </c>
      <c r="AZ61" s="194">
        <f t="shared" si="6"/>
        <v>2382</v>
      </c>
      <c r="BA61" s="194">
        <f t="shared" si="7"/>
        <v>0</v>
      </c>
      <c r="BB61" s="194">
        <f t="shared" si="8"/>
        <v>2382</v>
      </c>
      <c r="BC61" s="194"/>
      <c r="BD61" s="194"/>
      <c r="BE61" s="194"/>
      <c r="BF61" s="194"/>
      <c r="BG61" s="194"/>
      <c r="BH61" s="194"/>
      <c r="BI61" s="194"/>
      <c r="BJ61" s="194"/>
      <c r="BK61" s="299"/>
      <c r="BL61" s="299"/>
      <c r="BM61" s="299"/>
    </row>
    <row r="62" spans="1:65" s="147" customFormat="1" ht="17.100000000000001" customHeight="1">
      <c r="A62" s="195">
        <v>48</v>
      </c>
      <c r="B62" s="196" t="s">
        <v>114</v>
      </c>
      <c r="C62" s="194">
        <v>65000</v>
      </c>
      <c r="D62" s="194">
        <v>12000</v>
      </c>
      <c r="E62" s="291">
        <v>5430</v>
      </c>
      <c r="F62" s="291">
        <v>990</v>
      </c>
      <c r="G62" s="291">
        <v>5302</v>
      </c>
      <c r="H62" s="209">
        <f t="shared" si="2"/>
        <v>97.64272559852671</v>
      </c>
      <c r="I62" s="291">
        <v>1134</v>
      </c>
      <c r="J62" s="209">
        <f t="shared" si="10"/>
        <v>114.54545454545455</v>
      </c>
      <c r="K62" s="194">
        <f>G62+'Aug25'!K62</f>
        <v>10526</v>
      </c>
      <c r="L62" s="209">
        <f t="shared" si="0"/>
        <v>16.193846153846152</v>
      </c>
      <c r="M62" s="194">
        <f>I62+'Aug25'!M62</f>
        <v>1134</v>
      </c>
      <c r="N62" s="209">
        <f t="shared" si="27"/>
        <v>9.4499999999999993</v>
      </c>
      <c r="O62" s="194">
        <v>209</v>
      </c>
      <c r="P62" s="194">
        <v>20</v>
      </c>
      <c r="Q62" s="194">
        <f>O62+'Aug25'!Q62</f>
        <v>325</v>
      </c>
      <c r="R62" s="194">
        <f>P62+'Aug25'!R62</f>
        <v>20</v>
      </c>
      <c r="S62" s="194">
        <v>6758</v>
      </c>
      <c r="T62" s="194">
        <v>1072</v>
      </c>
      <c r="U62" s="194">
        <v>1862</v>
      </c>
      <c r="V62" s="194">
        <v>379</v>
      </c>
      <c r="W62" s="194">
        <v>1094</v>
      </c>
      <c r="X62" s="194">
        <v>207</v>
      </c>
      <c r="Y62" s="209">
        <f t="shared" si="1"/>
        <v>58.754027926960255</v>
      </c>
      <c r="Z62" s="209">
        <f t="shared" si="12"/>
        <v>54.617414248021106</v>
      </c>
      <c r="AA62" s="194">
        <v>4891</v>
      </c>
      <c r="AB62" s="194">
        <v>1033</v>
      </c>
      <c r="AC62" s="194">
        <v>2452</v>
      </c>
      <c r="AD62" s="194">
        <v>501</v>
      </c>
      <c r="AE62" s="194">
        <v>2439</v>
      </c>
      <c r="AF62" s="194">
        <v>532</v>
      </c>
      <c r="AG62" s="194">
        <v>80</v>
      </c>
      <c r="AH62" s="194">
        <v>25</v>
      </c>
      <c r="AI62" s="194">
        <v>242</v>
      </c>
      <c r="AJ62" s="194">
        <v>69</v>
      </c>
      <c r="AK62" s="194">
        <v>64</v>
      </c>
      <c r="AL62" s="194">
        <v>14</v>
      </c>
      <c r="AM62" s="194">
        <v>151</v>
      </c>
      <c r="AN62" s="194">
        <v>38</v>
      </c>
      <c r="AO62" s="194">
        <v>1159</v>
      </c>
      <c r="AP62" s="194">
        <v>215</v>
      </c>
      <c r="AQ62" s="194">
        <v>928</v>
      </c>
      <c r="AR62" s="194">
        <v>185</v>
      </c>
      <c r="AS62" s="194">
        <f t="shared" si="3"/>
        <v>2087</v>
      </c>
      <c r="AT62" s="194">
        <f t="shared" si="4"/>
        <v>400</v>
      </c>
      <c r="AU62" s="194">
        <f t="shared" si="5"/>
        <v>2487</v>
      </c>
      <c r="AV62" s="194">
        <f>AO62+'Aug25'!AV62</f>
        <v>2292</v>
      </c>
      <c r="AW62" s="194">
        <f>AP62+'Aug25'!AW62</f>
        <v>215</v>
      </c>
      <c r="AX62" s="194">
        <f>AQ62+'Aug25'!AX62</f>
        <v>1841</v>
      </c>
      <c r="AY62" s="194">
        <f>AR62+'Aug25'!AY62</f>
        <v>185</v>
      </c>
      <c r="AZ62" s="194">
        <f t="shared" si="6"/>
        <v>4133</v>
      </c>
      <c r="BA62" s="194">
        <f t="shared" si="7"/>
        <v>400</v>
      </c>
      <c r="BB62" s="194">
        <f t="shared" si="8"/>
        <v>4533</v>
      </c>
      <c r="BC62" s="194" t="s">
        <v>115</v>
      </c>
      <c r="BD62" s="194"/>
      <c r="BE62" s="194"/>
      <c r="BF62" s="194"/>
      <c r="BG62" s="194"/>
      <c r="BH62" s="194"/>
      <c r="BI62" s="194"/>
      <c r="BJ62" s="194"/>
      <c r="BK62" s="299"/>
      <c r="BL62" s="299"/>
      <c r="BM62" s="299"/>
    </row>
    <row r="63" spans="1:65" s="146" customFormat="1" ht="17.100000000000001" customHeight="1">
      <c r="A63" s="197"/>
      <c r="B63" s="198" t="s">
        <v>74</v>
      </c>
      <c r="C63" s="198">
        <f>SUM(C58:C62)</f>
        <v>255000</v>
      </c>
      <c r="D63" s="198">
        <f t="shared" ref="D63:BM63" si="28">SUM(D58:D62)</f>
        <v>76000</v>
      </c>
      <c r="E63" s="198">
        <f t="shared" si="28"/>
        <v>21860</v>
      </c>
      <c r="F63" s="198">
        <f t="shared" si="28"/>
        <v>6180</v>
      </c>
      <c r="G63" s="198">
        <f t="shared" si="28"/>
        <v>21669</v>
      </c>
      <c r="H63" s="210">
        <f t="shared" si="2"/>
        <v>99.126258005489476</v>
      </c>
      <c r="I63" s="198">
        <f t="shared" si="28"/>
        <v>8421</v>
      </c>
      <c r="J63" s="210">
        <f t="shared" si="10"/>
        <v>136.26213592233009</v>
      </c>
      <c r="K63" s="198">
        <f t="shared" si="28"/>
        <v>42107</v>
      </c>
      <c r="L63" s="210">
        <f t="shared" si="0"/>
        <v>16.512549019607842</v>
      </c>
      <c r="M63" s="198">
        <f t="shared" si="28"/>
        <v>8421</v>
      </c>
      <c r="N63" s="210">
        <f t="shared" si="11"/>
        <v>11.080263157894738</v>
      </c>
      <c r="O63" s="198">
        <f t="shared" si="28"/>
        <v>782</v>
      </c>
      <c r="P63" s="198">
        <f t="shared" si="28"/>
        <v>150</v>
      </c>
      <c r="Q63" s="198">
        <f t="shared" si="28"/>
        <v>1625</v>
      </c>
      <c r="R63" s="198">
        <f t="shared" si="28"/>
        <v>150</v>
      </c>
      <c r="S63" s="198">
        <f t="shared" si="28"/>
        <v>38441</v>
      </c>
      <c r="T63" s="198">
        <f t="shared" si="28"/>
        <v>8424</v>
      </c>
      <c r="U63" s="198">
        <f t="shared" si="28"/>
        <v>10367</v>
      </c>
      <c r="V63" s="198">
        <f t="shared" si="28"/>
        <v>3131</v>
      </c>
      <c r="W63" s="198">
        <f t="shared" si="28"/>
        <v>5677</v>
      </c>
      <c r="X63" s="198">
        <f t="shared" si="28"/>
        <v>1645</v>
      </c>
      <c r="Y63" s="210">
        <f t="shared" si="1"/>
        <v>54.760297096556378</v>
      </c>
      <c r="Z63" s="210">
        <f t="shared" ref="Z63" si="29">X63*100/V63</f>
        <v>52.539124880229956</v>
      </c>
      <c r="AA63" s="198">
        <f t="shared" si="28"/>
        <v>21683</v>
      </c>
      <c r="AB63" s="198">
        <f t="shared" si="28"/>
        <v>7746</v>
      </c>
      <c r="AC63" s="198">
        <f t="shared" si="28"/>
        <v>9553</v>
      </c>
      <c r="AD63" s="198">
        <f t="shared" si="28"/>
        <v>3589</v>
      </c>
      <c r="AE63" s="198">
        <f t="shared" si="28"/>
        <v>11063</v>
      </c>
      <c r="AF63" s="198">
        <f t="shared" si="28"/>
        <v>4157</v>
      </c>
      <c r="AG63" s="198">
        <f t="shared" si="28"/>
        <v>474</v>
      </c>
      <c r="AH63" s="198">
        <f t="shared" si="28"/>
        <v>195</v>
      </c>
      <c r="AI63" s="198">
        <f t="shared" si="28"/>
        <v>1607</v>
      </c>
      <c r="AJ63" s="198">
        <f t="shared" si="28"/>
        <v>582</v>
      </c>
      <c r="AK63" s="198">
        <f t="shared" si="28"/>
        <v>312</v>
      </c>
      <c r="AL63" s="198">
        <f t="shared" si="28"/>
        <v>184</v>
      </c>
      <c r="AM63" s="198">
        <f t="shared" si="28"/>
        <v>2140</v>
      </c>
      <c r="AN63" s="198">
        <f t="shared" si="28"/>
        <v>284</v>
      </c>
      <c r="AO63" s="198">
        <f t="shared" si="28"/>
        <v>4460</v>
      </c>
      <c r="AP63" s="198">
        <f t="shared" si="28"/>
        <v>1576</v>
      </c>
      <c r="AQ63" s="198">
        <f t="shared" si="28"/>
        <v>3594</v>
      </c>
      <c r="AR63" s="198">
        <f t="shared" si="28"/>
        <v>1273</v>
      </c>
      <c r="AS63" s="198">
        <f t="shared" si="28"/>
        <v>8054</v>
      </c>
      <c r="AT63" s="198">
        <f t="shared" si="28"/>
        <v>2849</v>
      </c>
      <c r="AU63" s="198">
        <f t="shared" si="28"/>
        <v>10903</v>
      </c>
      <c r="AV63" s="198">
        <f t="shared" si="28"/>
        <v>8921</v>
      </c>
      <c r="AW63" s="198">
        <f t="shared" si="28"/>
        <v>1576</v>
      </c>
      <c r="AX63" s="198">
        <f t="shared" si="28"/>
        <v>7193</v>
      </c>
      <c r="AY63" s="295">
        <f t="shared" si="28"/>
        <v>1273</v>
      </c>
      <c r="AZ63" s="198">
        <f t="shared" si="28"/>
        <v>16114</v>
      </c>
      <c r="BA63" s="198">
        <f t="shared" si="28"/>
        <v>2849</v>
      </c>
      <c r="BB63" s="198">
        <f t="shared" si="28"/>
        <v>18963</v>
      </c>
      <c r="BC63" s="198">
        <f t="shared" si="28"/>
        <v>20</v>
      </c>
      <c r="BD63" s="198">
        <f t="shared" si="28"/>
        <v>100</v>
      </c>
      <c r="BE63" s="198">
        <f t="shared" si="28"/>
        <v>35</v>
      </c>
      <c r="BF63" s="198">
        <f t="shared" si="28"/>
        <v>175</v>
      </c>
      <c r="BG63" s="198">
        <f t="shared" si="28"/>
        <v>3</v>
      </c>
      <c r="BH63" s="198">
        <f t="shared" si="28"/>
        <v>7895</v>
      </c>
      <c r="BI63" s="198">
        <f t="shared" si="28"/>
        <v>0</v>
      </c>
      <c r="BJ63" s="198">
        <f t="shared" si="28"/>
        <v>7895</v>
      </c>
      <c r="BK63" s="198">
        <f t="shared" si="28"/>
        <v>15494</v>
      </c>
      <c r="BL63" s="198">
        <f t="shared" si="28"/>
        <v>0</v>
      </c>
      <c r="BM63" s="198">
        <f t="shared" si="28"/>
        <v>15494</v>
      </c>
    </row>
    <row r="64" spans="1:65" s="145" customFormat="1" ht="17.100000000000001" customHeight="1">
      <c r="A64" s="199">
        <v>49</v>
      </c>
      <c r="B64" s="205" t="s">
        <v>116</v>
      </c>
      <c r="C64" s="194">
        <v>50000</v>
      </c>
      <c r="D64" s="194">
        <v>25000</v>
      </c>
      <c r="E64" s="194">
        <v>4226</v>
      </c>
      <c r="F64" s="194">
        <v>3070</v>
      </c>
      <c r="G64" s="194">
        <v>3663</v>
      </c>
      <c r="H64" s="209">
        <f t="shared" si="2"/>
        <v>86.677709417889261</v>
      </c>
      <c r="I64" s="194">
        <v>1869</v>
      </c>
      <c r="J64" s="209">
        <f t="shared" si="10"/>
        <v>60.879478827361567</v>
      </c>
      <c r="K64" s="194">
        <f>G64+'Aug25'!K64</f>
        <v>7566</v>
      </c>
      <c r="L64" s="209">
        <f t="shared" si="0"/>
        <v>15.132</v>
      </c>
      <c r="M64" s="194">
        <f>I64+'Aug25'!M64</f>
        <v>4081</v>
      </c>
      <c r="N64" s="209">
        <f t="shared" si="11"/>
        <v>16.324000000000002</v>
      </c>
      <c r="O64" s="194">
        <v>61</v>
      </c>
      <c r="P64" s="194">
        <v>21</v>
      </c>
      <c r="Q64" s="194">
        <f>O64+'Aug25'!Q64</f>
        <v>131</v>
      </c>
      <c r="R64" s="194">
        <f>P64+'Aug25'!R64</f>
        <v>37</v>
      </c>
      <c r="S64" s="194">
        <v>4058</v>
      </c>
      <c r="T64" s="194">
        <v>1992</v>
      </c>
      <c r="U64" s="194">
        <v>1302</v>
      </c>
      <c r="V64" s="194">
        <v>598</v>
      </c>
      <c r="W64" s="194">
        <v>718</v>
      </c>
      <c r="X64" s="194">
        <v>324</v>
      </c>
      <c r="Y64" s="209">
        <f t="shared" si="1"/>
        <v>55.145929339477725</v>
      </c>
      <c r="Z64" s="209">
        <f t="shared" si="12"/>
        <v>54.180602006688964</v>
      </c>
      <c r="AA64" s="194">
        <v>4520</v>
      </c>
      <c r="AB64" s="194">
        <v>2010</v>
      </c>
      <c r="AC64" s="194">
        <v>2221</v>
      </c>
      <c r="AD64" s="194">
        <v>1077</v>
      </c>
      <c r="AE64" s="194">
        <v>1825</v>
      </c>
      <c r="AF64" s="194">
        <v>944</v>
      </c>
      <c r="AG64" s="194">
        <v>79</v>
      </c>
      <c r="AH64" s="194">
        <v>46</v>
      </c>
      <c r="AI64" s="194">
        <v>175</v>
      </c>
      <c r="AJ64" s="194">
        <v>107</v>
      </c>
      <c r="AK64" s="194">
        <v>66</v>
      </c>
      <c r="AL64" s="194">
        <v>42</v>
      </c>
      <c r="AM64" s="194">
        <v>77</v>
      </c>
      <c r="AN64" s="194">
        <v>44</v>
      </c>
      <c r="AO64" s="194">
        <v>996</v>
      </c>
      <c r="AP64" s="194">
        <v>468</v>
      </c>
      <c r="AQ64" s="194">
        <v>845</v>
      </c>
      <c r="AR64" s="194">
        <v>442</v>
      </c>
      <c r="AS64" s="194">
        <f t="shared" si="3"/>
        <v>1841</v>
      </c>
      <c r="AT64" s="194">
        <f t="shared" si="4"/>
        <v>910</v>
      </c>
      <c r="AU64" s="194">
        <f t="shared" si="5"/>
        <v>2751</v>
      </c>
      <c r="AV64" s="194">
        <f>AO64+'Aug25'!AV64</f>
        <v>2001</v>
      </c>
      <c r="AW64" s="194">
        <f>AP64+'Aug25'!AW64</f>
        <v>910</v>
      </c>
      <c r="AX64" s="194">
        <f>AQ64+'Aug25'!AX64</f>
        <v>1712</v>
      </c>
      <c r="AY64" s="194">
        <f>AR64+'Aug25'!AY64</f>
        <v>869</v>
      </c>
      <c r="AZ64" s="194">
        <f t="shared" si="6"/>
        <v>3713</v>
      </c>
      <c r="BA64" s="194">
        <f t="shared" si="7"/>
        <v>1779</v>
      </c>
      <c r="BB64" s="194">
        <f t="shared" si="8"/>
        <v>5492</v>
      </c>
      <c r="BC64" s="194"/>
      <c r="BD64" s="194"/>
      <c r="BE64" s="194"/>
      <c r="BF64" s="194"/>
      <c r="BG64" s="194">
        <v>4</v>
      </c>
      <c r="BH64" s="194">
        <v>4969</v>
      </c>
      <c r="BI64" s="194"/>
      <c r="BJ64" s="194">
        <f>SUM(BH64:BI64)</f>
        <v>4969</v>
      </c>
      <c r="BK64" s="194">
        <f>'Aug25'!BK64+BH64</f>
        <v>9739</v>
      </c>
      <c r="BL64" s="194">
        <f>'Aug25'!BL64+BI64</f>
        <v>0</v>
      </c>
      <c r="BM64" s="194">
        <f>SUM(BK64:BL64)</f>
        <v>9739</v>
      </c>
    </row>
    <row r="65" spans="1:65" s="145" customFormat="1" ht="17.100000000000001" customHeight="1">
      <c r="A65" s="193">
        <v>50</v>
      </c>
      <c r="B65" s="194" t="s">
        <v>117</v>
      </c>
      <c r="C65" s="194">
        <v>28000</v>
      </c>
      <c r="D65" s="194">
        <v>10000</v>
      </c>
      <c r="E65" s="194">
        <v>2320</v>
      </c>
      <c r="F65" s="194">
        <v>851</v>
      </c>
      <c r="G65" s="194">
        <v>1802</v>
      </c>
      <c r="H65" s="209">
        <f t="shared" si="2"/>
        <v>77.672413793103445</v>
      </c>
      <c r="I65" s="194">
        <v>104</v>
      </c>
      <c r="J65" s="209">
        <f t="shared" si="10"/>
        <v>12.220916568742656</v>
      </c>
      <c r="K65" s="194">
        <f>G65+'Aug25'!K65</f>
        <v>4238</v>
      </c>
      <c r="L65" s="209">
        <f t="shared" si="0"/>
        <v>15.135714285714286</v>
      </c>
      <c r="M65" s="194">
        <f>I65+'Aug25'!M65</f>
        <v>992</v>
      </c>
      <c r="N65" s="209">
        <f t="shared" si="11"/>
        <v>9.92</v>
      </c>
      <c r="O65" s="194">
        <v>104</v>
      </c>
      <c r="P65" s="194">
        <v>59</v>
      </c>
      <c r="Q65" s="194">
        <f>O65+'Aug25'!Q65</f>
        <v>234</v>
      </c>
      <c r="R65" s="194">
        <f>P65+'Aug25'!R65</f>
        <v>65</v>
      </c>
      <c r="S65" s="194">
        <v>2575</v>
      </c>
      <c r="T65" s="194">
        <v>1221</v>
      </c>
      <c r="U65" s="194">
        <v>594</v>
      </c>
      <c r="V65" s="194">
        <v>240</v>
      </c>
      <c r="W65" s="194">
        <v>364</v>
      </c>
      <c r="X65" s="194">
        <v>117</v>
      </c>
      <c r="Y65" s="209">
        <f t="shared" si="1"/>
        <v>61.27946127946128</v>
      </c>
      <c r="Z65" s="209">
        <f t="shared" si="12"/>
        <v>48.75</v>
      </c>
      <c r="AA65" s="194">
        <v>2530</v>
      </c>
      <c r="AB65" s="194">
        <v>1020</v>
      </c>
      <c r="AC65" s="194">
        <v>1192</v>
      </c>
      <c r="AD65" s="194">
        <v>496</v>
      </c>
      <c r="AE65" s="194">
        <v>1093</v>
      </c>
      <c r="AF65" s="194">
        <v>543</v>
      </c>
      <c r="AG65" s="194">
        <v>42</v>
      </c>
      <c r="AH65" s="194">
        <v>22</v>
      </c>
      <c r="AI65" s="194">
        <v>249</v>
      </c>
      <c r="AJ65" s="194">
        <v>98</v>
      </c>
      <c r="AK65" s="194">
        <v>13</v>
      </c>
      <c r="AL65" s="194">
        <v>9</v>
      </c>
      <c r="AM65" s="194">
        <v>39</v>
      </c>
      <c r="AN65" s="194">
        <v>0</v>
      </c>
      <c r="AO65" s="194">
        <v>510</v>
      </c>
      <c r="AP65" s="194">
        <v>201</v>
      </c>
      <c r="AQ65" s="194">
        <v>424</v>
      </c>
      <c r="AR65" s="194">
        <v>169</v>
      </c>
      <c r="AS65" s="194">
        <f t="shared" si="3"/>
        <v>934</v>
      </c>
      <c r="AT65" s="194">
        <f t="shared" si="4"/>
        <v>370</v>
      </c>
      <c r="AU65" s="194">
        <f t="shared" si="5"/>
        <v>1304</v>
      </c>
      <c r="AV65" s="194">
        <f>AO65+'Aug25'!AV65</f>
        <v>934</v>
      </c>
      <c r="AW65" s="194">
        <f>AP65+'Aug25'!AW65</f>
        <v>382</v>
      </c>
      <c r="AX65" s="194">
        <f>AQ65+'Aug25'!AX65</f>
        <v>788</v>
      </c>
      <c r="AY65" s="194">
        <f>AR65+'Aug25'!AY65</f>
        <v>356</v>
      </c>
      <c r="AZ65" s="194">
        <f t="shared" si="6"/>
        <v>1722</v>
      </c>
      <c r="BA65" s="194">
        <f t="shared" si="7"/>
        <v>738</v>
      </c>
      <c r="BB65" s="194">
        <f t="shared" si="8"/>
        <v>2460</v>
      </c>
      <c r="BC65" s="194"/>
      <c r="BD65" s="194"/>
      <c r="BE65" s="194"/>
      <c r="BF65" s="194"/>
      <c r="BG65" s="194"/>
      <c r="BH65" s="194"/>
      <c r="BI65" s="194"/>
      <c r="BJ65" s="194"/>
      <c r="BK65" s="297"/>
      <c r="BL65" s="297"/>
      <c r="BM65" s="194">
        <f t="shared" ref="BM65:BM87" si="30">SUM(BK65:BL65)</f>
        <v>0</v>
      </c>
    </row>
    <row r="66" spans="1:65" s="145" customFormat="1" ht="17.100000000000001" customHeight="1">
      <c r="A66" s="195">
        <v>51</v>
      </c>
      <c r="B66" s="196" t="s">
        <v>118</v>
      </c>
      <c r="C66" s="194">
        <v>70000</v>
      </c>
      <c r="D66" s="194">
        <v>22000</v>
      </c>
      <c r="E66" s="194">
        <v>5842</v>
      </c>
      <c r="F66" s="194">
        <v>1835</v>
      </c>
      <c r="G66" s="194">
        <v>4799</v>
      </c>
      <c r="H66" s="209">
        <f t="shared" si="2"/>
        <v>82.146525162615546</v>
      </c>
      <c r="I66" s="194">
        <v>1710</v>
      </c>
      <c r="J66" s="209">
        <f t="shared" si="10"/>
        <v>93.188010899182558</v>
      </c>
      <c r="K66" s="194">
        <f>G66+'Aug25'!K66</f>
        <v>8800</v>
      </c>
      <c r="L66" s="209">
        <f t="shared" si="0"/>
        <v>12.571428571428571</v>
      </c>
      <c r="M66" s="194">
        <f>I66+'Aug25'!M66</f>
        <v>2835</v>
      </c>
      <c r="N66" s="209">
        <f t="shared" si="11"/>
        <v>12.886363636363637</v>
      </c>
      <c r="O66" s="194">
        <v>245</v>
      </c>
      <c r="P66" s="194">
        <v>80</v>
      </c>
      <c r="Q66" s="194">
        <f>O66+'Aug25'!Q66</f>
        <v>459</v>
      </c>
      <c r="R66" s="194">
        <f>P66+'Aug25'!R66</f>
        <v>134</v>
      </c>
      <c r="S66" s="194">
        <v>5954</v>
      </c>
      <c r="T66" s="194">
        <v>1815</v>
      </c>
      <c r="U66" s="194">
        <v>1132</v>
      </c>
      <c r="V66" s="194">
        <v>398</v>
      </c>
      <c r="W66" s="194">
        <v>587</v>
      </c>
      <c r="X66" s="194">
        <v>207</v>
      </c>
      <c r="Y66" s="209">
        <f t="shared" si="1"/>
        <v>51.85512367491166</v>
      </c>
      <c r="Z66" s="209">
        <f t="shared" si="12"/>
        <v>52.010050251256281</v>
      </c>
      <c r="AA66" s="194">
        <v>5562</v>
      </c>
      <c r="AB66" s="194">
        <v>1800</v>
      </c>
      <c r="AC66" s="194">
        <v>2881</v>
      </c>
      <c r="AD66" s="194">
        <v>704</v>
      </c>
      <c r="AE66" s="194">
        <v>2626</v>
      </c>
      <c r="AF66" s="194">
        <v>584</v>
      </c>
      <c r="AG66" s="194">
        <v>74</v>
      </c>
      <c r="AH66" s="194">
        <v>15</v>
      </c>
      <c r="AI66" s="194">
        <v>424</v>
      </c>
      <c r="AJ66" s="194">
        <v>125</v>
      </c>
      <c r="AK66" s="194">
        <v>46</v>
      </c>
      <c r="AL66" s="194">
        <v>13</v>
      </c>
      <c r="AM66" s="194">
        <v>189</v>
      </c>
      <c r="AN66" s="194">
        <v>52</v>
      </c>
      <c r="AO66" s="194">
        <v>1311</v>
      </c>
      <c r="AP66" s="194">
        <v>406</v>
      </c>
      <c r="AQ66" s="194">
        <v>1046</v>
      </c>
      <c r="AR66" s="194">
        <v>325</v>
      </c>
      <c r="AS66" s="194">
        <f t="shared" si="3"/>
        <v>2357</v>
      </c>
      <c r="AT66" s="194">
        <f t="shared" si="4"/>
        <v>731</v>
      </c>
      <c r="AU66" s="194">
        <f t="shared" si="5"/>
        <v>3088</v>
      </c>
      <c r="AV66" s="194">
        <f>AO66+'Aug25'!AV66</f>
        <v>2609</v>
      </c>
      <c r="AW66" s="194">
        <f>AP66+'Aug25'!AW66</f>
        <v>724</v>
      </c>
      <c r="AX66" s="194">
        <f>AQ66+'Aug25'!AX66</f>
        <v>2067</v>
      </c>
      <c r="AY66" s="194">
        <f>AR66+'Aug25'!AY66</f>
        <v>590</v>
      </c>
      <c r="AZ66" s="194">
        <f t="shared" si="6"/>
        <v>4676</v>
      </c>
      <c r="BA66" s="194">
        <f t="shared" si="7"/>
        <v>1314</v>
      </c>
      <c r="BB66" s="194">
        <f t="shared" si="8"/>
        <v>5990</v>
      </c>
      <c r="BC66" s="194"/>
      <c r="BD66" s="194"/>
      <c r="BE66" s="194"/>
      <c r="BF66" s="194"/>
      <c r="BG66" s="194"/>
      <c r="BH66" s="194"/>
      <c r="BI66" s="194"/>
      <c r="BJ66" s="194"/>
      <c r="BK66" s="297"/>
      <c r="BL66" s="297"/>
      <c r="BM66" s="194">
        <f t="shared" si="30"/>
        <v>0</v>
      </c>
    </row>
    <row r="67" spans="1:65" s="146" customFormat="1" ht="17.100000000000001" customHeight="1">
      <c r="A67" s="197"/>
      <c r="B67" s="198" t="s">
        <v>74</v>
      </c>
      <c r="C67" s="198">
        <f>SUM(C64:C66)</f>
        <v>148000</v>
      </c>
      <c r="D67" s="198">
        <f t="shared" ref="D67:BM67" si="31">SUM(D64:D66)</f>
        <v>57000</v>
      </c>
      <c r="E67" s="198">
        <f t="shared" si="31"/>
        <v>12388</v>
      </c>
      <c r="F67" s="198">
        <f t="shared" si="31"/>
        <v>5756</v>
      </c>
      <c r="G67" s="198">
        <f t="shared" si="31"/>
        <v>10264</v>
      </c>
      <c r="H67" s="210">
        <f t="shared" si="2"/>
        <v>82.854375201808196</v>
      </c>
      <c r="I67" s="198">
        <f t="shared" si="31"/>
        <v>3683</v>
      </c>
      <c r="J67" s="210">
        <f t="shared" si="10"/>
        <v>63.985406532314109</v>
      </c>
      <c r="K67" s="198">
        <f t="shared" si="31"/>
        <v>20604</v>
      </c>
      <c r="L67" s="210">
        <f t="shared" si="0"/>
        <v>13.921621621621622</v>
      </c>
      <c r="M67" s="198">
        <f t="shared" si="31"/>
        <v>7908</v>
      </c>
      <c r="N67" s="210">
        <f t="shared" si="11"/>
        <v>13.873684210526315</v>
      </c>
      <c r="O67" s="198">
        <f t="shared" si="31"/>
        <v>410</v>
      </c>
      <c r="P67" s="198">
        <f t="shared" si="31"/>
        <v>160</v>
      </c>
      <c r="Q67" s="198">
        <f t="shared" si="31"/>
        <v>824</v>
      </c>
      <c r="R67" s="198">
        <f t="shared" si="31"/>
        <v>236</v>
      </c>
      <c r="S67" s="198">
        <f t="shared" si="31"/>
        <v>12587</v>
      </c>
      <c r="T67" s="198">
        <f t="shared" si="31"/>
        <v>5028</v>
      </c>
      <c r="U67" s="198">
        <f t="shared" si="31"/>
        <v>3028</v>
      </c>
      <c r="V67" s="198">
        <f t="shared" si="31"/>
        <v>1236</v>
      </c>
      <c r="W67" s="198">
        <f t="shared" si="31"/>
        <v>1669</v>
      </c>
      <c r="X67" s="198">
        <f t="shared" si="31"/>
        <v>648</v>
      </c>
      <c r="Y67" s="210">
        <f t="shared" si="1"/>
        <v>55.118890356671074</v>
      </c>
      <c r="Z67" s="210">
        <f t="shared" ref="Z67" si="32">X67*100/V67</f>
        <v>52.427184466019419</v>
      </c>
      <c r="AA67" s="198">
        <f t="shared" si="31"/>
        <v>12612</v>
      </c>
      <c r="AB67" s="198">
        <f t="shared" si="31"/>
        <v>4830</v>
      </c>
      <c r="AC67" s="198">
        <f t="shared" si="31"/>
        <v>6294</v>
      </c>
      <c r="AD67" s="198">
        <f t="shared" si="31"/>
        <v>2277</v>
      </c>
      <c r="AE67" s="198">
        <f t="shared" si="31"/>
        <v>5544</v>
      </c>
      <c r="AF67" s="198">
        <f t="shared" si="31"/>
        <v>2071</v>
      </c>
      <c r="AG67" s="198">
        <f t="shared" si="31"/>
        <v>195</v>
      </c>
      <c r="AH67" s="198">
        <f t="shared" si="31"/>
        <v>83</v>
      </c>
      <c r="AI67" s="198">
        <f t="shared" si="31"/>
        <v>848</v>
      </c>
      <c r="AJ67" s="198">
        <f t="shared" si="31"/>
        <v>330</v>
      </c>
      <c r="AK67" s="198">
        <f t="shared" si="31"/>
        <v>125</v>
      </c>
      <c r="AL67" s="198">
        <f t="shared" si="31"/>
        <v>64</v>
      </c>
      <c r="AM67" s="198">
        <f t="shared" si="31"/>
        <v>305</v>
      </c>
      <c r="AN67" s="198">
        <f t="shared" si="31"/>
        <v>96</v>
      </c>
      <c r="AO67" s="198">
        <f t="shared" si="31"/>
        <v>2817</v>
      </c>
      <c r="AP67" s="198">
        <f t="shared" si="31"/>
        <v>1075</v>
      </c>
      <c r="AQ67" s="198">
        <f t="shared" si="31"/>
        <v>2315</v>
      </c>
      <c r="AR67" s="198">
        <f t="shared" si="31"/>
        <v>936</v>
      </c>
      <c r="AS67" s="198">
        <f t="shared" si="31"/>
        <v>5132</v>
      </c>
      <c r="AT67" s="198">
        <f t="shared" si="31"/>
        <v>2011</v>
      </c>
      <c r="AU67" s="198">
        <f t="shared" si="31"/>
        <v>7143</v>
      </c>
      <c r="AV67" s="198">
        <f t="shared" si="31"/>
        <v>5544</v>
      </c>
      <c r="AW67" s="295">
        <f t="shared" si="31"/>
        <v>2016</v>
      </c>
      <c r="AX67" s="295">
        <f t="shared" si="31"/>
        <v>4567</v>
      </c>
      <c r="AY67" s="295">
        <f t="shared" si="31"/>
        <v>1815</v>
      </c>
      <c r="AZ67" s="198">
        <f t="shared" si="31"/>
        <v>10111</v>
      </c>
      <c r="BA67" s="198">
        <f t="shared" si="31"/>
        <v>3831</v>
      </c>
      <c r="BB67" s="198">
        <f t="shared" si="31"/>
        <v>13942</v>
      </c>
      <c r="BC67" s="198">
        <f t="shared" si="31"/>
        <v>0</v>
      </c>
      <c r="BD67" s="198">
        <f t="shared" si="31"/>
        <v>0</v>
      </c>
      <c r="BE67" s="198">
        <f t="shared" si="31"/>
        <v>0</v>
      </c>
      <c r="BF67" s="198">
        <f t="shared" si="31"/>
        <v>0</v>
      </c>
      <c r="BG67" s="198">
        <f t="shared" si="31"/>
        <v>4</v>
      </c>
      <c r="BH67" s="198">
        <f t="shared" si="31"/>
        <v>4969</v>
      </c>
      <c r="BI67" s="198">
        <f t="shared" si="31"/>
        <v>0</v>
      </c>
      <c r="BJ67" s="198">
        <f t="shared" si="31"/>
        <v>4969</v>
      </c>
      <c r="BK67" s="198">
        <f t="shared" si="31"/>
        <v>9739</v>
      </c>
      <c r="BL67" s="198">
        <f t="shared" si="31"/>
        <v>0</v>
      </c>
      <c r="BM67" s="198">
        <f t="shared" si="31"/>
        <v>9739</v>
      </c>
    </row>
    <row r="68" spans="1:65" s="145" customFormat="1" ht="17.100000000000001" customHeight="1">
      <c r="A68" s="199">
        <v>52</v>
      </c>
      <c r="B68" s="205" t="s">
        <v>119</v>
      </c>
      <c r="C68" s="194">
        <v>55000</v>
      </c>
      <c r="D68" s="194">
        <v>0</v>
      </c>
      <c r="E68" s="194">
        <v>4110</v>
      </c>
      <c r="F68" s="194">
        <v>0</v>
      </c>
      <c r="G68" s="194">
        <v>4090</v>
      </c>
      <c r="H68" s="209">
        <f t="shared" si="2"/>
        <v>99.513381995133827</v>
      </c>
      <c r="I68" s="194">
        <v>0</v>
      </c>
      <c r="J68" s="209"/>
      <c r="K68" s="194">
        <f>G68+'Aug25'!K68</f>
        <v>8459</v>
      </c>
      <c r="L68" s="209">
        <f t="shared" ref="L68:L87" si="33">K68*100/C68</f>
        <v>15.38</v>
      </c>
      <c r="M68" s="194">
        <f>I68+'Aug25'!M68</f>
        <v>0</v>
      </c>
      <c r="N68" s="209"/>
      <c r="O68" s="194">
        <v>52</v>
      </c>
      <c r="P68" s="194"/>
      <c r="Q68" s="194">
        <f>O68+'Aug25'!Q68</f>
        <v>121</v>
      </c>
      <c r="R68" s="194">
        <f>P68+'Aug25'!R68</f>
        <v>0</v>
      </c>
      <c r="S68" s="194">
        <v>6542</v>
      </c>
      <c r="T68" s="194"/>
      <c r="U68" s="194">
        <v>1637</v>
      </c>
      <c r="V68" s="194"/>
      <c r="W68" s="194">
        <v>945</v>
      </c>
      <c r="X68" s="194"/>
      <c r="Y68" s="209">
        <f t="shared" ref="Y68:Y88" si="34">W68*100/U68</f>
        <v>57.727550397067809</v>
      </c>
      <c r="Z68" s="209"/>
      <c r="AA68" s="194">
        <v>3860</v>
      </c>
      <c r="AB68" s="194"/>
      <c r="AC68" s="194">
        <v>1388</v>
      </c>
      <c r="AD68" s="194"/>
      <c r="AE68" s="194">
        <v>1054</v>
      </c>
      <c r="AF68" s="194"/>
      <c r="AG68" s="194">
        <v>107</v>
      </c>
      <c r="AH68" s="194"/>
      <c r="AI68" s="194">
        <v>189</v>
      </c>
      <c r="AJ68" s="194"/>
      <c r="AK68" s="194">
        <v>105</v>
      </c>
      <c r="AL68" s="194"/>
      <c r="AM68" s="194">
        <v>170</v>
      </c>
      <c r="AN68" s="194"/>
      <c r="AO68" s="194">
        <v>1021</v>
      </c>
      <c r="AP68" s="194"/>
      <c r="AQ68" s="194">
        <v>774</v>
      </c>
      <c r="AR68" s="194"/>
      <c r="AS68" s="194">
        <f t="shared" si="3"/>
        <v>1795</v>
      </c>
      <c r="AT68" s="194">
        <f t="shared" si="4"/>
        <v>0</v>
      </c>
      <c r="AU68" s="194">
        <f t="shared" si="5"/>
        <v>1795</v>
      </c>
      <c r="AV68" s="194">
        <f>AO68+'Aug25'!AV68</f>
        <v>2102</v>
      </c>
      <c r="AW68" s="194">
        <f>AP68+'Aug25'!AW68</f>
        <v>0</v>
      </c>
      <c r="AX68" s="194">
        <f>AQ68+'Aug25'!AX68</f>
        <v>1585</v>
      </c>
      <c r="AY68" s="194">
        <f>AR68+'Aug25'!AY68</f>
        <v>0</v>
      </c>
      <c r="AZ68" s="194">
        <f t="shared" si="6"/>
        <v>3687</v>
      </c>
      <c r="BA68" s="194">
        <f t="shared" si="7"/>
        <v>0</v>
      </c>
      <c r="BB68" s="194">
        <f t="shared" si="8"/>
        <v>3687</v>
      </c>
      <c r="BC68" s="194">
        <v>20</v>
      </c>
      <c r="BD68" s="194">
        <v>100</v>
      </c>
      <c r="BE68" s="194">
        <f>BC68+'Aug25'!BE68</f>
        <v>60</v>
      </c>
      <c r="BF68" s="194">
        <f>BD68+'Aug25'!BF68</f>
        <v>300</v>
      </c>
      <c r="BG68" s="194"/>
      <c r="BH68" s="194"/>
      <c r="BI68" s="194"/>
      <c r="BJ68" s="194"/>
      <c r="BK68" s="297"/>
      <c r="BL68" s="297"/>
      <c r="BM68" s="194">
        <f t="shared" si="30"/>
        <v>0</v>
      </c>
    </row>
    <row r="69" spans="1:65" s="145" customFormat="1" ht="17.100000000000001" customHeight="1">
      <c r="A69" s="193">
        <v>53</v>
      </c>
      <c r="B69" s="194" t="s">
        <v>120</v>
      </c>
      <c r="C69" s="194">
        <v>77000</v>
      </c>
      <c r="D69" s="194">
        <v>0</v>
      </c>
      <c r="E69" s="194">
        <v>5850</v>
      </c>
      <c r="F69" s="194">
        <v>0</v>
      </c>
      <c r="G69" s="194">
        <v>5859</v>
      </c>
      <c r="H69" s="209">
        <f t="shared" ref="H69:H88" si="35">G69*100/E69</f>
        <v>100.15384615384616</v>
      </c>
      <c r="I69" s="194">
        <v>0</v>
      </c>
      <c r="J69" s="209"/>
      <c r="K69" s="194">
        <f>G69+'Aug25'!K69</f>
        <v>11472</v>
      </c>
      <c r="L69" s="209">
        <f t="shared" si="33"/>
        <v>14.898701298701299</v>
      </c>
      <c r="M69" s="194">
        <f>I69+'Aug25'!M69</f>
        <v>0</v>
      </c>
      <c r="N69" s="209"/>
      <c r="O69" s="194">
        <v>263</v>
      </c>
      <c r="P69" s="194"/>
      <c r="Q69" s="194">
        <f>O69+'Aug25'!Q69</f>
        <v>497</v>
      </c>
      <c r="R69" s="194">
        <f>P69+'Aug25'!R69</f>
        <v>0</v>
      </c>
      <c r="S69" s="194">
        <v>13558</v>
      </c>
      <c r="T69" s="194"/>
      <c r="U69" s="194">
        <v>3055</v>
      </c>
      <c r="V69" s="194"/>
      <c r="W69" s="194">
        <v>1794</v>
      </c>
      <c r="X69" s="194"/>
      <c r="Y69" s="209">
        <f t="shared" si="34"/>
        <v>58.723404255319146</v>
      </c>
      <c r="Z69" s="209"/>
      <c r="AA69" s="194">
        <v>5607</v>
      </c>
      <c r="AB69" s="194"/>
      <c r="AC69" s="194">
        <v>2326</v>
      </c>
      <c r="AD69" s="194"/>
      <c r="AE69" s="194">
        <v>1539</v>
      </c>
      <c r="AF69" s="194"/>
      <c r="AG69" s="194">
        <v>46</v>
      </c>
      <c r="AH69" s="194"/>
      <c r="AI69" s="194">
        <v>222</v>
      </c>
      <c r="AJ69" s="194"/>
      <c r="AK69" s="194">
        <v>49</v>
      </c>
      <c r="AL69" s="194"/>
      <c r="AM69" s="194">
        <v>135</v>
      </c>
      <c r="AN69" s="194"/>
      <c r="AO69" s="194">
        <v>1506</v>
      </c>
      <c r="AP69" s="194"/>
      <c r="AQ69" s="194">
        <v>1195</v>
      </c>
      <c r="AR69" s="194"/>
      <c r="AS69" s="194">
        <f t="shared" ref="AS69:AS87" si="36">AO69+AQ69</f>
        <v>2701</v>
      </c>
      <c r="AT69" s="194">
        <f t="shared" ref="AT69:AT87" si="37">AP69+AR69</f>
        <v>0</v>
      </c>
      <c r="AU69" s="194">
        <f t="shared" ref="AU69:AU87" si="38">AS69+AT69</f>
        <v>2701</v>
      </c>
      <c r="AV69" s="194">
        <f>AO69+'Aug25'!AV69</f>
        <v>3331</v>
      </c>
      <c r="AW69" s="194">
        <f>AP69+'Aug25'!AW69</f>
        <v>0</v>
      </c>
      <c r="AX69" s="194">
        <f>AQ69+'Aug25'!AX69</f>
        <v>2696</v>
      </c>
      <c r="AY69" s="194">
        <f>AR69+'Aug25'!AY69</f>
        <v>0</v>
      </c>
      <c r="AZ69" s="194">
        <f t="shared" ref="AZ69:AZ87" si="39">AV69+AX69</f>
        <v>6027</v>
      </c>
      <c r="BA69" s="194">
        <f t="shared" ref="BA69:BA87" si="40">AW69+AY69</f>
        <v>0</v>
      </c>
      <c r="BB69" s="194">
        <f t="shared" ref="BB69:BB87" si="41">AZ69+BA69</f>
        <v>6027</v>
      </c>
      <c r="BC69" s="194"/>
      <c r="BD69" s="194"/>
      <c r="BE69" s="194"/>
      <c r="BF69" s="194"/>
      <c r="BG69" s="194"/>
      <c r="BH69" s="194"/>
      <c r="BI69" s="194"/>
      <c r="BJ69" s="194"/>
      <c r="BK69" s="297"/>
      <c r="BL69" s="297"/>
      <c r="BM69" s="194">
        <f t="shared" si="30"/>
        <v>0</v>
      </c>
    </row>
    <row r="70" spans="1:65" s="145" customFormat="1" ht="17.100000000000001" customHeight="1">
      <c r="A70" s="195">
        <v>54</v>
      </c>
      <c r="B70" s="196" t="s">
        <v>121</v>
      </c>
      <c r="C70" s="194">
        <v>38000</v>
      </c>
      <c r="D70" s="194">
        <v>0</v>
      </c>
      <c r="E70" s="194">
        <v>2925</v>
      </c>
      <c r="F70" s="194">
        <v>0</v>
      </c>
      <c r="G70" s="194">
        <v>2674</v>
      </c>
      <c r="H70" s="209">
        <f t="shared" si="35"/>
        <v>91.418803418803421</v>
      </c>
      <c r="I70" s="194">
        <v>0</v>
      </c>
      <c r="J70" s="209"/>
      <c r="K70" s="194">
        <f>G70+'Aug25'!K70</f>
        <v>5017</v>
      </c>
      <c r="L70" s="209">
        <f t="shared" si="33"/>
        <v>13.202631578947368</v>
      </c>
      <c r="M70" s="194">
        <f>I70+'Aug25'!M70</f>
        <v>0</v>
      </c>
      <c r="N70" s="209"/>
      <c r="O70" s="194">
        <v>136</v>
      </c>
      <c r="P70" s="194"/>
      <c r="Q70" s="194">
        <f>O70+'Aug25'!Q70</f>
        <v>278</v>
      </c>
      <c r="R70" s="194">
        <f>P70+'Aug25'!R70</f>
        <v>0</v>
      </c>
      <c r="S70" s="194">
        <v>5477</v>
      </c>
      <c r="T70" s="194"/>
      <c r="U70" s="194">
        <v>1283</v>
      </c>
      <c r="V70" s="194"/>
      <c r="W70" s="194">
        <v>730</v>
      </c>
      <c r="X70" s="194"/>
      <c r="Y70" s="209">
        <f t="shared" si="34"/>
        <v>56.897895557287605</v>
      </c>
      <c r="Z70" s="209"/>
      <c r="AA70" s="194">
        <v>2490</v>
      </c>
      <c r="AB70" s="194"/>
      <c r="AC70" s="194">
        <v>1380</v>
      </c>
      <c r="AD70" s="194"/>
      <c r="AE70" s="194">
        <v>876</v>
      </c>
      <c r="AF70" s="194"/>
      <c r="AG70" s="194">
        <v>117</v>
      </c>
      <c r="AH70" s="194"/>
      <c r="AI70" s="194">
        <v>139</v>
      </c>
      <c r="AJ70" s="194"/>
      <c r="AK70" s="194">
        <v>100</v>
      </c>
      <c r="AL70" s="194"/>
      <c r="AM70" s="194">
        <v>120</v>
      </c>
      <c r="AN70" s="194"/>
      <c r="AO70" s="194">
        <v>587</v>
      </c>
      <c r="AP70" s="194"/>
      <c r="AQ70" s="194">
        <v>513</v>
      </c>
      <c r="AR70" s="194"/>
      <c r="AS70" s="194">
        <f t="shared" si="36"/>
        <v>1100</v>
      </c>
      <c r="AT70" s="194">
        <f t="shared" si="37"/>
        <v>0</v>
      </c>
      <c r="AU70" s="194">
        <f t="shared" si="38"/>
        <v>1100</v>
      </c>
      <c r="AV70" s="194">
        <f>AO70+'Aug25'!AV70</f>
        <v>1297</v>
      </c>
      <c r="AW70" s="194">
        <f>AP70+'Aug25'!AW70</f>
        <v>0</v>
      </c>
      <c r="AX70" s="194">
        <f>AQ70+'Aug25'!AX70</f>
        <v>1048</v>
      </c>
      <c r="AY70" s="194">
        <f>AR70+'Aug25'!AY70</f>
        <v>0</v>
      </c>
      <c r="AZ70" s="194">
        <f t="shared" si="39"/>
        <v>2345</v>
      </c>
      <c r="BA70" s="194">
        <f t="shared" si="40"/>
        <v>0</v>
      </c>
      <c r="BB70" s="194">
        <f t="shared" si="41"/>
        <v>2345</v>
      </c>
      <c r="BC70" s="194"/>
      <c r="BD70" s="194"/>
      <c r="BE70" s="194"/>
      <c r="BF70" s="194"/>
      <c r="BG70" s="194"/>
      <c r="BH70" s="194"/>
      <c r="BI70" s="194"/>
      <c r="BJ70" s="194"/>
      <c r="BK70" s="297"/>
      <c r="BL70" s="297"/>
      <c r="BM70" s="194">
        <f t="shared" si="30"/>
        <v>0</v>
      </c>
    </row>
    <row r="71" spans="1:65" s="146" customFormat="1" ht="17.100000000000001" customHeight="1">
      <c r="A71" s="197"/>
      <c r="B71" s="198" t="s">
        <v>74</v>
      </c>
      <c r="C71" s="198">
        <f>SUM(C68:C70)</f>
        <v>170000</v>
      </c>
      <c r="D71" s="198">
        <f t="shared" ref="D71:BM71" si="42">SUM(D68:D70)</f>
        <v>0</v>
      </c>
      <c r="E71" s="198">
        <f t="shared" si="42"/>
        <v>12885</v>
      </c>
      <c r="F71" s="198">
        <f t="shared" si="42"/>
        <v>0</v>
      </c>
      <c r="G71" s="198">
        <f t="shared" si="42"/>
        <v>12623</v>
      </c>
      <c r="H71" s="210">
        <f t="shared" si="35"/>
        <v>97.966627861854874</v>
      </c>
      <c r="I71" s="198">
        <f t="shared" si="42"/>
        <v>0</v>
      </c>
      <c r="J71" s="198">
        <f t="shared" si="42"/>
        <v>0</v>
      </c>
      <c r="K71" s="198">
        <f t="shared" si="42"/>
        <v>24948</v>
      </c>
      <c r="L71" s="210">
        <f t="shared" si="33"/>
        <v>14.675294117647059</v>
      </c>
      <c r="M71" s="198">
        <f t="shared" si="42"/>
        <v>0</v>
      </c>
      <c r="N71" s="198">
        <f t="shared" si="42"/>
        <v>0</v>
      </c>
      <c r="O71" s="198">
        <f t="shared" si="42"/>
        <v>451</v>
      </c>
      <c r="P71" s="198">
        <f t="shared" si="42"/>
        <v>0</v>
      </c>
      <c r="Q71" s="198">
        <f t="shared" si="42"/>
        <v>896</v>
      </c>
      <c r="R71" s="198">
        <f t="shared" si="42"/>
        <v>0</v>
      </c>
      <c r="S71" s="198">
        <f t="shared" si="42"/>
        <v>25577</v>
      </c>
      <c r="T71" s="198">
        <f t="shared" si="42"/>
        <v>0</v>
      </c>
      <c r="U71" s="198">
        <f t="shared" si="42"/>
        <v>5975</v>
      </c>
      <c r="V71" s="198">
        <f t="shared" si="42"/>
        <v>0</v>
      </c>
      <c r="W71" s="198">
        <f t="shared" si="42"/>
        <v>3469</v>
      </c>
      <c r="X71" s="198">
        <f t="shared" si="42"/>
        <v>0</v>
      </c>
      <c r="Y71" s="210">
        <f t="shared" si="34"/>
        <v>58.05857740585774</v>
      </c>
      <c r="Z71" s="210"/>
      <c r="AA71" s="198">
        <f t="shared" si="42"/>
        <v>11957</v>
      </c>
      <c r="AB71" s="198">
        <f t="shared" si="42"/>
        <v>0</v>
      </c>
      <c r="AC71" s="198">
        <f t="shared" si="42"/>
        <v>5094</v>
      </c>
      <c r="AD71" s="198">
        <f t="shared" si="42"/>
        <v>0</v>
      </c>
      <c r="AE71" s="198">
        <f t="shared" si="42"/>
        <v>3469</v>
      </c>
      <c r="AF71" s="198">
        <f t="shared" si="42"/>
        <v>0</v>
      </c>
      <c r="AG71" s="198">
        <f t="shared" si="42"/>
        <v>270</v>
      </c>
      <c r="AH71" s="198">
        <f t="shared" si="42"/>
        <v>0</v>
      </c>
      <c r="AI71" s="198">
        <f t="shared" si="42"/>
        <v>550</v>
      </c>
      <c r="AJ71" s="198">
        <f t="shared" si="42"/>
        <v>0</v>
      </c>
      <c r="AK71" s="198">
        <f t="shared" si="42"/>
        <v>254</v>
      </c>
      <c r="AL71" s="198">
        <f t="shared" si="42"/>
        <v>0</v>
      </c>
      <c r="AM71" s="198">
        <f t="shared" si="42"/>
        <v>425</v>
      </c>
      <c r="AN71" s="198">
        <f t="shared" si="42"/>
        <v>0</v>
      </c>
      <c r="AO71" s="198">
        <f t="shared" si="42"/>
        <v>3114</v>
      </c>
      <c r="AP71" s="198">
        <f t="shared" si="42"/>
        <v>0</v>
      </c>
      <c r="AQ71" s="198">
        <f t="shared" si="42"/>
        <v>2482</v>
      </c>
      <c r="AR71" s="198">
        <f t="shared" si="42"/>
        <v>0</v>
      </c>
      <c r="AS71" s="198">
        <f t="shared" si="42"/>
        <v>5596</v>
      </c>
      <c r="AT71" s="198">
        <f t="shared" si="42"/>
        <v>0</v>
      </c>
      <c r="AU71" s="198">
        <f t="shared" si="42"/>
        <v>5596</v>
      </c>
      <c r="AV71" s="198">
        <f t="shared" si="42"/>
        <v>6730</v>
      </c>
      <c r="AW71" s="198">
        <f t="shared" si="42"/>
        <v>0</v>
      </c>
      <c r="AX71" s="198">
        <f t="shared" si="42"/>
        <v>5329</v>
      </c>
      <c r="AY71" s="198">
        <f t="shared" si="42"/>
        <v>0</v>
      </c>
      <c r="AZ71" s="198">
        <f t="shared" si="42"/>
        <v>12059</v>
      </c>
      <c r="BA71" s="198">
        <f t="shared" si="42"/>
        <v>0</v>
      </c>
      <c r="BB71" s="198">
        <f t="shared" si="42"/>
        <v>12059</v>
      </c>
      <c r="BC71" s="198">
        <f t="shared" si="42"/>
        <v>20</v>
      </c>
      <c r="BD71" s="198">
        <f t="shared" si="42"/>
        <v>100</v>
      </c>
      <c r="BE71" s="198">
        <f t="shared" si="42"/>
        <v>60</v>
      </c>
      <c r="BF71" s="198">
        <f t="shared" si="42"/>
        <v>300</v>
      </c>
      <c r="BG71" s="198">
        <f t="shared" si="42"/>
        <v>0</v>
      </c>
      <c r="BH71" s="198">
        <f t="shared" si="42"/>
        <v>0</v>
      </c>
      <c r="BI71" s="198">
        <f t="shared" si="42"/>
        <v>0</v>
      </c>
      <c r="BJ71" s="198">
        <f t="shared" si="42"/>
        <v>0</v>
      </c>
      <c r="BK71" s="198">
        <f t="shared" si="42"/>
        <v>0</v>
      </c>
      <c r="BL71" s="198">
        <f t="shared" si="42"/>
        <v>0</v>
      </c>
      <c r="BM71" s="198">
        <f t="shared" si="42"/>
        <v>0</v>
      </c>
    </row>
    <row r="72" spans="1:65" s="145" customFormat="1" ht="17.100000000000001" customHeight="1">
      <c r="A72" s="199">
        <v>55</v>
      </c>
      <c r="B72" s="205" t="s">
        <v>122</v>
      </c>
      <c r="C72" s="194">
        <v>110000</v>
      </c>
      <c r="D72" s="194">
        <v>30000</v>
      </c>
      <c r="E72" s="291">
        <v>9200</v>
      </c>
      <c r="F72" s="291">
        <v>2500</v>
      </c>
      <c r="G72" s="291">
        <v>7931</v>
      </c>
      <c r="H72" s="209">
        <f t="shared" si="35"/>
        <v>86.206521739130437</v>
      </c>
      <c r="I72" s="291">
        <v>3026</v>
      </c>
      <c r="J72" s="209">
        <f t="shared" ref="J72:J74" si="43">I72*100/F72</f>
        <v>121.04</v>
      </c>
      <c r="K72" s="194">
        <f>G72+'Aug25'!K72</f>
        <v>14945</v>
      </c>
      <c r="L72" s="209">
        <f t="shared" si="33"/>
        <v>13.586363636363636</v>
      </c>
      <c r="M72" s="194">
        <f>I72+'Aug25'!M72</f>
        <v>6141</v>
      </c>
      <c r="N72" s="209">
        <f t="shared" ref="N72:N74" si="44">M72*100/D72</f>
        <v>20.47</v>
      </c>
      <c r="O72" s="194">
        <v>456</v>
      </c>
      <c r="P72" s="194">
        <v>221</v>
      </c>
      <c r="Q72" s="194">
        <f>O72+'Aug25'!Q72</f>
        <v>887</v>
      </c>
      <c r="R72" s="194">
        <f>P72+'Aug25'!R72</f>
        <v>438</v>
      </c>
      <c r="S72" s="194">
        <v>15609</v>
      </c>
      <c r="T72" s="194">
        <v>3562</v>
      </c>
      <c r="U72" s="194">
        <v>3433</v>
      </c>
      <c r="V72" s="194">
        <v>793</v>
      </c>
      <c r="W72" s="194">
        <v>1782</v>
      </c>
      <c r="X72" s="194">
        <v>413</v>
      </c>
      <c r="Y72" s="209">
        <f t="shared" si="34"/>
        <v>51.907952228371684</v>
      </c>
      <c r="Z72" s="209">
        <f t="shared" ref="Z72:Z74" si="45">X72*100/V72</f>
        <v>52.080706179066837</v>
      </c>
      <c r="AA72" s="194">
        <v>7825</v>
      </c>
      <c r="AB72" s="194">
        <v>3142</v>
      </c>
      <c r="AC72" s="194">
        <v>992</v>
      </c>
      <c r="AD72" s="194">
        <v>365</v>
      </c>
      <c r="AE72" s="194">
        <v>937</v>
      </c>
      <c r="AF72" s="194">
        <v>331</v>
      </c>
      <c r="AG72" s="194">
        <v>74</v>
      </c>
      <c r="AH72" s="194">
        <v>35</v>
      </c>
      <c r="AI72" s="194">
        <v>397</v>
      </c>
      <c r="AJ72" s="194">
        <v>194</v>
      </c>
      <c r="AK72" s="194">
        <v>73</v>
      </c>
      <c r="AL72" s="194">
        <v>53</v>
      </c>
      <c r="AM72" s="194">
        <v>103</v>
      </c>
      <c r="AN72" s="194">
        <v>43</v>
      </c>
      <c r="AO72" s="194">
        <v>1901</v>
      </c>
      <c r="AP72" s="194">
        <v>735</v>
      </c>
      <c r="AQ72" s="194">
        <v>1513</v>
      </c>
      <c r="AR72" s="194">
        <v>590</v>
      </c>
      <c r="AS72" s="194">
        <f t="shared" si="36"/>
        <v>3414</v>
      </c>
      <c r="AT72" s="194">
        <f t="shared" si="37"/>
        <v>1325</v>
      </c>
      <c r="AU72" s="194">
        <f t="shared" si="38"/>
        <v>4739</v>
      </c>
      <c r="AV72" s="194">
        <f>AO72+'Aug25'!AV72</f>
        <v>4012</v>
      </c>
      <c r="AW72" s="194">
        <f>AP72+'Aug25'!AW72</f>
        <v>1498</v>
      </c>
      <c r="AX72" s="194">
        <f>AQ72+'Aug25'!AX72</f>
        <v>3307</v>
      </c>
      <c r="AY72" s="194">
        <f>AR72+'Aug25'!AY72</f>
        <v>1184</v>
      </c>
      <c r="AZ72" s="194">
        <f t="shared" si="39"/>
        <v>7319</v>
      </c>
      <c r="BA72" s="194">
        <f t="shared" si="40"/>
        <v>2682</v>
      </c>
      <c r="BB72" s="194">
        <f t="shared" si="41"/>
        <v>10001</v>
      </c>
      <c r="BC72" s="194"/>
      <c r="BD72" s="194"/>
      <c r="BE72" s="194"/>
      <c r="BF72" s="194"/>
      <c r="BG72" s="194">
        <v>5</v>
      </c>
      <c r="BH72" s="194">
        <v>4989</v>
      </c>
      <c r="BI72" s="194"/>
      <c r="BJ72" s="194">
        <v>13369</v>
      </c>
      <c r="BK72" s="194">
        <f>'Aug25'!BK72+BH72</f>
        <v>9833</v>
      </c>
      <c r="BL72" s="194">
        <f>'Aug25'!BL72+BI72</f>
        <v>0</v>
      </c>
      <c r="BM72" s="194">
        <f>SUM(BK72:BL72)</f>
        <v>9833</v>
      </c>
    </row>
    <row r="73" spans="1:65" s="145" customFormat="1" ht="17.100000000000001" customHeight="1">
      <c r="A73" s="193">
        <v>56</v>
      </c>
      <c r="B73" s="194" t="s">
        <v>123</v>
      </c>
      <c r="C73" s="194">
        <v>66000</v>
      </c>
      <c r="D73" s="194">
        <v>15000</v>
      </c>
      <c r="E73" s="291">
        <v>5500</v>
      </c>
      <c r="F73" s="291">
        <v>1250</v>
      </c>
      <c r="G73" s="291">
        <v>4146</v>
      </c>
      <c r="H73" s="209">
        <f t="shared" si="35"/>
        <v>75.381818181818176</v>
      </c>
      <c r="I73" s="291">
        <v>1121</v>
      </c>
      <c r="J73" s="209">
        <f t="shared" si="43"/>
        <v>89.68</v>
      </c>
      <c r="K73" s="194">
        <f>G73+'Aug25'!K73</f>
        <v>7634</v>
      </c>
      <c r="L73" s="209">
        <f t="shared" si="33"/>
        <v>11.566666666666666</v>
      </c>
      <c r="M73" s="194">
        <f>I73+'Aug25'!M73</f>
        <v>2232</v>
      </c>
      <c r="N73" s="209">
        <f t="shared" si="44"/>
        <v>14.88</v>
      </c>
      <c r="O73" s="194">
        <v>74</v>
      </c>
      <c r="P73" s="194">
        <v>49</v>
      </c>
      <c r="Q73" s="194">
        <f>O73+'Aug25'!Q73</f>
        <v>146</v>
      </c>
      <c r="R73" s="194">
        <f>P73+'Aug25'!R73</f>
        <v>100</v>
      </c>
      <c r="S73" s="194">
        <v>9522</v>
      </c>
      <c r="T73" s="194">
        <v>1183</v>
      </c>
      <c r="U73" s="194">
        <v>2114</v>
      </c>
      <c r="V73" s="194">
        <v>277</v>
      </c>
      <c r="W73" s="194">
        <v>1059</v>
      </c>
      <c r="X73" s="194">
        <v>141</v>
      </c>
      <c r="Y73" s="209">
        <f t="shared" si="34"/>
        <v>50.094607379375589</v>
      </c>
      <c r="Z73" s="209">
        <f t="shared" si="45"/>
        <v>50.902527075812273</v>
      </c>
      <c r="AA73" s="194">
        <v>5080</v>
      </c>
      <c r="AB73" s="194">
        <v>1232</v>
      </c>
      <c r="AC73" s="194">
        <v>633</v>
      </c>
      <c r="AD73" s="194">
        <v>156</v>
      </c>
      <c r="AE73" s="194">
        <v>619</v>
      </c>
      <c r="AF73" s="194">
        <v>154</v>
      </c>
      <c r="AG73" s="194">
        <v>48</v>
      </c>
      <c r="AH73" s="194">
        <v>12</v>
      </c>
      <c r="AI73" s="194">
        <v>240</v>
      </c>
      <c r="AJ73" s="194">
        <v>138</v>
      </c>
      <c r="AK73" s="194">
        <v>58</v>
      </c>
      <c r="AL73" s="194">
        <v>6</v>
      </c>
      <c r="AM73" s="194">
        <v>9</v>
      </c>
      <c r="AN73" s="194">
        <v>12</v>
      </c>
      <c r="AO73" s="194">
        <v>1161</v>
      </c>
      <c r="AP73" s="194">
        <v>266</v>
      </c>
      <c r="AQ73" s="194">
        <v>1025</v>
      </c>
      <c r="AR73" s="194">
        <v>190</v>
      </c>
      <c r="AS73" s="194">
        <f t="shared" si="36"/>
        <v>2186</v>
      </c>
      <c r="AT73" s="194">
        <f t="shared" si="37"/>
        <v>456</v>
      </c>
      <c r="AU73" s="194">
        <f t="shared" si="38"/>
        <v>2642</v>
      </c>
      <c r="AV73" s="194">
        <f>AO73+'Aug25'!AV73</f>
        <v>2139</v>
      </c>
      <c r="AW73" s="194">
        <f>AP73+'Aug25'!AW73</f>
        <v>567</v>
      </c>
      <c r="AX73" s="194">
        <f>AQ73+'Aug25'!AX73</f>
        <v>1799</v>
      </c>
      <c r="AY73" s="194">
        <f>AR73+'Aug25'!AY73</f>
        <v>399</v>
      </c>
      <c r="AZ73" s="194">
        <f t="shared" si="39"/>
        <v>3938</v>
      </c>
      <c r="BA73" s="194">
        <f t="shared" si="40"/>
        <v>966</v>
      </c>
      <c r="BB73" s="194">
        <f t="shared" si="41"/>
        <v>4904</v>
      </c>
      <c r="BC73" s="194"/>
      <c r="BD73" s="194"/>
      <c r="BE73" s="194"/>
      <c r="BF73" s="194"/>
      <c r="BG73" s="194"/>
      <c r="BH73" s="194"/>
      <c r="BI73" s="194"/>
      <c r="BJ73" s="194"/>
      <c r="BK73" s="297"/>
      <c r="BL73" s="297"/>
      <c r="BM73" s="194">
        <f t="shared" si="30"/>
        <v>0</v>
      </c>
    </row>
    <row r="74" spans="1:65" s="145" customFormat="1" ht="17.100000000000001" customHeight="1">
      <c r="A74" s="193">
        <v>57</v>
      </c>
      <c r="B74" s="194" t="s">
        <v>124</v>
      </c>
      <c r="C74" s="194">
        <v>27000</v>
      </c>
      <c r="D74" s="194">
        <v>7000</v>
      </c>
      <c r="E74" s="291">
        <v>2250</v>
      </c>
      <c r="F74" s="291">
        <v>600</v>
      </c>
      <c r="G74" s="291">
        <v>1660</v>
      </c>
      <c r="H74" s="209">
        <f t="shared" si="35"/>
        <v>73.777777777777771</v>
      </c>
      <c r="I74" s="291">
        <v>555</v>
      </c>
      <c r="J74" s="209">
        <f t="shared" si="43"/>
        <v>92.5</v>
      </c>
      <c r="K74" s="194">
        <f>G74+'Aug25'!K74</f>
        <v>2990</v>
      </c>
      <c r="L74" s="209">
        <f t="shared" si="33"/>
        <v>11.074074074074074</v>
      </c>
      <c r="M74" s="194">
        <f>I74+'Aug25'!M74</f>
        <v>893</v>
      </c>
      <c r="N74" s="209">
        <f t="shared" si="44"/>
        <v>12.757142857142858</v>
      </c>
      <c r="O74" s="194">
        <v>20</v>
      </c>
      <c r="P74" s="194">
        <v>17</v>
      </c>
      <c r="Q74" s="194">
        <f>O74+'Aug25'!Q74</f>
        <v>20</v>
      </c>
      <c r="R74" s="194">
        <f>P74+'Aug25'!R74</f>
        <v>29</v>
      </c>
      <c r="S74" s="194">
        <v>6163</v>
      </c>
      <c r="T74" s="194">
        <v>533</v>
      </c>
      <c r="U74" s="194">
        <v>1129</v>
      </c>
      <c r="V74" s="194">
        <v>134</v>
      </c>
      <c r="W74" s="194">
        <v>634</v>
      </c>
      <c r="X74" s="194">
        <v>69</v>
      </c>
      <c r="Y74" s="209">
        <f t="shared" si="34"/>
        <v>56.155890168290526</v>
      </c>
      <c r="Z74" s="209">
        <f t="shared" si="45"/>
        <v>51.492537313432834</v>
      </c>
      <c r="AA74" s="194">
        <v>1885</v>
      </c>
      <c r="AB74" s="194">
        <v>420</v>
      </c>
      <c r="AC74" s="194">
        <v>285</v>
      </c>
      <c r="AD74" s="194">
        <v>41</v>
      </c>
      <c r="AE74" s="194">
        <v>224</v>
      </c>
      <c r="AF74" s="194">
        <v>32</v>
      </c>
      <c r="AG74" s="194">
        <v>45</v>
      </c>
      <c r="AH74" s="194">
        <v>3</v>
      </c>
      <c r="AI74" s="194">
        <v>125</v>
      </c>
      <c r="AJ74" s="194">
        <v>18</v>
      </c>
      <c r="AK74" s="194">
        <v>47</v>
      </c>
      <c r="AL74" s="194">
        <v>1</v>
      </c>
      <c r="AM74" s="194">
        <v>63</v>
      </c>
      <c r="AN74" s="194">
        <v>18</v>
      </c>
      <c r="AO74" s="194">
        <v>433</v>
      </c>
      <c r="AP74" s="194">
        <v>106</v>
      </c>
      <c r="AQ74" s="194">
        <v>343</v>
      </c>
      <c r="AR74" s="194">
        <v>85</v>
      </c>
      <c r="AS74" s="194">
        <f t="shared" si="36"/>
        <v>776</v>
      </c>
      <c r="AT74" s="194">
        <f t="shared" si="37"/>
        <v>191</v>
      </c>
      <c r="AU74" s="194">
        <f t="shared" si="38"/>
        <v>967</v>
      </c>
      <c r="AV74" s="194">
        <f>AO74+'Aug25'!AV74</f>
        <v>835</v>
      </c>
      <c r="AW74" s="194">
        <f>AP74+'Aug25'!AW74</f>
        <v>186</v>
      </c>
      <c r="AX74" s="194">
        <f>AQ74+'Aug25'!AX74</f>
        <v>690</v>
      </c>
      <c r="AY74" s="194">
        <f>AR74+'Aug25'!AY74</f>
        <v>145</v>
      </c>
      <c r="AZ74" s="194">
        <f t="shared" si="39"/>
        <v>1525</v>
      </c>
      <c r="BA74" s="194">
        <f t="shared" si="40"/>
        <v>331</v>
      </c>
      <c r="BB74" s="194">
        <f t="shared" si="41"/>
        <v>1856</v>
      </c>
      <c r="BC74" s="194"/>
      <c r="BD74" s="194"/>
      <c r="BE74" s="194"/>
      <c r="BF74" s="194"/>
      <c r="BG74" s="194"/>
      <c r="BH74" s="194"/>
      <c r="BI74" s="194"/>
      <c r="BJ74" s="194"/>
      <c r="BK74" s="297"/>
      <c r="BL74" s="297"/>
      <c r="BM74" s="194">
        <f t="shared" si="30"/>
        <v>0</v>
      </c>
    </row>
    <row r="75" spans="1:65" s="145" customFormat="1" ht="17.100000000000001" customHeight="1">
      <c r="A75" s="195">
        <v>58</v>
      </c>
      <c r="B75" s="196" t="s">
        <v>125</v>
      </c>
      <c r="C75" s="194">
        <v>37000</v>
      </c>
      <c r="D75" s="194">
        <v>0</v>
      </c>
      <c r="E75" s="291">
        <v>3100</v>
      </c>
      <c r="F75" s="291"/>
      <c r="G75" s="291">
        <v>2742</v>
      </c>
      <c r="H75" s="209">
        <f t="shared" si="35"/>
        <v>88.451612903225808</v>
      </c>
      <c r="I75" s="291">
        <v>0</v>
      </c>
      <c r="J75" s="209"/>
      <c r="K75" s="194">
        <f>G75+'Aug25'!K75</f>
        <v>4722</v>
      </c>
      <c r="L75" s="209">
        <f t="shared" si="33"/>
        <v>12.762162162162163</v>
      </c>
      <c r="M75" s="194">
        <f>I75+'Aug25'!M75</f>
        <v>0</v>
      </c>
      <c r="N75" s="209"/>
      <c r="O75" s="194">
        <v>87</v>
      </c>
      <c r="P75" s="194"/>
      <c r="Q75" s="194">
        <f>O75+'Aug25'!Q75</f>
        <v>147</v>
      </c>
      <c r="R75" s="194">
        <f>P75+'Aug25'!R75</f>
        <v>0</v>
      </c>
      <c r="S75" s="194">
        <v>4905</v>
      </c>
      <c r="T75" s="194"/>
      <c r="U75" s="194">
        <v>1087</v>
      </c>
      <c r="V75" s="194"/>
      <c r="W75" s="194">
        <v>581</v>
      </c>
      <c r="X75" s="194"/>
      <c r="Y75" s="209">
        <f t="shared" si="34"/>
        <v>53.449862005519776</v>
      </c>
      <c r="Z75" s="209"/>
      <c r="AA75" s="194">
        <v>2840</v>
      </c>
      <c r="AB75" s="194"/>
      <c r="AC75" s="194">
        <v>379</v>
      </c>
      <c r="AD75" s="194"/>
      <c r="AE75" s="194">
        <v>353</v>
      </c>
      <c r="AF75" s="194"/>
      <c r="AG75" s="194">
        <v>35</v>
      </c>
      <c r="AH75" s="194"/>
      <c r="AI75" s="194">
        <v>246</v>
      </c>
      <c r="AJ75" s="194"/>
      <c r="AK75" s="194">
        <v>29</v>
      </c>
      <c r="AL75" s="194"/>
      <c r="AM75" s="194">
        <v>95</v>
      </c>
      <c r="AN75" s="194"/>
      <c r="AO75" s="194">
        <v>568</v>
      </c>
      <c r="AP75" s="194"/>
      <c r="AQ75" s="194">
        <v>498</v>
      </c>
      <c r="AR75" s="194"/>
      <c r="AS75" s="194">
        <f t="shared" si="36"/>
        <v>1066</v>
      </c>
      <c r="AT75" s="194">
        <f t="shared" si="37"/>
        <v>0</v>
      </c>
      <c r="AU75" s="194">
        <f t="shared" si="38"/>
        <v>1066</v>
      </c>
      <c r="AV75" s="194">
        <f>AO75+'Aug25'!AV75</f>
        <v>1217</v>
      </c>
      <c r="AW75" s="194">
        <f>AP75+'Aug25'!AW75</f>
        <v>0</v>
      </c>
      <c r="AX75" s="194">
        <f>AQ75+'Aug25'!AX75</f>
        <v>1052</v>
      </c>
      <c r="AY75" s="194">
        <f>AR75+'Aug25'!AY75</f>
        <v>0</v>
      </c>
      <c r="AZ75" s="194">
        <f t="shared" si="39"/>
        <v>2269</v>
      </c>
      <c r="BA75" s="194">
        <f t="shared" si="40"/>
        <v>0</v>
      </c>
      <c r="BB75" s="194">
        <f t="shared" si="41"/>
        <v>2269</v>
      </c>
      <c r="BC75" s="194"/>
      <c r="BD75" s="194"/>
      <c r="BE75" s="194"/>
      <c r="BF75" s="194"/>
      <c r="BG75" s="194"/>
      <c r="BH75" s="194"/>
      <c r="BI75" s="194"/>
      <c r="BJ75" s="194"/>
      <c r="BK75" s="297"/>
      <c r="BL75" s="297"/>
      <c r="BM75" s="194">
        <f t="shared" si="30"/>
        <v>0</v>
      </c>
    </row>
    <row r="76" spans="1:65" s="146" customFormat="1" ht="17.100000000000001" customHeight="1">
      <c r="A76" s="197"/>
      <c r="B76" s="198" t="s">
        <v>74</v>
      </c>
      <c r="C76" s="198">
        <f>SUM(C72:C75)</f>
        <v>240000</v>
      </c>
      <c r="D76" s="198">
        <f t="shared" ref="D76:BM76" si="46">SUM(D72:D75)</f>
        <v>52000</v>
      </c>
      <c r="E76" s="198">
        <f t="shared" si="46"/>
        <v>20050</v>
      </c>
      <c r="F76" s="198">
        <f t="shared" si="46"/>
        <v>4350</v>
      </c>
      <c r="G76" s="198">
        <f t="shared" si="46"/>
        <v>16479</v>
      </c>
      <c r="H76" s="210">
        <f t="shared" si="35"/>
        <v>82.18952618453865</v>
      </c>
      <c r="I76" s="198">
        <f t="shared" si="46"/>
        <v>4702</v>
      </c>
      <c r="J76" s="210">
        <f t="shared" ref="J76" si="47">I76*100/F76</f>
        <v>108.0919540229885</v>
      </c>
      <c r="K76" s="198">
        <f t="shared" si="46"/>
        <v>30291</v>
      </c>
      <c r="L76" s="210">
        <f t="shared" si="33"/>
        <v>12.62125</v>
      </c>
      <c r="M76" s="198">
        <f t="shared" si="46"/>
        <v>9266</v>
      </c>
      <c r="N76" s="210">
        <f t="shared" ref="N76" si="48">M76*100/D76</f>
        <v>17.819230769230771</v>
      </c>
      <c r="O76" s="198">
        <f t="shared" si="46"/>
        <v>637</v>
      </c>
      <c r="P76" s="198">
        <f t="shared" si="46"/>
        <v>287</v>
      </c>
      <c r="Q76" s="198">
        <f t="shared" si="46"/>
        <v>1200</v>
      </c>
      <c r="R76" s="198">
        <f t="shared" si="46"/>
        <v>567</v>
      </c>
      <c r="S76" s="198">
        <f t="shared" si="46"/>
        <v>36199</v>
      </c>
      <c r="T76" s="198">
        <f t="shared" si="46"/>
        <v>5278</v>
      </c>
      <c r="U76" s="198">
        <f t="shared" si="46"/>
        <v>7763</v>
      </c>
      <c r="V76" s="198">
        <f t="shared" si="46"/>
        <v>1204</v>
      </c>
      <c r="W76" s="198">
        <f t="shared" si="46"/>
        <v>4056</v>
      </c>
      <c r="X76" s="198">
        <f t="shared" si="46"/>
        <v>623</v>
      </c>
      <c r="Y76" s="210">
        <f t="shared" si="34"/>
        <v>52.247842328996519</v>
      </c>
      <c r="Z76" s="210">
        <f t="shared" ref="Z76" si="49">X76*100/V76</f>
        <v>51.744186046511629</v>
      </c>
      <c r="AA76" s="198">
        <f t="shared" si="46"/>
        <v>17630</v>
      </c>
      <c r="AB76" s="198">
        <f t="shared" si="46"/>
        <v>4794</v>
      </c>
      <c r="AC76" s="198">
        <f t="shared" si="46"/>
        <v>2289</v>
      </c>
      <c r="AD76" s="198">
        <f t="shared" si="46"/>
        <v>562</v>
      </c>
      <c r="AE76" s="198">
        <f t="shared" si="46"/>
        <v>2133</v>
      </c>
      <c r="AF76" s="198">
        <f t="shared" si="46"/>
        <v>517</v>
      </c>
      <c r="AG76" s="198">
        <f t="shared" si="46"/>
        <v>202</v>
      </c>
      <c r="AH76" s="198">
        <f t="shared" si="46"/>
        <v>50</v>
      </c>
      <c r="AI76" s="198">
        <f t="shared" si="46"/>
        <v>1008</v>
      </c>
      <c r="AJ76" s="198">
        <f t="shared" si="46"/>
        <v>350</v>
      </c>
      <c r="AK76" s="198">
        <f t="shared" si="46"/>
        <v>207</v>
      </c>
      <c r="AL76" s="198">
        <f t="shared" si="46"/>
        <v>60</v>
      </c>
      <c r="AM76" s="198">
        <f t="shared" si="46"/>
        <v>270</v>
      </c>
      <c r="AN76" s="198">
        <f t="shared" si="46"/>
        <v>73</v>
      </c>
      <c r="AO76" s="198">
        <f t="shared" si="46"/>
        <v>4063</v>
      </c>
      <c r="AP76" s="198">
        <f t="shared" si="46"/>
        <v>1107</v>
      </c>
      <c r="AQ76" s="198">
        <f t="shared" si="46"/>
        <v>3379</v>
      </c>
      <c r="AR76" s="198">
        <f t="shared" si="46"/>
        <v>865</v>
      </c>
      <c r="AS76" s="198">
        <f t="shared" si="46"/>
        <v>7442</v>
      </c>
      <c r="AT76" s="198">
        <f t="shared" si="46"/>
        <v>1972</v>
      </c>
      <c r="AU76" s="198">
        <f t="shared" si="46"/>
        <v>9414</v>
      </c>
      <c r="AV76" s="198">
        <f t="shared" si="46"/>
        <v>8203</v>
      </c>
      <c r="AW76" s="295">
        <f t="shared" si="46"/>
        <v>2251</v>
      </c>
      <c r="AX76" s="198">
        <f t="shared" si="46"/>
        <v>6848</v>
      </c>
      <c r="AY76" s="198">
        <f t="shared" si="46"/>
        <v>1728</v>
      </c>
      <c r="AZ76" s="198">
        <f t="shared" si="46"/>
        <v>15051</v>
      </c>
      <c r="BA76" s="198">
        <f t="shared" si="46"/>
        <v>3979</v>
      </c>
      <c r="BB76" s="198">
        <f t="shared" si="46"/>
        <v>19030</v>
      </c>
      <c r="BC76" s="198">
        <f t="shared" si="46"/>
        <v>0</v>
      </c>
      <c r="BD76" s="198">
        <f t="shared" si="46"/>
        <v>0</v>
      </c>
      <c r="BE76" s="198">
        <f t="shared" si="46"/>
        <v>0</v>
      </c>
      <c r="BF76" s="198">
        <f t="shared" si="46"/>
        <v>0</v>
      </c>
      <c r="BG76" s="198">
        <f t="shared" si="46"/>
        <v>5</v>
      </c>
      <c r="BH76" s="198">
        <f t="shared" si="46"/>
        <v>4989</v>
      </c>
      <c r="BI76" s="198">
        <f t="shared" si="46"/>
        <v>0</v>
      </c>
      <c r="BJ76" s="198">
        <f t="shared" si="46"/>
        <v>13369</v>
      </c>
      <c r="BK76" s="198">
        <f t="shared" si="46"/>
        <v>9833</v>
      </c>
      <c r="BL76" s="198">
        <f t="shared" si="46"/>
        <v>0</v>
      </c>
      <c r="BM76" s="198">
        <f t="shared" si="46"/>
        <v>9833</v>
      </c>
    </row>
    <row r="77" spans="1:65" s="145" customFormat="1" ht="17.100000000000001" customHeight="1">
      <c r="A77" s="199">
        <v>59</v>
      </c>
      <c r="B77" s="205" t="s">
        <v>126</v>
      </c>
      <c r="C77" s="194">
        <v>90000</v>
      </c>
      <c r="D77" s="194">
        <v>0</v>
      </c>
      <c r="E77" s="194">
        <v>7190</v>
      </c>
      <c r="F77" s="194">
        <v>0</v>
      </c>
      <c r="G77" s="194">
        <v>6720</v>
      </c>
      <c r="H77" s="209">
        <f t="shared" si="35"/>
        <v>93.463143254520162</v>
      </c>
      <c r="I77" s="194">
        <v>0</v>
      </c>
      <c r="J77" s="209"/>
      <c r="K77" s="194">
        <f>G77+'Aug25'!K77</f>
        <v>12594</v>
      </c>
      <c r="L77" s="209">
        <f t="shared" si="33"/>
        <v>13.993333333333334</v>
      </c>
      <c r="M77" s="194">
        <f>I77+'Aug25'!M77</f>
        <v>0</v>
      </c>
      <c r="N77" s="209"/>
      <c r="O77" s="194">
        <v>0</v>
      </c>
      <c r="P77" s="194">
        <v>0</v>
      </c>
      <c r="Q77" s="194">
        <f>O77+'Aug25'!Q77</f>
        <v>0</v>
      </c>
      <c r="R77" s="194">
        <f>P77+'Aug25'!R77</f>
        <v>0</v>
      </c>
      <c r="S77" s="194">
        <v>8345</v>
      </c>
      <c r="T77" s="194">
        <v>0</v>
      </c>
      <c r="U77" s="194">
        <v>1975</v>
      </c>
      <c r="V77" s="194">
        <v>0</v>
      </c>
      <c r="W77" s="194">
        <v>1043</v>
      </c>
      <c r="X77" s="194">
        <v>0</v>
      </c>
      <c r="Y77" s="209">
        <f t="shared" si="34"/>
        <v>52.810126582278478</v>
      </c>
      <c r="Z77" s="209"/>
      <c r="AA77" s="194">
        <v>6751</v>
      </c>
      <c r="AB77" s="194">
        <v>0</v>
      </c>
      <c r="AC77" s="194">
        <v>3483</v>
      </c>
      <c r="AD77" s="194">
        <v>0</v>
      </c>
      <c r="AE77" s="194">
        <v>3268</v>
      </c>
      <c r="AF77" s="194">
        <v>0</v>
      </c>
      <c r="AG77" s="194">
        <v>50</v>
      </c>
      <c r="AH77" s="194">
        <v>0</v>
      </c>
      <c r="AI77" s="194">
        <v>444</v>
      </c>
      <c r="AJ77" s="194">
        <v>0</v>
      </c>
      <c r="AK77" s="194">
        <v>43</v>
      </c>
      <c r="AL77" s="194">
        <v>0</v>
      </c>
      <c r="AM77" s="194">
        <v>321</v>
      </c>
      <c r="AN77" s="194">
        <v>0</v>
      </c>
      <c r="AO77" s="194">
        <v>1386</v>
      </c>
      <c r="AP77" s="194">
        <v>0</v>
      </c>
      <c r="AQ77" s="194">
        <v>1204</v>
      </c>
      <c r="AR77" s="194">
        <v>0</v>
      </c>
      <c r="AS77" s="194">
        <f t="shared" si="36"/>
        <v>2590</v>
      </c>
      <c r="AT77" s="194">
        <f t="shared" si="37"/>
        <v>0</v>
      </c>
      <c r="AU77" s="194">
        <f t="shared" si="38"/>
        <v>2590</v>
      </c>
      <c r="AV77" s="194">
        <f>AO77+'Aug25'!AV77</f>
        <v>2743</v>
      </c>
      <c r="AW77" s="194">
        <f>AP77+'Aug25'!AW77</f>
        <v>0</v>
      </c>
      <c r="AX77" s="194">
        <f>AQ77+'Aug25'!AX77</f>
        <v>2401</v>
      </c>
      <c r="AY77" s="194">
        <f>AR77+'Aug25'!AY77</f>
        <v>0</v>
      </c>
      <c r="AZ77" s="194">
        <f t="shared" si="39"/>
        <v>5144</v>
      </c>
      <c r="BA77" s="194">
        <f t="shared" si="40"/>
        <v>0</v>
      </c>
      <c r="BB77" s="194">
        <f t="shared" si="41"/>
        <v>5144</v>
      </c>
      <c r="BC77" s="194"/>
      <c r="BD77" s="194"/>
      <c r="BE77" s="194"/>
      <c r="BF77" s="194"/>
      <c r="BG77" s="194"/>
      <c r="BH77" s="194"/>
      <c r="BI77" s="194"/>
      <c r="BJ77" s="194"/>
      <c r="BK77" s="297"/>
      <c r="BL77" s="297"/>
      <c r="BM77" s="194">
        <f t="shared" si="30"/>
        <v>0</v>
      </c>
    </row>
    <row r="78" spans="1:65" s="145" customFormat="1" ht="17.100000000000001" customHeight="1">
      <c r="A78" s="193">
        <v>60</v>
      </c>
      <c r="B78" s="194" t="s">
        <v>127</v>
      </c>
      <c r="C78" s="194">
        <v>20000</v>
      </c>
      <c r="D78" s="194">
        <v>0</v>
      </c>
      <c r="E78" s="194">
        <v>1655</v>
      </c>
      <c r="F78" s="194">
        <v>0</v>
      </c>
      <c r="G78" s="194">
        <v>1241</v>
      </c>
      <c r="H78" s="209">
        <f t="shared" si="35"/>
        <v>74.984894259818731</v>
      </c>
      <c r="I78" s="194">
        <v>0</v>
      </c>
      <c r="J78" s="209"/>
      <c r="K78" s="194">
        <f>G78+'Aug25'!K78</f>
        <v>2512</v>
      </c>
      <c r="L78" s="209">
        <f t="shared" si="33"/>
        <v>12.56</v>
      </c>
      <c r="M78" s="194">
        <f>I78+'Aug25'!M78</f>
        <v>0</v>
      </c>
      <c r="N78" s="209"/>
      <c r="O78" s="194">
        <v>0</v>
      </c>
      <c r="P78" s="194">
        <v>0</v>
      </c>
      <c r="Q78" s="194">
        <f>O78+'Aug25'!Q78</f>
        <v>0</v>
      </c>
      <c r="R78" s="194">
        <f>P78+'Aug25'!R78</f>
        <v>0</v>
      </c>
      <c r="S78" s="194">
        <v>1682</v>
      </c>
      <c r="T78" s="194">
        <v>0</v>
      </c>
      <c r="U78" s="194">
        <v>501</v>
      </c>
      <c r="V78" s="194">
        <v>0</v>
      </c>
      <c r="W78" s="194">
        <v>329</v>
      </c>
      <c r="X78" s="194">
        <v>0</v>
      </c>
      <c r="Y78" s="209">
        <f t="shared" si="34"/>
        <v>65.668662674650705</v>
      </c>
      <c r="Z78" s="209"/>
      <c r="AA78" s="194">
        <v>1350</v>
      </c>
      <c r="AB78" s="194">
        <v>0</v>
      </c>
      <c r="AC78" s="194">
        <v>748</v>
      </c>
      <c r="AD78" s="194">
        <v>0</v>
      </c>
      <c r="AE78" s="194">
        <v>602</v>
      </c>
      <c r="AF78" s="194">
        <v>0</v>
      </c>
      <c r="AG78" s="194">
        <v>37</v>
      </c>
      <c r="AH78" s="194">
        <v>0</v>
      </c>
      <c r="AI78" s="194">
        <v>118</v>
      </c>
      <c r="AJ78" s="194">
        <v>0</v>
      </c>
      <c r="AK78" s="194">
        <v>28</v>
      </c>
      <c r="AL78" s="194">
        <v>0</v>
      </c>
      <c r="AM78" s="194">
        <v>6</v>
      </c>
      <c r="AN78" s="194">
        <v>0</v>
      </c>
      <c r="AO78" s="194">
        <v>302</v>
      </c>
      <c r="AP78" s="194">
        <v>0</v>
      </c>
      <c r="AQ78" s="194">
        <v>222</v>
      </c>
      <c r="AR78" s="194">
        <v>0</v>
      </c>
      <c r="AS78" s="194">
        <f t="shared" si="36"/>
        <v>524</v>
      </c>
      <c r="AT78" s="194">
        <f t="shared" si="37"/>
        <v>0</v>
      </c>
      <c r="AU78" s="194">
        <f t="shared" si="38"/>
        <v>524</v>
      </c>
      <c r="AV78" s="194">
        <f>AO78+'Aug25'!AV78</f>
        <v>650</v>
      </c>
      <c r="AW78" s="194">
        <f>AP78+'Aug25'!AW78</f>
        <v>0</v>
      </c>
      <c r="AX78" s="194">
        <f>AQ78+'Aug25'!AX78</f>
        <v>480</v>
      </c>
      <c r="AY78" s="194">
        <f>AR78+'Aug25'!AY78</f>
        <v>0</v>
      </c>
      <c r="AZ78" s="194">
        <f t="shared" si="39"/>
        <v>1130</v>
      </c>
      <c r="BA78" s="194">
        <f t="shared" si="40"/>
        <v>0</v>
      </c>
      <c r="BB78" s="194">
        <f t="shared" si="41"/>
        <v>1130</v>
      </c>
      <c r="BC78" s="194"/>
      <c r="BD78" s="194"/>
      <c r="BE78" s="194"/>
      <c r="BF78" s="194"/>
      <c r="BG78" s="194"/>
      <c r="BH78" s="194"/>
      <c r="BI78" s="194"/>
      <c r="BJ78" s="194"/>
      <c r="BK78" s="297"/>
      <c r="BL78" s="297"/>
      <c r="BM78" s="194">
        <f t="shared" si="30"/>
        <v>0</v>
      </c>
    </row>
    <row r="79" spans="1:65" s="145" customFormat="1" ht="17.100000000000001" customHeight="1">
      <c r="A79" s="195">
        <v>61</v>
      </c>
      <c r="B79" s="196" t="s">
        <v>128</v>
      </c>
      <c r="C79" s="194">
        <v>30000</v>
      </c>
      <c r="D79" s="194">
        <v>0</v>
      </c>
      <c r="E79" s="194">
        <v>2240</v>
      </c>
      <c r="F79" s="194">
        <v>0</v>
      </c>
      <c r="G79" s="194">
        <v>1710</v>
      </c>
      <c r="H79" s="209">
        <f t="shared" si="35"/>
        <v>76.339285714285708</v>
      </c>
      <c r="I79" s="194">
        <v>0</v>
      </c>
      <c r="J79" s="209"/>
      <c r="K79" s="194">
        <f>G79+'Aug25'!K79</f>
        <v>3748</v>
      </c>
      <c r="L79" s="209">
        <f t="shared" si="33"/>
        <v>12.493333333333334</v>
      </c>
      <c r="M79" s="194">
        <f>I79+'Aug25'!M79</f>
        <v>0</v>
      </c>
      <c r="N79" s="209"/>
      <c r="O79" s="194">
        <v>0</v>
      </c>
      <c r="P79" s="194">
        <v>0</v>
      </c>
      <c r="Q79" s="194">
        <f>O79+'Aug25'!Q79</f>
        <v>0</v>
      </c>
      <c r="R79" s="194">
        <f>P79+'Aug25'!R79</f>
        <v>0</v>
      </c>
      <c r="S79" s="194">
        <v>9940</v>
      </c>
      <c r="T79" s="194">
        <v>0</v>
      </c>
      <c r="U79" s="194">
        <v>2371</v>
      </c>
      <c r="V79" s="194">
        <v>0</v>
      </c>
      <c r="W79" s="194">
        <v>1277</v>
      </c>
      <c r="X79" s="194">
        <v>0</v>
      </c>
      <c r="Y79" s="209">
        <f t="shared" si="34"/>
        <v>53.859131168283426</v>
      </c>
      <c r="Z79" s="209"/>
      <c r="AA79" s="194">
        <v>1863</v>
      </c>
      <c r="AB79" s="194">
        <v>0</v>
      </c>
      <c r="AC79" s="194">
        <v>1053</v>
      </c>
      <c r="AD79" s="194">
        <v>0</v>
      </c>
      <c r="AE79" s="194">
        <v>810</v>
      </c>
      <c r="AF79" s="194">
        <v>0</v>
      </c>
      <c r="AG79" s="194">
        <v>33</v>
      </c>
      <c r="AH79" s="194">
        <v>0</v>
      </c>
      <c r="AI79" s="194">
        <v>172</v>
      </c>
      <c r="AJ79" s="194">
        <v>0</v>
      </c>
      <c r="AK79" s="194">
        <v>37</v>
      </c>
      <c r="AL79" s="194">
        <v>0</v>
      </c>
      <c r="AM79" s="194">
        <v>68</v>
      </c>
      <c r="AN79" s="194">
        <v>0</v>
      </c>
      <c r="AO79" s="194">
        <v>420</v>
      </c>
      <c r="AP79" s="194">
        <v>0</v>
      </c>
      <c r="AQ79" s="194">
        <v>302</v>
      </c>
      <c r="AR79" s="194">
        <v>0</v>
      </c>
      <c r="AS79" s="194">
        <f t="shared" si="36"/>
        <v>722</v>
      </c>
      <c r="AT79" s="194">
        <f t="shared" si="37"/>
        <v>0</v>
      </c>
      <c r="AU79" s="194">
        <f t="shared" si="38"/>
        <v>722</v>
      </c>
      <c r="AV79" s="194">
        <f>AO79+'Aug25'!AV79</f>
        <v>909</v>
      </c>
      <c r="AW79" s="194">
        <f>AP79+'Aug25'!AW79</f>
        <v>0</v>
      </c>
      <c r="AX79" s="194">
        <f>AQ79+'Aug25'!AX79</f>
        <v>640</v>
      </c>
      <c r="AY79" s="194">
        <f>AR79+'Aug25'!AY79</f>
        <v>0</v>
      </c>
      <c r="AZ79" s="194">
        <f t="shared" si="39"/>
        <v>1549</v>
      </c>
      <c r="BA79" s="194">
        <f t="shared" si="40"/>
        <v>0</v>
      </c>
      <c r="BB79" s="194">
        <f t="shared" si="41"/>
        <v>1549</v>
      </c>
      <c r="BC79" s="194"/>
      <c r="BD79" s="194"/>
      <c r="BE79" s="194"/>
      <c r="BF79" s="194"/>
      <c r="BG79" s="194"/>
      <c r="BH79" s="194"/>
      <c r="BI79" s="194"/>
      <c r="BJ79" s="194"/>
      <c r="BK79" s="297"/>
      <c r="BL79" s="297"/>
      <c r="BM79" s="194">
        <f t="shared" si="30"/>
        <v>0</v>
      </c>
    </row>
    <row r="80" spans="1:65" s="146" customFormat="1" ht="17.100000000000001" customHeight="1">
      <c r="A80" s="197"/>
      <c r="B80" s="198" t="s">
        <v>74</v>
      </c>
      <c r="C80" s="198">
        <f>SUM(C77:C79)</f>
        <v>140000</v>
      </c>
      <c r="D80" s="198">
        <f t="shared" ref="D80:BM80" si="50">SUM(D77:D79)</f>
        <v>0</v>
      </c>
      <c r="E80" s="198">
        <f t="shared" si="50"/>
        <v>11085</v>
      </c>
      <c r="F80" s="198">
        <f t="shared" si="50"/>
        <v>0</v>
      </c>
      <c r="G80" s="198">
        <f t="shared" si="50"/>
        <v>9671</v>
      </c>
      <c r="H80" s="210">
        <f t="shared" si="35"/>
        <v>87.244023455119532</v>
      </c>
      <c r="I80" s="198">
        <f t="shared" si="50"/>
        <v>0</v>
      </c>
      <c r="J80" s="198">
        <f t="shared" si="50"/>
        <v>0</v>
      </c>
      <c r="K80" s="198">
        <f t="shared" si="50"/>
        <v>18854</v>
      </c>
      <c r="L80" s="210">
        <f t="shared" si="33"/>
        <v>13.467142857142857</v>
      </c>
      <c r="M80" s="198">
        <f t="shared" si="50"/>
        <v>0</v>
      </c>
      <c r="N80" s="198">
        <f t="shared" si="50"/>
        <v>0</v>
      </c>
      <c r="O80" s="198">
        <f t="shared" si="50"/>
        <v>0</v>
      </c>
      <c r="P80" s="198">
        <f t="shared" si="50"/>
        <v>0</v>
      </c>
      <c r="Q80" s="198">
        <f t="shared" si="50"/>
        <v>0</v>
      </c>
      <c r="R80" s="198">
        <f t="shared" si="50"/>
        <v>0</v>
      </c>
      <c r="S80" s="198">
        <f t="shared" si="50"/>
        <v>19967</v>
      </c>
      <c r="T80" s="198">
        <f t="shared" si="50"/>
        <v>0</v>
      </c>
      <c r="U80" s="198">
        <f t="shared" si="50"/>
        <v>4847</v>
      </c>
      <c r="V80" s="198">
        <f t="shared" si="50"/>
        <v>0</v>
      </c>
      <c r="W80" s="198">
        <f t="shared" si="50"/>
        <v>2649</v>
      </c>
      <c r="X80" s="198">
        <f t="shared" si="50"/>
        <v>0</v>
      </c>
      <c r="Y80" s="210">
        <f t="shared" si="34"/>
        <v>54.652362285950069</v>
      </c>
      <c r="Z80" s="210"/>
      <c r="AA80" s="198">
        <f t="shared" si="50"/>
        <v>9964</v>
      </c>
      <c r="AB80" s="198">
        <f t="shared" si="50"/>
        <v>0</v>
      </c>
      <c r="AC80" s="198">
        <f t="shared" si="50"/>
        <v>5284</v>
      </c>
      <c r="AD80" s="198">
        <f t="shared" si="50"/>
        <v>0</v>
      </c>
      <c r="AE80" s="198">
        <f t="shared" si="50"/>
        <v>4680</v>
      </c>
      <c r="AF80" s="198">
        <f t="shared" si="50"/>
        <v>0</v>
      </c>
      <c r="AG80" s="198">
        <f t="shared" si="50"/>
        <v>120</v>
      </c>
      <c r="AH80" s="198">
        <f t="shared" si="50"/>
        <v>0</v>
      </c>
      <c r="AI80" s="198">
        <f t="shared" si="50"/>
        <v>734</v>
      </c>
      <c r="AJ80" s="198">
        <f t="shared" si="50"/>
        <v>0</v>
      </c>
      <c r="AK80" s="198">
        <f t="shared" si="50"/>
        <v>108</v>
      </c>
      <c r="AL80" s="198">
        <f t="shared" si="50"/>
        <v>0</v>
      </c>
      <c r="AM80" s="198">
        <f t="shared" si="50"/>
        <v>395</v>
      </c>
      <c r="AN80" s="198">
        <f t="shared" si="50"/>
        <v>0</v>
      </c>
      <c r="AO80" s="198">
        <f t="shared" si="50"/>
        <v>2108</v>
      </c>
      <c r="AP80" s="198">
        <f t="shared" si="50"/>
        <v>0</v>
      </c>
      <c r="AQ80" s="198">
        <f t="shared" si="50"/>
        <v>1728</v>
      </c>
      <c r="AR80" s="198">
        <f t="shared" si="50"/>
        <v>0</v>
      </c>
      <c r="AS80" s="198">
        <f t="shared" si="50"/>
        <v>3836</v>
      </c>
      <c r="AT80" s="198">
        <f t="shared" si="50"/>
        <v>0</v>
      </c>
      <c r="AU80" s="198">
        <f t="shared" si="50"/>
        <v>3836</v>
      </c>
      <c r="AV80" s="198">
        <f t="shared" si="50"/>
        <v>4302</v>
      </c>
      <c r="AW80" s="198">
        <f t="shared" si="50"/>
        <v>0</v>
      </c>
      <c r="AX80" s="198">
        <f t="shared" si="50"/>
        <v>3521</v>
      </c>
      <c r="AY80" s="198">
        <f t="shared" si="50"/>
        <v>0</v>
      </c>
      <c r="AZ80" s="198">
        <f t="shared" si="50"/>
        <v>7823</v>
      </c>
      <c r="BA80" s="198">
        <f t="shared" si="50"/>
        <v>0</v>
      </c>
      <c r="BB80" s="198">
        <f t="shared" si="50"/>
        <v>7823</v>
      </c>
      <c r="BC80" s="198">
        <f t="shared" si="50"/>
        <v>0</v>
      </c>
      <c r="BD80" s="198">
        <f t="shared" si="50"/>
        <v>0</v>
      </c>
      <c r="BE80" s="198">
        <f t="shared" si="50"/>
        <v>0</v>
      </c>
      <c r="BF80" s="198">
        <f t="shared" si="50"/>
        <v>0</v>
      </c>
      <c r="BG80" s="198">
        <f t="shared" si="50"/>
        <v>0</v>
      </c>
      <c r="BH80" s="198">
        <f t="shared" si="50"/>
        <v>0</v>
      </c>
      <c r="BI80" s="198">
        <f t="shared" si="50"/>
        <v>0</v>
      </c>
      <c r="BJ80" s="198">
        <f t="shared" si="50"/>
        <v>0</v>
      </c>
      <c r="BK80" s="198">
        <f t="shared" si="50"/>
        <v>0</v>
      </c>
      <c r="BL80" s="198">
        <f t="shared" si="50"/>
        <v>0</v>
      </c>
      <c r="BM80" s="198">
        <f t="shared" si="50"/>
        <v>0</v>
      </c>
    </row>
    <row r="81" spans="1:65" s="145" customFormat="1" ht="17.100000000000001" customHeight="1">
      <c r="A81" s="199">
        <v>62</v>
      </c>
      <c r="B81" s="205" t="s">
        <v>129</v>
      </c>
      <c r="C81" s="194">
        <v>34000</v>
      </c>
      <c r="D81" s="194">
        <v>0</v>
      </c>
      <c r="E81" s="194">
        <v>2730</v>
      </c>
      <c r="F81" s="194">
        <v>0</v>
      </c>
      <c r="G81" s="194">
        <v>2344</v>
      </c>
      <c r="H81" s="209">
        <f t="shared" si="35"/>
        <v>85.860805860805854</v>
      </c>
      <c r="I81" s="194">
        <v>0</v>
      </c>
      <c r="J81" s="209"/>
      <c r="K81" s="194">
        <f>G81+'Aug25'!K81</f>
        <v>4976</v>
      </c>
      <c r="L81" s="209">
        <f t="shared" si="33"/>
        <v>14.635294117647058</v>
      </c>
      <c r="M81" s="194">
        <f>I81+'Aug25'!M81</f>
        <v>0</v>
      </c>
      <c r="N81" s="209"/>
      <c r="O81" s="194">
        <v>133</v>
      </c>
      <c r="P81" s="194">
        <v>0</v>
      </c>
      <c r="Q81" s="194">
        <f>O81+'Aug25'!Q81</f>
        <v>272</v>
      </c>
      <c r="R81" s="194">
        <f>P81+'Aug25'!R81</f>
        <v>0</v>
      </c>
      <c r="S81" s="194">
        <v>3816</v>
      </c>
      <c r="T81" s="194">
        <v>0</v>
      </c>
      <c r="U81" s="194">
        <v>1104</v>
      </c>
      <c r="V81" s="194">
        <v>0</v>
      </c>
      <c r="W81" s="194">
        <v>543</v>
      </c>
      <c r="X81" s="194">
        <v>0</v>
      </c>
      <c r="Y81" s="209">
        <f t="shared" si="34"/>
        <v>49.184782608695649</v>
      </c>
      <c r="Z81" s="209"/>
      <c r="AA81" s="194">
        <v>2222</v>
      </c>
      <c r="AB81" s="194">
        <v>0</v>
      </c>
      <c r="AC81" s="194">
        <v>1227</v>
      </c>
      <c r="AD81" s="194">
        <v>0</v>
      </c>
      <c r="AE81" s="194">
        <v>960</v>
      </c>
      <c r="AF81" s="194">
        <v>0</v>
      </c>
      <c r="AG81" s="194">
        <v>61</v>
      </c>
      <c r="AH81" s="194">
        <v>0</v>
      </c>
      <c r="AI81" s="194">
        <v>91</v>
      </c>
      <c r="AJ81" s="194">
        <v>0</v>
      </c>
      <c r="AK81" s="194">
        <v>42</v>
      </c>
      <c r="AL81" s="194">
        <v>0</v>
      </c>
      <c r="AM81" s="194">
        <v>115</v>
      </c>
      <c r="AN81" s="194">
        <v>0</v>
      </c>
      <c r="AO81" s="194">
        <v>493</v>
      </c>
      <c r="AP81" s="194">
        <v>0</v>
      </c>
      <c r="AQ81" s="194">
        <v>395</v>
      </c>
      <c r="AR81" s="194">
        <v>0</v>
      </c>
      <c r="AS81" s="194">
        <f t="shared" si="36"/>
        <v>888</v>
      </c>
      <c r="AT81" s="194">
        <f t="shared" si="37"/>
        <v>0</v>
      </c>
      <c r="AU81" s="194">
        <f t="shared" si="38"/>
        <v>888</v>
      </c>
      <c r="AV81" s="194">
        <f>AO81+'Aug25'!AV81</f>
        <v>1224</v>
      </c>
      <c r="AW81" s="194">
        <f>AP81+'Aug25'!AW81</f>
        <v>0</v>
      </c>
      <c r="AX81" s="194">
        <f>AQ81+'Aug25'!AX81</f>
        <v>962</v>
      </c>
      <c r="AY81" s="194">
        <f>AR81+'Aug25'!AY81</f>
        <v>0</v>
      </c>
      <c r="AZ81" s="194">
        <f t="shared" si="39"/>
        <v>2186</v>
      </c>
      <c r="BA81" s="194">
        <f t="shared" si="40"/>
        <v>0</v>
      </c>
      <c r="BB81" s="194">
        <f t="shared" si="41"/>
        <v>2186</v>
      </c>
      <c r="BC81" s="194">
        <v>80</v>
      </c>
      <c r="BD81" s="194">
        <v>400</v>
      </c>
      <c r="BE81" s="194">
        <f>BC81+'Aug25'!BE81</f>
        <v>126</v>
      </c>
      <c r="BF81" s="194">
        <f>BD81+'Aug25'!BF81</f>
        <v>630</v>
      </c>
      <c r="BG81" s="194">
        <v>0</v>
      </c>
      <c r="BH81" s="194">
        <v>0</v>
      </c>
      <c r="BI81" s="194"/>
      <c r="BJ81" s="194"/>
      <c r="BK81" s="297"/>
      <c r="BL81" s="297"/>
      <c r="BM81" s="194">
        <f t="shared" si="30"/>
        <v>0</v>
      </c>
    </row>
    <row r="82" spans="1:65" s="145" customFormat="1" ht="17.100000000000001" customHeight="1">
      <c r="A82" s="193">
        <v>63</v>
      </c>
      <c r="B82" s="194" t="s">
        <v>130</v>
      </c>
      <c r="C82" s="194">
        <v>15000</v>
      </c>
      <c r="D82" s="194">
        <v>0</v>
      </c>
      <c r="E82" s="194">
        <v>1123</v>
      </c>
      <c r="F82" s="194">
        <v>0</v>
      </c>
      <c r="G82" s="194">
        <v>765</v>
      </c>
      <c r="H82" s="209">
        <f t="shared" si="35"/>
        <v>68.121104185218172</v>
      </c>
      <c r="I82" s="194">
        <v>0</v>
      </c>
      <c r="J82" s="209"/>
      <c r="K82" s="194">
        <f>G82+'Aug25'!K82</f>
        <v>1650</v>
      </c>
      <c r="L82" s="209">
        <f t="shared" si="33"/>
        <v>11</v>
      </c>
      <c r="M82" s="194">
        <f>I82+'Aug25'!M82</f>
        <v>0</v>
      </c>
      <c r="N82" s="209"/>
      <c r="O82" s="194">
        <v>45</v>
      </c>
      <c r="P82" s="194">
        <v>0</v>
      </c>
      <c r="Q82" s="194">
        <f>O82+'Aug25'!Q82</f>
        <v>104</v>
      </c>
      <c r="R82" s="194">
        <f>P82+'Aug25'!R82</f>
        <v>0</v>
      </c>
      <c r="S82" s="194">
        <v>2001</v>
      </c>
      <c r="T82" s="194">
        <v>0</v>
      </c>
      <c r="U82" s="194">
        <v>661</v>
      </c>
      <c r="V82" s="194">
        <v>0</v>
      </c>
      <c r="W82" s="194">
        <v>352</v>
      </c>
      <c r="X82" s="194">
        <v>0</v>
      </c>
      <c r="Y82" s="209">
        <f t="shared" si="34"/>
        <v>53.25264750378215</v>
      </c>
      <c r="Z82" s="209"/>
      <c r="AA82" s="194">
        <v>679</v>
      </c>
      <c r="AB82" s="194">
        <v>0</v>
      </c>
      <c r="AC82" s="194">
        <v>382</v>
      </c>
      <c r="AD82" s="194">
        <v>0</v>
      </c>
      <c r="AE82" s="194">
        <v>302</v>
      </c>
      <c r="AF82" s="194">
        <v>0</v>
      </c>
      <c r="AG82" s="194">
        <v>10</v>
      </c>
      <c r="AH82" s="194">
        <v>0</v>
      </c>
      <c r="AI82" s="194">
        <v>38</v>
      </c>
      <c r="AJ82" s="194">
        <v>0</v>
      </c>
      <c r="AK82" s="194">
        <v>21</v>
      </c>
      <c r="AL82" s="194">
        <v>0</v>
      </c>
      <c r="AM82" s="194">
        <v>19</v>
      </c>
      <c r="AN82" s="194">
        <v>0</v>
      </c>
      <c r="AO82" s="194">
        <v>185</v>
      </c>
      <c r="AP82" s="194">
        <v>0</v>
      </c>
      <c r="AQ82" s="194">
        <v>125</v>
      </c>
      <c r="AR82" s="194">
        <v>0</v>
      </c>
      <c r="AS82" s="194">
        <f t="shared" si="36"/>
        <v>310</v>
      </c>
      <c r="AT82" s="194">
        <f t="shared" si="37"/>
        <v>0</v>
      </c>
      <c r="AU82" s="194">
        <f t="shared" si="38"/>
        <v>310</v>
      </c>
      <c r="AV82" s="194">
        <f>AO82+'Aug25'!AV82</f>
        <v>372</v>
      </c>
      <c r="AW82" s="194">
        <f>AP82+'Aug25'!AW82</f>
        <v>0</v>
      </c>
      <c r="AX82" s="194">
        <f>AQ82+'Aug25'!AX82</f>
        <v>278</v>
      </c>
      <c r="AY82" s="194">
        <f>AR82+'Aug25'!AY82</f>
        <v>0</v>
      </c>
      <c r="AZ82" s="194">
        <f t="shared" si="39"/>
        <v>650</v>
      </c>
      <c r="BA82" s="194">
        <f t="shared" si="40"/>
        <v>0</v>
      </c>
      <c r="BB82" s="194">
        <f t="shared" si="41"/>
        <v>650</v>
      </c>
      <c r="BC82" s="194">
        <v>0</v>
      </c>
      <c r="BD82" s="194">
        <v>0</v>
      </c>
      <c r="BE82" s="194">
        <v>0</v>
      </c>
      <c r="BF82" s="194">
        <v>0</v>
      </c>
      <c r="BG82" s="194">
        <v>0</v>
      </c>
      <c r="BH82" s="194">
        <v>0</v>
      </c>
      <c r="BI82" s="194"/>
      <c r="BJ82" s="194"/>
      <c r="BK82" s="297"/>
      <c r="BL82" s="297"/>
      <c r="BM82" s="194">
        <f t="shared" si="30"/>
        <v>0</v>
      </c>
    </row>
    <row r="83" spans="1:65" s="145" customFormat="1" ht="17.100000000000001" customHeight="1">
      <c r="A83" s="193">
        <v>64</v>
      </c>
      <c r="B83" s="194" t="s">
        <v>131</v>
      </c>
      <c r="C83" s="194">
        <v>18000</v>
      </c>
      <c r="D83" s="194">
        <v>0</v>
      </c>
      <c r="E83" s="194">
        <v>1472</v>
      </c>
      <c r="F83" s="194">
        <v>0</v>
      </c>
      <c r="G83" s="194">
        <v>1121</v>
      </c>
      <c r="H83" s="209">
        <f t="shared" si="35"/>
        <v>76.154891304347828</v>
      </c>
      <c r="I83" s="194">
        <v>0</v>
      </c>
      <c r="J83" s="209"/>
      <c r="K83" s="194">
        <f>G83+'Aug25'!K83</f>
        <v>2853</v>
      </c>
      <c r="L83" s="209">
        <f t="shared" si="33"/>
        <v>15.85</v>
      </c>
      <c r="M83" s="194">
        <f>I83+'Aug25'!M83</f>
        <v>0</v>
      </c>
      <c r="N83" s="209"/>
      <c r="O83" s="194">
        <v>40</v>
      </c>
      <c r="P83" s="194">
        <v>0</v>
      </c>
      <c r="Q83" s="194">
        <f>O83+'Aug25'!Q83</f>
        <v>90</v>
      </c>
      <c r="R83" s="194">
        <f>P83+'Aug25'!R83</f>
        <v>0</v>
      </c>
      <c r="S83" s="194">
        <v>1998</v>
      </c>
      <c r="T83" s="194">
        <v>0</v>
      </c>
      <c r="U83" s="194">
        <v>587</v>
      </c>
      <c r="V83" s="194">
        <v>0</v>
      </c>
      <c r="W83" s="194">
        <v>303</v>
      </c>
      <c r="X83" s="194">
        <v>0</v>
      </c>
      <c r="Y83" s="209">
        <f t="shared" si="34"/>
        <v>51.618398637137993</v>
      </c>
      <c r="Z83" s="209"/>
      <c r="AA83" s="194">
        <v>1212</v>
      </c>
      <c r="AB83" s="194">
        <v>0</v>
      </c>
      <c r="AC83" s="194">
        <v>621</v>
      </c>
      <c r="AD83" s="194">
        <v>0</v>
      </c>
      <c r="AE83" s="194">
        <v>573</v>
      </c>
      <c r="AF83" s="194">
        <v>0</v>
      </c>
      <c r="AG83" s="194">
        <v>10</v>
      </c>
      <c r="AH83" s="194">
        <v>0</v>
      </c>
      <c r="AI83" s="194">
        <v>49</v>
      </c>
      <c r="AJ83" s="194">
        <v>0</v>
      </c>
      <c r="AK83" s="194">
        <v>4</v>
      </c>
      <c r="AL83" s="194">
        <v>0</v>
      </c>
      <c r="AM83" s="194">
        <v>41</v>
      </c>
      <c r="AN83" s="194">
        <v>0</v>
      </c>
      <c r="AO83" s="194">
        <v>269</v>
      </c>
      <c r="AP83" s="194">
        <v>0</v>
      </c>
      <c r="AQ83" s="194">
        <v>230</v>
      </c>
      <c r="AR83" s="194">
        <v>0</v>
      </c>
      <c r="AS83" s="194">
        <f t="shared" si="36"/>
        <v>499</v>
      </c>
      <c r="AT83" s="194">
        <f t="shared" si="37"/>
        <v>0</v>
      </c>
      <c r="AU83" s="194">
        <f t="shared" si="38"/>
        <v>499</v>
      </c>
      <c r="AV83" s="194">
        <f>AO83+'Aug25'!AV83</f>
        <v>666</v>
      </c>
      <c r="AW83" s="194">
        <f>AP83+'Aug25'!AW83</f>
        <v>0</v>
      </c>
      <c r="AX83" s="194">
        <f>AQ83+'Aug25'!AX83</f>
        <v>558</v>
      </c>
      <c r="AY83" s="194">
        <f>AR83+'Aug25'!AY83</f>
        <v>0</v>
      </c>
      <c r="AZ83" s="194">
        <f t="shared" si="39"/>
        <v>1224</v>
      </c>
      <c r="BA83" s="194">
        <f t="shared" si="40"/>
        <v>0</v>
      </c>
      <c r="BB83" s="194">
        <f t="shared" si="41"/>
        <v>1224</v>
      </c>
      <c r="BC83" s="194">
        <v>0</v>
      </c>
      <c r="BD83" s="194">
        <v>0</v>
      </c>
      <c r="BE83" s="194">
        <v>0</v>
      </c>
      <c r="BF83" s="194">
        <v>0</v>
      </c>
      <c r="BG83" s="194">
        <v>0</v>
      </c>
      <c r="BH83" s="194">
        <v>0</v>
      </c>
      <c r="BI83" s="194"/>
      <c r="BJ83" s="194"/>
      <c r="BK83" s="297"/>
      <c r="BL83" s="297"/>
      <c r="BM83" s="194">
        <f t="shared" si="30"/>
        <v>0</v>
      </c>
    </row>
    <row r="84" spans="1:65" s="145" customFormat="1" ht="17.100000000000001" customHeight="1">
      <c r="A84" s="195">
        <v>65</v>
      </c>
      <c r="B84" s="196" t="s">
        <v>132</v>
      </c>
      <c r="C84" s="194">
        <v>10000</v>
      </c>
      <c r="D84" s="194">
        <v>0</v>
      </c>
      <c r="E84" s="194">
        <v>833</v>
      </c>
      <c r="F84" s="194">
        <v>0</v>
      </c>
      <c r="G84" s="194">
        <v>835</v>
      </c>
      <c r="H84" s="209">
        <f t="shared" si="35"/>
        <v>100.24009603841536</v>
      </c>
      <c r="I84" s="194">
        <v>0</v>
      </c>
      <c r="J84" s="209"/>
      <c r="K84" s="194">
        <f>G84+'Aug25'!K84</f>
        <v>1920</v>
      </c>
      <c r="L84" s="209">
        <f t="shared" si="33"/>
        <v>19.2</v>
      </c>
      <c r="M84" s="194">
        <f>I84+'Aug25'!M84</f>
        <v>0</v>
      </c>
      <c r="N84" s="209"/>
      <c r="O84" s="194">
        <v>51</v>
      </c>
      <c r="P84" s="194">
        <v>0</v>
      </c>
      <c r="Q84" s="194">
        <f>O84+'Aug25'!Q84</f>
        <v>153</v>
      </c>
      <c r="R84" s="194">
        <f>P84+'Aug25'!R84</f>
        <v>0</v>
      </c>
      <c r="S84" s="194">
        <v>1634</v>
      </c>
      <c r="T84" s="194">
        <v>0</v>
      </c>
      <c r="U84" s="194">
        <v>479</v>
      </c>
      <c r="V84" s="194">
        <v>0</v>
      </c>
      <c r="W84" s="194">
        <v>261</v>
      </c>
      <c r="X84" s="194">
        <v>0</v>
      </c>
      <c r="Y84" s="209">
        <f t="shared" si="34"/>
        <v>54.488517745302715</v>
      </c>
      <c r="Z84" s="209"/>
      <c r="AA84" s="194">
        <v>749</v>
      </c>
      <c r="AB84" s="194">
        <v>0</v>
      </c>
      <c r="AC84" s="194">
        <v>393</v>
      </c>
      <c r="AD84" s="194">
        <v>0</v>
      </c>
      <c r="AE84" s="194">
        <v>356</v>
      </c>
      <c r="AF84" s="194">
        <v>0</v>
      </c>
      <c r="AG84" s="194">
        <v>10</v>
      </c>
      <c r="AH84" s="194">
        <v>0</v>
      </c>
      <c r="AI84" s="194">
        <v>41</v>
      </c>
      <c r="AJ84" s="194">
        <v>0</v>
      </c>
      <c r="AK84" s="194">
        <v>12</v>
      </c>
      <c r="AL84" s="194">
        <v>0</v>
      </c>
      <c r="AM84" s="194">
        <v>33</v>
      </c>
      <c r="AN84" s="194">
        <v>0</v>
      </c>
      <c r="AO84" s="194">
        <v>147</v>
      </c>
      <c r="AP84" s="194">
        <v>0</v>
      </c>
      <c r="AQ84" s="194">
        <v>111</v>
      </c>
      <c r="AR84" s="194">
        <v>0</v>
      </c>
      <c r="AS84" s="194">
        <f t="shared" si="36"/>
        <v>258</v>
      </c>
      <c r="AT84" s="194">
        <f t="shared" si="37"/>
        <v>0</v>
      </c>
      <c r="AU84" s="194">
        <f t="shared" si="38"/>
        <v>258</v>
      </c>
      <c r="AV84" s="194">
        <f>AO84+'Aug25'!AV84</f>
        <v>447</v>
      </c>
      <c r="AW84" s="194">
        <f>AP84+'Aug25'!AW84</f>
        <v>0</v>
      </c>
      <c r="AX84" s="194">
        <f>AQ84+'Aug25'!AX84</f>
        <v>323</v>
      </c>
      <c r="AY84" s="194">
        <f>AR84+'Aug25'!AY84</f>
        <v>0</v>
      </c>
      <c r="AZ84" s="194">
        <f t="shared" si="39"/>
        <v>770</v>
      </c>
      <c r="BA84" s="194">
        <f t="shared" si="40"/>
        <v>0</v>
      </c>
      <c r="BB84" s="194">
        <f t="shared" si="41"/>
        <v>770</v>
      </c>
      <c r="BC84" s="194">
        <v>0</v>
      </c>
      <c r="BD84" s="194">
        <v>0</v>
      </c>
      <c r="BE84" s="194">
        <v>0</v>
      </c>
      <c r="BF84" s="194">
        <v>0</v>
      </c>
      <c r="BG84" s="194">
        <v>0</v>
      </c>
      <c r="BH84" s="194">
        <v>0</v>
      </c>
      <c r="BI84" s="194"/>
      <c r="BJ84" s="194"/>
      <c r="BK84" s="297"/>
      <c r="BL84" s="297"/>
      <c r="BM84" s="194">
        <f t="shared" si="30"/>
        <v>0</v>
      </c>
    </row>
    <row r="85" spans="1:65" s="146" customFormat="1" ht="17.100000000000001" customHeight="1">
      <c r="A85" s="197"/>
      <c r="B85" s="198" t="s">
        <v>74</v>
      </c>
      <c r="C85" s="198">
        <f>SUM(C81:C84)</f>
        <v>77000</v>
      </c>
      <c r="D85" s="198">
        <f t="shared" ref="D85:BM85" si="51">SUM(D81:D84)</f>
        <v>0</v>
      </c>
      <c r="E85" s="198">
        <f t="shared" si="51"/>
        <v>6158</v>
      </c>
      <c r="F85" s="198">
        <f t="shared" si="51"/>
        <v>0</v>
      </c>
      <c r="G85" s="198">
        <f t="shared" si="51"/>
        <v>5065</v>
      </c>
      <c r="H85" s="210">
        <f t="shared" si="35"/>
        <v>82.250730756739202</v>
      </c>
      <c r="I85" s="198">
        <f t="shared" si="51"/>
        <v>0</v>
      </c>
      <c r="J85" s="198">
        <f t="shared" si="51"/>
        <v>0</v>
      </c>
      <c r="K85" s="198">
        <f t="shared" si="51"/>
        <v>11399</v>
      </c>
      <c r="L85" s="210">
        <f t="shared" si="33"/>
        <v>14.803896103896104</v>
      </c>
      <c r="M85" s="198">
        <f t="shared" si="51"/>
        <v>0</v>
      </c>
      <c r="N85" s="198">
        <f t="shared" si="51"/>
        <v>0</v>
      </c>
      <c r="O85" s="198">
        <f t="shared" si="51"/>
        <v>269</v>
      </c>
      <c r="P85" s="198">
        <f t="shared" si="51"/>
        <v>0</v>
      </c>
      <c r="Q85" s="198">
        <f t="shared" si="51"/>
        <v>619</v>
      </c>
      <c r="R85" s="198">
        <f t="shared" si="51"/>
        <v>0</v>
      </c>
      <c r="S85" s="198">
        <f t="shared" si="51"/>
        <v>9449</v>
      </c>
      <c r="T85" s="198">
        <f t="shared" si="51"/>
        <v>0</v>
      </c>
      <c r="U85" s="198">
        <f t="shared" si="51"/>
        <v>2831</v>
      </c>
      <c r="V85" s="198">
        <f t="shared" si="51"/>
        <v>0</v>
      </c>
      <c r="W85" s="198">
        <f t="shared" si="51"/>
        <v>1459</v>
      </c>
      <c r="X85" s="198">
        <f t="shared" si="51"/>
        <v>0</v>
      </c>
      <c r="Y85" s="210">
        <f t="shared" si="34"/>
        <v>51.536559519604381</v>
      </c>
      <c r="Z85" s="210"/>
      <c r="AA85" s="198">
        <f t="shared" si="51"/>
        <v>4862</v>
      </c>
      <c r="AB85" s="198">
        <f t="shared" si="51"/>
        <v>0</v>
      </c>
      <c r="AC85" s="198">
        <f t="shared" si="51"/>
        <v>2623</v>
      </c>
      <c r="AD85" s="198">
        <f t="shared" si="51"/>
        <v>0</v>
      </c>
      <c r="AE85" s="198">
        <f t="shared" si="51"/>
        <v>2191</v>
      </c>
      <c r="AF85" s="198">
        <f t="shared" si="51"/>
        <v>0</v>
      </c>
      <c r="AG85" s="198">
        <f t="shared" si="51"/>
        <v>91</v>
      </c>
      <c r="AH85" s="198">
        <f t="shared" si="51"/>
        <v>0</v>
      </c>
      <c r="AI85" s="198">
        <f t="shared" si="51"/>
        <v>219</v>
      </c>
      <c r="AJ85" s="198">
        <f t="shared" si="51"/>
        <v>0</v>
      </c>
      <c r="AK85" s="198">
        <f t="shared" si="51"/>
        <v>79</v>
      </c>
      <c r="AL85" s="198">
        <f t="shared" si="51"/>
        <v>0</v>
      </c>
      <c r="AM85" s="198">
        <f t="shared" si="51"/>
        <v>208</v>
      </c>
      <c r="AN85" s="198">
        <f t="shared" si="51"/>
        <v>0</v>
      </c>
      <c r="AO85" s="198">
        <f t="shared" si="51"/>
        <v>1094</v>
      </c>
      <c r="AP85" s="198">
        <f t="shared" si="51"/>
        <v>0</v>
      </c>
      <c r="AQ85" s="198">
        <f t="shared" si="51"/>
        <v>861</v>
      </c>
      <c r="AR85" s="198">
        <f t="shared" si="51"/>
        <v>0</v>
      </c>
      <c r="AS85" s="198">
        <f t="shared" si="51"/>
        <v>1955</v>
      </c>
      <c r="AT85" s="198">
        <f t="shared" si="51"/>
        <v>0</v>
      </c>
      <c r="AU85" s="198">
        <f t="shared" si="51"/>
        <v>1955</v>
      </c>
      <c r="AV85" s="198">
        <f t="shared" si="51"/>
        <v>2709</v>
      </c>
      <c r="AW85" s="198">
        <f t="shared" si="51"/>
        <v>0</v>
      </c>
      <c r="AX85" s="198">
        <f t="shared" si="51"/>
        <v>2121</v>
      </c>
      <c r="AY85" s="198">
        <f t="shared" si="51"/>
        <v>0</v>
      </c>
      <c r="AZ85" s="198">
        <f t="shared" si="51"/>
        <v>4830</v>
      </c>
      <c r="BA85" s="198">
        <f t="shared" si="51"/>
        <v>0</v>
      </c>
      <c r="BB85" s="198">
        <f t="shared" si="51"/>
        <v>4830</v>
      </c>
      <c r="BC85" s="198">
        <f t="shared" si="51"/>
        <v>80</v>
      </c>
      <c r="BD85" s="198">
        <f t="shared" si="51"/>
        <v>400</v>
      </c>
      <c r="BE85" s="198">
        <f t="shared" si="51"/>
        <v>126</v>
      </c>
      <c r="BF85" s="198">
        <f t="shared" si="51"/>
        <v>630</v>
      </c>
      <c r="BG85" s="198">
        <f t="shared" si="51"/>
        <v>0</v>
      </c>
      <c r="BH85" s="198">
        <f t="shared" si="51"/>
        <v>0</v>
      </c>
      <c r="BI85" s="198">
        <f t="shared" si="51"/>
        <v>0</v>
      </c>
      <c r="BJ85" s="198">
        <f t="shared" si="51"/>
        <v>0</v>
      </c>
      <c r="BK85" s="198">
        <f t="shared" si="51"/>
        <v>0</v>
      </c>
      <c r="BL85" s="198">
        <f t="shared" si="51"/>
        <v>0</v>
      </c>
      <c r="BM85" s="198">
        <f t="shared" si="51"/>
        <v>0</v>
      </c>
    </row>
    <row r="86" spans="1:65" s="145" customFormat="1" ht="17.100000000000001" customHeight="1">
      <c r="A86" s="199">
        <v>65</v>
      </c>
      <c r="B86" s="205" t="s">
        <v>133</v>
      </c>
      <c r="C86" s="194">
        <v>14500</v>
      </c>
      <c r="D86" s="194">
        <v>0</v>
      </c>
      <c r="E86" s="194">
        <v>1040</v>
      </c>
      <c r="F86" s="194">
        <v>0</v>
      </c>
      <c r="G86" s="194">
        <v>908</v>
      </c>
      <c r="H86" s="209">
        <f t="shared" si="35"/>
        <v>87.307692307692307</v>
      </c>
      <c r="I86" s="194">
        <v>0</v>
      </c>
      <c r="J86" s="209"/>
      <c r="K86" s="194">
        <f>G86+'Aug25'!K86</f>
        <v>1997</v>
      </c>
      <c r="L86" s="209">
        <f t="shared" si="33"/>
        <v>13.772413793103448</v>
      </c>
      <c r="M86" s="194">
        <f>I86+'Aug25'!M86</f>
        <v>0</v>
      </c>
      <c r="N86" s="209"/>
      <c r="O86" s="194">
        <v>32</v>
      </c>
      <c r="P86" s="194"/>
      <c r="Q86" s="194">
        <f>O86+'Aug25'!Q86</f>
        <v>68</v>
      </c>
      <c r="R86" s="194">
        <f>P86+'Aug25'!R86</f>
        <v>0</v>
      </c>
      <c r="S86" s="194">
        <v>2222</v>
      </c>
      <c r="T86" s="194"/>
      <c r="U86" s="194">
        <v>646</v>
      </c>
      <c r="V86" s="194">
        <v>0</v>
      </c>
      <c r="W86" s="194">
        <v>378</v>
      </c>
      <c r="X86" s="194"/>
      <c r="Y86" s="209">
        <f t="shared" si="34"/>
        <v>58.513931888544889</v>
      </c>
      <c r="Z86" s="209"/>
      <c r="AA86" s="194">
        <v>1198</v>
      </c>
      <c r="AB86" s="194"/>
      <c r="AC86" s="194">
        <v>634</v>
      </c>
      <c r="AD86" s="194"/>
      <c r="AE86" s="194">
        <v>324</v>
      </c>
      <c r="AF86" s="194"/>
      <c r="AG86" s="194">
        <v>79</v>
      </c>
      <c r="AH86" s="194"/>
      <c r="AI86" s="194">
        <v>111</v>
      </c>
      <c r="AJ86" s="194"/>
      <c r="AK86" s="194">
        <v>39</v>
      </c>
      <c r="AL86" s="194"/>
      <c r="AM86" s="194">
        <v>68</v>
      </c>
      <c r="AN86" s="194"/>
      <c r="AO86" s="194">
        <v>163</v>
      </c>
      <c r="AP86" s="194"/>
      <c r="AQ86" s="194">
        <v>145</v>
      </c>
      <c r="AR86" s="194"/>
      <c r="AS86" s="194">
        <f t="shared" si="36"/>
        <v>308</v>
      </c>
      <c r="AT86" s="194">
        <f t="shared" si="37"/>
        <v>0</v>
      </c>
      <c r="AU86" s="194">
        <f t="shared" si="38"/>
        <v>308</v>
      </c>
      <c r="AV86" s="194">
        <f>AO86+'Aug25'!AV86</f>
        <v>398</v>
      </c>
      <c r="AW86" s="194">
        <f>AP86+'Aug25'!AW86</f>
        <v>0</v>
      </c>
      <c r="AX86" s="194">
        <f>AQ86+'Aug25'!AX86</f>
        <v>346</v>
      </c>
      <c r="AY86" s="194">
        <f>AR86+'Aug25'!AY86</f>
        <v>0</v>
      </c>
      <c r="AZ86" s="194">
        <f t="shared" si="39"/>
        <v>744</v>
      </c>
      <c r="BA86" s="194">
        <f t="shared" si="40"/>
        <v>0</v>
      </c>
      <c r="BB86" s="194">
        <f t="shared" si="41"/>
        <v>744</v>
      </c>
      <c r="BC86" s="194"/>
      <c r="BD86" s="194"/>
      <c r="BE86" s="194"/>
      <c r="BF86" s="194"/>
      <c r="BG86" s="194"/>
      <c r="BH86" s="194"/>
      <c r="BI86" s="194"/>
      <c r="BJ86" s="194"/>
      <c r="BK86" s="297"/>
      <c r="BL86" s="297"/>
      <c r="BM86" s="194">
        <f t="shared" si="30"/>
        <v>0</v>
      </c>
    </row>
    <row r="87" spans="1:65" s="145" customFormat="1" ht="17.100000000000001" customHeight="1">
      <c r="A87" s="195">
        <v>66</v>
      </c>
      <c r="B87" s="194" t="s">
        <v>134</v>
      </c>
      <c r="C87" s="194">
        <v>15000</v>
      </c>
      <c r="D87" s="194">
        <v>0</v>
      </c>
      <c r="E87" s="194">
        <v>1090</v>
      </c>
      <c r="F87" s="194">
        <v>0</v>
      </c>
      <c r="G87" s="194">
        <v>1184</v>
      </c>
      <c r="H87" s="209">
        <f t="shared" si="35"/>
        <v>108.62385321100918</v>
      </c>
      <c r="I87" s="194">
        <v>0</v>
      </c>
      <c r="J87" s="209"/>
      <c r="K87" s="194">
        <f>G87+'Aug25'!K87</f>
        <v>3091</v>
      </c>
      <c r="L87" s="209">
        <f t="shared" si="33"/>
        <v>20.606666666666666</v>
      </c>
      <c r="M87" s="194">
        <f>I87+'Aug25'!M87</f>
        <v>0</v>
      </c>
      <c r="N87" s="209"/>
      <c r="O87" s="194">
        <v>52</v>
      </c>
      <c r="P87" s="194"/>
      <c r="Q87" s="194">
        <f>O87+'Aug25'!Q87</f>
        <v>52</v>
      </c>
      <c r="R87" s="194">
        <f>P87+'Aug25'!R87</f>
        <v>0</v>
      </c>
      <c r="S87" s="194">
        <v>1862</v>
      </c>
      <c r="T87" s="194">
        <v>0</v>
      </c>
      <c r="U87" s="194">
        <v>690</v>
      </c>
      <c r="V87" s="194">
        <v>0</v>
      </c>
      <c r="W87" s="194">
        <v>464</v>
      </c>
      <c r="X87" s="194"/>
      <c r="Y87" s="209">
        <f t="shared" si="34"/>
        <v>67.246376811594203</v>
      </c>
      <c r="Z87" s="209"/>
      <c r="AA87" s="194">
        <v>1688</v>
      </c>
      <c r="AB87" s="194"/>
      <c r="AC87" s="194">
        <v>852</v>
      </c>
      <c r="AD87" s="194"/>
      <c r="AE87" s="194">
        <v>348</v>
      </c>
      <c r="AF87" s="194"/>
      <c r="AG87" s="194">
        <v>95</v>
      </c>
      <c r="AH87" s="194"/>
      <c r="AI87" s="194">
        <v>120</v>
      </c>
      <c r="AJ87" s="194"/>
      <c r="AK87" s="194">
        <v>48</v>
      </c>
      <c r="AL87" s="194"/>
      <c r="AM87" s="194">
        <v>23</v>
      </c>
      <c r="AN87" s="194"/>
      <c r="AO87" s="194">
        <v>298</v>
      </c>
      <c r="AP87" s="194"/>
      <c r="AQ87" s="194">
        <v>231</v>
      </c>
      <c r="AR87" s="194"/>
      <c r="AS87" s="194">
        <f t="shared" si="36"/>
        <v>529</v>
      </c>
      <c r="AT87" s="194">
        <f t="shared" si="37"/>
        <v>0</v>
      </c>
      <c r="AU87" s="194">
        <f t="shared" si="38"/>
        <v>529</v>
      </c>
      <c r="AV87" s="194">
        <f>AO87+'Aug25'!AV87</f>
        <v>664</v>
      </c>
      <c r="AW87" s="194">
        <f>AP87+'Aug25'!AW87</f>
        <v>0</v>
      </c>
      <c r="AX87" s="194">
        <f>AQ87+'Aug25'!AX87</f>
        <v>522</v>
      </c>
      <c r="AY87" s="194">
        <f>AR87+'Aug25'!AY87</f>
        <v>0</v>
      </c>
      <c r="AZ87" s="194">
        <f t="shared" si="39"/>
        <v>1186</v>
      </c>
      <c r="BA87" s="194">
        <f t="shared" si="40"/>
        <v>0</v>
      </c>
      <c r="BB87" s="194">
        <f t="shared" si="41"/>
        <v>1186</v>
      </c>
      <c r="BC87" s="194"/>
      <c r="BD87" s="194"/>
      <c r="BE87" s="194"/>
      <c r="BF87" s="194"/>
      <c r="BG87" s="194"/>
      <c r="BH87" s="194"/>
      <c r="BI87" s="194"/>
      <c r="BJ87" s="194"/>
      <c r="BK87" s="297"/>
      <c r="BL87" s="297"/>
      <c r="BM87" s="194">
        <f t="shared" si="30"/>
        <v>0</v>
      </c>
    </row>
    <row r="88" spans="1:65" s="146" customFormat="1" ht="17.100000000000001" customHeight="1">
      <c r="A88" s="197"/>
      <c r="B88" s="198" t="s">
        <v>74</v>
      </c>
      <c r="C88" s="198">
        <f>SUM(C86:C87)</f>
        <v>29500</v>
      </c>
      <c r="D88" s="198">
        <f t="shared" ref="D88:BM88" si="52">SUM(D86:D87)</f>
        <v>0</v>
      </c>
      <c r="E88" s="198">
        <f t="shared" si="52"/>
        <v>2130</v>
      </c>
      <c r="F88" s="198">
        <f t="shared" si="52"/>
        <v>0</v>
      </c>
      <c r="G88" s="198">
        <f t="shared" si="52"/>
        <v>2092</v>
      </c>
      <c r="H88" s="210">
        <f t="shared" si="35"/>
        <v>98.215962441314559</v>
      </c>
      <c r="I88" s="198">
        <f t="shared" si="52"/>
        <v>0</v>
      </c>
      <c r="J88" s="198">
        <f t="shared" si="52"/>
        <v>0</v>
      </c>
      <c r="K88" s="198">
        <f t="shared" si="52"/>
        <v>5088</v>
      </c>
      <c r="L88" s="210">
        <f t="shared" ref="L88" si="53">K88*100/C88</f>
        <v>17.247457627118646</v>
      </c>
      <c r="M88" s="198">
        <f t="shared" si="52"/>
        <v>0</v>
      </c>
      <c r="N88" s="198">
        <f t="shared" si="52"/>
        <v>0</v>
      </c>
      <c r="O88" s="198">
        <f t="shared" si="52"/>
        <v>84</v>
      </c>
      <c r="P88" s="198">
        <f t="shared" si="52"/>
        <v>0</v>
      </c>
      <c r="Q88" s="198">
        <f t="shared" si="52"/>
        <v>120</v>
      </c>
      <c r="R88" s="198">
        <f t="shared" si="52"/>
        <v>0</v>
      </c>
      <c r="S88" s="198">
        <f t="shared" si="52"/>
        <v>4084</v>
      </c>
      <c r="T88" s="198">
        <f t="shared" si="52"/>
        <v>0</v>
      </c>
      <c r="U88" s="198">
        <f t="shared" si="52"/>
        <v>1336</v>
      </c>
      <c r="V88" s="198">
        <f t="shared" si="52"/>
        <v>0</v>
      </c>
      <c r="W88" s="198">
        <f t="shared" si="52"/>
        <v>842</v>
      </c>
      <c r="X88" s="198">
        <f t="shared" si="52"/>
        <v>0</v>
      </c>
      <c r="Y88" s="210">
        <f t="shared" si="34"/>
        <v>63.023952095808383</v>
      </c>
      <c r="Z88" s="198">
        <f t="shared" si="52"/>
        <v>0</v>
      </c>
      <c r="AA88" s="198">
        <f t="shared" si="52"/>
        <v>2886</v>
      </c>
      <c r="AB88" s="198">
        <f t="shared" si="52"/>
        <v>0</v>
      </c>
      <c r="AC88" s="198">
        <f t="shared" si="52"/>
        <v>1486</v>
      </c>
      <c r="AD88" s="198">
        <f t="shared" si="52"/>
        <v>0</v>
      </c>
      <c r="AE88" s="198">
        <f t="shared" si="52"/>
        <v>672</v>
      </c>
      <c r="AF88" s="198">
        <f t="shared" si="52"/>
        <v>0</v>
      </c>
      <c r="AG88" s="198">
        <f t="shared" si="52"/>
        <v>174</v>
      </c>
      <c r="AH88" s="198">
        <f t="shared" si="52"/>
        <v>0</v>
      </c>
      <c r="AI88" s="198">
        <f t="shared" si="52"/>
        <v>231</v>
      </c>
      <c r="AJ88" s="198">
        <f t="shared" si="52"/>
        <v>0</v>
      </c>
      <c r="AK88" s="198">
        <f t="shared" si="52"/>
        <v>87</v>
      </c>
      <c r="AL88" s="198">
        <f t="shared" si="52"/>
        <v>0</v>
      </c>
      <c r="AM88" s="198">
        <f t="shared" si="52"/>
        <v>91</v>
      </c>
      <c r="AN88" s="198">
        <f t="shared" si="52"/>
        <v>0</v>
      </c>
      <c r="AO88" s="198">
        <f t="shared" si="52"/>
        <v>461</v>
      </c>
      <c r="AP88" s="198">
        <f t="shared" si="52"/>
        <v>0</v>
      </c>
      <c r="AQ88" s="198">
        <f t="shared" si="52"/>
        <v>376</v>
      </c>
      <c r="AR88" s="198">
        <f t="shared" si="52"/>
        <v>0</v>
      </c>
      <c r="AS88" s="198">
        <f t="shared" si="52"/>
        <v>837</v>
      </c>
      <c r="AT88" s="198">
        <f t="shared" si="52"/>
        <v>0</v>
      </c>
      <c r="AU88" s="198">
        <f t="shared" si="52"/>
        <v>837</v>
      </c>
      <c r="AV88" s="198">
        <f t="shared" si="52"/>
        <v>1062</v>
      </c>
      <c r="AW88" s="198">
        <f t="shared" si="52"/>
        <v>0</v>
      </c>
      <c r="AX88" s="198">
        <f t="shared" si="52"/>
        <v>868</v>
      </c>
      <c r="AY88" s="198">
        <f t="shared" si="52"/>
        <v>0</v>
      </c>
      <c r="AZ88" s="198">
        <f t="shared" si="52"/>
        <v>1930</v>
      </c>
      <c r="BA88" s="198">
        <f t="shared" si="52"/>
        <v>0</v>
      </c>
      <c r="BB88" s="198">
        <f t="shared" si="52"/>
        <v>1930</v>
      </c>
      <c r="BC88" s="198">
        <f t="shared" si="52"/>
        <v>0</v>
      </c>
      <c r="BD88" s="198">
        <f t="shared" si="52"/>
        <v>0</v>
      </c>
      <c r="BE88" s="198">
        <f t="shared" si="52"/>
        <v>0</v>
      </c>
      <c r="BF88" s="198">
        <f t="shared" si="52"/>
        <v>0</v>
      </c>
      <c r="BG88" s="198">
        <f t="shared" si="52"/>
        <v>0</v>
      </c>
      <c r="BH88" s="198">
        <f t="shared" si="52"/>
        <v>0</v>
      </c>
      <c r="BI88" s="198">
        <f t="shared" si="52"/>
        <v>0</v>
      </c>
      <c r="BJ88" s="198">
        <f t="shared" si="52"/>
        <v>0</v>
      </c>
      <c r="BK88" s="198">
        <f t="shared" si="52"/>
        <v>0</v>
      </c>
      <c r="BL88" s="198">
        <f t="shared" si="52"/>
        <v>0</v>
      </c>
      <c r="BM88" s="198">
        <f t="shared" si="52"/>
        <v>0</v>
      </c>
    </row>
    <row r="89" spans="1:65" s="146" customFormat="1" ht="17.25">
      <c r="A89" s="302"/>
      <c r="B89" s="303" t="s">
        <v>135</v>
      </c>
      <c r="C89" s="304">
        <f>C9+C12+C13+C19+C23+C26+C29+C33+C37+C38+C39+C40+C45+C51+C54+C57+C63+C67+C71+C76+C80+C85+C88</f>
        <v>3619500</v>
      </c>
      <c r="D89" s="305">
        <f>D9+D12+D13+D19+D23+D26+D29+D33+D37+D38+D39+D40+D45+D51+D54+D57+D63+D67+D71+D76+D80+D85+D88</f>
        <v>380500</v>
      </c>
      <c r="E89" s="217">
        <f>E9+E12+E13+E19+E23+E26+E29+E33+E37+E38+E39+E40+E45+E51+E54+E57+E63+E67+E71+E76+E80+E85+E88</f>
        <v>295651</v>
      </c>
      <c r="F89" s="217">
        <f>F9+F12+F13+F19+F23+F26+F29+F33+F37+F38+F39+F40+F45+F51+F54+F57+F63+F67+F71+F76+F80+F85+F88</f>
        <v>32567</v>
      </c>
      <c r="G89" s="217">
        <f>G9+G12+G13+G19+G23+G26+G29+G33+G37+G38+G39+G40+G45+G51+G54+G57+G63+G67+G71+G76+G80+G85+G88</f>
        <v>257926</v>
      </c>
      <c r="H89" s="209">
        <f t="shared" ref="H89:H90" si="54">G89*100/E89</f>
        <v>87.240022864796671</v>
      </c>
      <c r="I89" s="305">
        <f>I9+I12+I13+I19+I23+I26+I29+I33+I37+I38+I39+I40+I45+I51+I54+I57+I63+I67+I71+I76+I80+I85+I88</f>
        <v>33326</v>
      </c>
      <c r="J89" s="211">
        <f t="shared" ref="J89" si="55">I89*100/F89</f>
        <v>102.33058003500476</v>
      </c>
      <c r="K89" s="305">
        <f>K9+K12+K13+K19+K23+K26+K29+K33+K37+K38+K39+K40+K45+K51+K54+K57+K63+K67+K71+K76+K80+K85+K88</f>
        <v>495910</v>
      </c>
      <c r="L89" s="311">
        <f t="shared" ref="L89:L90" si="56">K89*100/C89</f>
        <v>13.701063682829121</v>
      </c>
      <c r="M89" s="305">
        <f>M9+M12+M13+M19+M23+M26+M29+M33+M37+M38+M39+M40+M45+M51+M54+M57+M63+M67+M71+M76+M80+M85+M88</f>
        <v>56847</v>
      </c>
      <c r="N89" s="312">
        <f t="shared" ref="N89" si="57">M89*100/D89</f>
        <v>14.940078843626807</v>
      </c>
      <c r="O89" s="217">
        <f>O9+O12+O13+O19+O23+O26+O29+O33+O37+O38+O39+O40+O45+O51+O54+O57+O63+O67+O71+O76+O80+O85+O88</f>
        <v>6157</v>
      </c>
      <c r="P89" s="217">
        <f t="shared" ref="P89:X89" si="58">P9+P12+P13+P19+P23+P26+P29+P33+P37+P38+P39+P40+P45+P51+P54+P57+P63+P67+P71+P76+P80+P85+P88</f>
        <v>1019</v>
      </c>
      <c r="Q89" s="217">
        <f t="shared" si="58"/>
        <v>11696</v>
      </c>
      <c r="R89" s="217">
        <f t="shared" si="58"/>
        <v>1655</v>
      </c>
      <c r="S89" s="217">
        <f t="shared" si="58"/>
        <v>412855</v>
      </c>
      <c r="T89" s="217">
        <f t="shared" si="58"/>
        <v>38472</v>
      </c>
      <c r="U89" s="217">
        <f t="shared" si="58"/>
        <v>104707</v>
      </c>
      <c r="V89" s="217">
        <f t="shared" si="58"/>
        <v>11412</v>
      </c>
      <c r="W89" s="217">
        <f t="shared" si="58"/>
        <v>56449</v>
      </c>
      <c r="X89" s="217">
        <f t="shared" si="58"/>
        <v>6068</v>
      </c>
      <c r="Y89" s="315">
        <f t="shared" ref="Y89:Z89" si="59">W89*100/U89</f>
        <v>53.91139083346863</v>
      </c>
      <c r="Z89" s="315">
        <f t="shared" si="59"/>
        <v>53.172099544339289</v>
      </c>
      <c r="AA89" s="217">
        <f t="shared" ref="AA89:AU89" si="60">AA9+AA12+AA13+AA19+AA23+AA26+AA29+AA33+AA37+AA38+AA39+AA40+AA45+AA51+AA54+AA57+AA63+AA67+AA71+AA76+AA80+AA85+AA88</f>
        <v>265082</v>
      </c>
      <c r="AB89" s="217">
        <f t="shared" si="60"/>
        <v>34996</v>
      </c>
      <c r="AC89" s="217">
        <f t="shared" si="60"/>
        <v>123710</v>
      </c>
      <c r="AD89" s="217">
        <f t="shared" si="60"/>
        <v>14091</v>
      </c>
      <c r="AE89" s="217">
        <f t="shared" si="60"/>
        <v>107687</v>
      </c>
      <c r="AF89" s="217">
        <f t="shared" si="60"/>
        <v>13420</v>
      </c>
      <c r="AG89" s="217">
        <f t="shared" si="60"/>
        <v>4579</v>
      </c>
      <c r="AH89" s="217">
        <f t="shared" si="60"/>
        <v>603</v>
      </c>
      <c r="AI89" s="217">
        <f t="shared" si="60"/>
        <v>15125</v>
      </c>
      <c r="AJ89" s="217">
        <f t="shared" si="60"/>
        <v>2621</v>
      </c>
      <c r="AK89" s="217">
        <f t="shared" si="60"/>
        <v>3816</v>
      </c>
      <c r="AL89" s="217">
        <f t="shared" si="60"/>
        <v>535</v>
      </c>
      <c r="AM89" s="217">
        <f t="shared" si="60"/>
        <v>10838</v>
      </c>
      <c r="AN89" s="217">
        <f t="shared" si="60"/>
        <v>1499</v>
      </c>
      <c r="AO89" s="217">
        <f t="shared" si="60"/>
        <v>60821</v>
      </c>
      <c r="AP89" s="217">
        <f t="shared" si="60"/>
        <v>7777</v>
      </c>
      <c r="AQ89" s="217">
        <f t="shared" si="60"/>
        <v>49520</v>
      </c>
      <c r="AR89" s="217">
        <f t="shared" si="60"/>
        <v>6326</v>
      </c>
      <c r="AS89" s="217">
        <f t="shared" si="60"/>
        <v>110341</v>
      </c>
      <c r="AT89" s="217">
        <f t="shared" si="60"/>
        <v>14103</v>
      </c>
      <c r="AU89" s="217">
        <f t="shared" si="60"/>
        <v>124444</v>
      </c>
      <c r="AV89" s="316">
        <f t="shared" ref="AV89:BD89" si="61">AV9+AV12+AV13+AV19+AV23+AV26+AV29+AV33+AV37+AV38+AV39+AV40+AV45+AV51+AV54+AV57+AV63+AV67+AV71+AV76+AV80+AV85+AV88</f>
        <v>124238</v>
      </c>
      <c r="AW89" s="316">
        <f t="shared" si="61"/>
        <v>13185</v>
      </c>
      <c r="AX89" s="316">
        <f t="shared" si="61"/>
        <v>101255</v>
      </c>
      <c r="AY89" s="316">
        <f t="shared" si="61"/>
        <v>10766</v>
      </c>
      <c r="AZ89" s="316">
        <f t="shared" si="61"/>
        <v>225493</v>
      </c>
      <c r="BA89" s="316">
        <f t="shared" si="61"/>
        <v>23951</v>
      </c>
      <c r="BB89" s="316">
        <f t="shared" si="61"/>
        <v>249444</v>
      </c>
      <c r="BC89" s="217">
        <f t="shared" si="61"/>
        <v>260</v>
      </c>
      <c r="BD89" s="217">
        <f t="shared" si="61"/>
        <v>1300</v>
      </c>
      <c r="BE89" s="217">
        <f t="shared" ref="BE89:BJ89" si="62">BE9+BE12+BE13+BE19+BE23+BE26+BE29+BE33+BE37+BE38+BE39+BE40+BE45+BE51+BE54+BE57+BE63+BE67+BE71+BE76+BE80+BE85+BE88</f>
        <v>496</v>
      </c>
      <c r="BF89" s="217">
        <f t="shared" si="62"/>
        <v>2480</v>
      </c>
      <c r="BG89" s="217">
        <f t="shared" si="62"/>
        <v>205</v>
      </c>
      <c r="BH89" s="217">
        <f t="shared" si="62"/>
        <v>35632</v>
      </c>
      <c r="BI89" s="217">
        <f t="shared" si="62"/>
        <v>332335</v>
      </c>
      <c r="BJ89" s="217">
        <f t="shared" si="62"/>
        <v>369433</v>
      </c>
      <c r="BK89" s="217">
        <f t="shared" ref="BK89:BM89" si="63">BK9+BK12+BK13+BK19+BK23+BK26+BK29+BK33+BK37+BK38+BK39+BK40+BK45+BK51+BK54+BK57+BK63+BK67+BK71+BK76+BK80+BK85+BK88</f>
        <v>69449</v>
      </c>
      <c r="BL89" s="217">
        <f t="shared" si="63"/>
        <v>558870</v>
      </c>
      <c r="BM89" s="217">
        <f t="shared" si="63"/>
        <v>628319</v>
      </c>
    </row>
    <row r="90" spans="1:65" s="143" customFormat="1" ht="17.25">
      <c r="A90" s="306"/>
      <c r="B90" s="307" t="s">
        <v>136</v>
      </c>
      <c r="C90" s="308">
        <f>C89+D89</f>
        <v>4000000</v>
      </c>
      <c r="D90" s="309"/>
      <c r="E90" s="308">
        <f>E89+F89</f>
        <v>328218</v>
      </c>
      <c r="F90" s="309"/>
      <c r="G90" s="308">
        <f>G89+I89</f>
        <v>291252</v>
      </c>
      <c r="H90" s="310">
        <f t="shared" si="54"/>
        <v>88.737363581522033</v>
      </c>
      <c r="I90" s="313"/>
      <c r="J90" s="314"/>
      <c r="K90" s="308">
        <f>K89+M89</f>
        <v>552757</v>
      </c>
      <c r="L90" s="311">
        <f t="shared" si="56"/>
        <v>13.818925</v>
      </c>
      <c r="M90" s="314"/>
      <c r="N90" s="309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  <c r="BI90" s="150"/>
      <c r="BJ90" s="150"/>
    </row>
  </sheetData>
  <mergeCells count="23"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  <mergeCell ref="BE1:BF1"/>
    <mergeCell ref="BG1:BJ1"/>
    <mergeCell ref="Q1:R1"/>
    <mergeCell ref="S1:Z1"/>
    <mergeCell ref="BC1:BC2"/>
    <mergeCell ref="BD1:BD2"/>
    <mergeCell ref="AV1:BB1"/>
    <mergeCell ref="AA1:AN1"/>
    <mergeCell ref="AO1:AU1"/>
  </mergeCells>
  <pageMargins left="0.7" right="0.7" top="0.5" bottom="0.5" header="0.05" footer="0.05"/>
  <pageSetup paperSize="9" scale="97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94"/>
  <sheetViews>
    <sheetView topLeftCell="A8" workbookViewId="0">
      <selection activeCell="I13" sqref="I13"/>
    </sheetView>
  </sheetViews>
  <sheetFormatPr defaultColWidth="8.85546875" defaultRowHeight="17.25"/>
  <cols>
    <col min="1" max="1" width="24.42578125" style="223" customWidth="1"/>
    <col min="2" max="2" width="15" style="223" customWidth="1"/>
    <col min="3" max="3" width="13.5703125" style="223" customWidth="1"/>
    <col min="4" max="4" width="16.5703125" style="223" customWidth="1"/>
    <col min="5" max="5" width="20" style="223" customWidth="1"/>
    <col min="6" max="6" width="16" style="223" customWidth="1"/>
    <col min="7" max="8" width="14.42578125" style="223" customWidth="1"/>
    <col min="9" max="9" width="13" style="223" customWidth="1"/>
    <col min="10" max="10" width="14.5703125" style="223" customWidth="1"/>
    <col min="11" max="11" width="15.42578125" style="223" customWidth="1"/>
    <col min="12" max="16384" width="8.85546875" style="223"/>
  </cols>
  <sheetData>
    <row r="1" spans="1:11" ht="26.25">
      <c r="A1" s="344" t="s">
        <v>137</v>
      </c>
      <c r="B1" s="344"/>
      <c r="C1" s="344"/>
      <c r="D1" s="344"/>
      <c r="E1" s="344"/>
      <c r="F1" s="223" t="s">
        <v>138</v>
      </c>
      <c r="J1" s="225" t="s">
        <v>139</v>
      </c>
      <c r="K1" s="225" t="s">
        <v>140</v>
      </c>
    </row>
    <row r="2" spans="1:11" ht="26.25">
      <c r="A2" s="345" t="s">
        <v>141</v>
      </c>
      <c r="B2" s="345"/>
      <c r="C2" s="345"/>
      <c r="D2" s="345"/>
      <c r="E2" s="345"/>
      <c r="F2" s="223" t="s">
        <v>142</v>
      </c>
    </row>
    <row r="3" spans="1:11">
      <c r="G3" s="223" t="s">
        <v>143</v>
      </c>
    </row>
    <row r="4" spans="1:11">
      <c r="A4" s="223" t="s">
        <v>144</v>
      </c>
      <c r="B4" s="223" t="s">
        <v>145</v>
      </c>
      <c r="G4" s="223" t="s">
        <v>146</v>
      </c>
    </row>
    <row r="5" spans="1:11">
      <c r="A5" s="223" t="s">
        <v>147</v>
      </c>
      <c r="B5" s="223" t="s">
        <v>224</v>
      </c>
      <c r="F5" s="223" t="s">
        <v>149</v>
      </c>
    </row>
    <row r="6" spans="1:11">
      <c r="A6" s="223" t="s">
        <v>150</v>
      </c>
      <c r="B6" s="224">
        <v>45565</v>
      </c>
      <c r="G6" s="223" t="s">
        <v>151</v>
      </c>
    </row>
    <row r="7" spans="1:11" ht="23.1" customHeight="1">
      <c r="F7" s="225" t="s">
        <v>152</v>
      </c>
      <c r="G7" s="225" t="s">
        <v>153</v>
      </c>
      <c r="H7" s="225" t="s">
        <v>154</v>
      </c>
      <c r="I7" s="225" t="s">
        <v>155</v>
      </c>
      <c r="J7" s="225" t="s">
        <v>156</v>
      </c>
    </row>
    <row r="8" spans="1:11">
      <c r="A8" s="226" t="s">
        <v>157</v>
      </c>
      <c r="F8" s="227" t="s">
        <v>158</v>
      </c>
      <c r="G8" s="227" t="s">
        <v>158</v>
      </c>
      <c r="H8" s="227" t="s">
        <v>158</v>
      </c>
      <c r="I8" s="227" t="s">
        <v>158</v>
      </c>
      <c r="J8" s="227" t="s">
        <v>158</v>
      </c>
    </row>
    <row r="9" spans="1:11">
      <c r="A9" s="346" t="s">
        <v>159</v>
      </c>
      <c r="B9" s="346" t="s">
        <v>160</v>
      </c>
      <c r="C9" s="346"/>
      <c r="D9" s="346"/>
      <c r="E9" s="353" t="s">
        <v>161</v>
      </c>
      <c r="F9" s="223" t="s">
        <v>162</v>
      </c>
      <c r="J9" s="223" t="s">
        <v>225</v>
      </c>
    </row>
    <row r="10" spans="1:11" ht="23.1" customHeight="1">
      <c r="A10" s="346"/>
      <c r="B10" s="229" t="s">
        <v>163</v>
      </c>
      <c r="C10" s="228" t="s">
        <v>164</v>
      </c>
      <c r="D10" s="230" t="s">
        <v>165</v>
      </c>
      <c r="E10" s="354"/>
      <c r="F10" s="351" t="s">
        <v>166</v>
      </c>
      <c r="G10" s="347" t="s">
        <v>167</v>
      </c>
      <c r="H10" s="348"/>
      <c r="I10" s="357" t="s">
        <v>226</v>
      </c>
      <c r="J10" s="358"/>
      <c r="K10" s="338" t="s">
        <v>165</v>
      </c>
    </row>
    <row r="11" spans="1:11" ht="30">
      <c r="A11" s="233">
        <v>1</v>
      </c>
      <c r="B11" s="233">
        <v>2</v>
      </c>
      <c r="C11" s="233">
        <v>3</v>
      </c>
      <c r="D11" s="233">
        <v>4</v>
      </c>
      <c r="E11" s="233">
        <v>5</v>
      </c>
      <c r="F11" s="352"/>
      <c r="G11" s="234" t="s">
        <v>170</v>
      </c>
      <c r="H11" s="234" t="s">
        <v>168</v>
      </c>
      <c r="I11" s="277" t="s">
        <v>168</v>
      </c>
      <c r="J11" s="278" t="s">
        <v>169</v>
      </c>
      <c r="K11" s="343"/>
    </row>
    <row r="12" spans="1:11">
      <c r="A12" s="235" t="s">
        <v>171</v>
      </c>
      <c r="B12" s="236" t="s">
        <v>172</v>
      </c>
      <c r="C12" s="235"/>
      <c r="D12" s="235"/>
      <c r="E12" s="235"/>
      <c r="F12" s="237" t="s">
        <v>173</v>
      </c>
      <c r="G12" s="238"/>
      <c r="H12" s="239"/>
      <c r="I12" s="238"/>
      <c r="J12" s="239"/>
      <c r="K12" s="238"/>
    </row>
    <row r="13" spans="1:11" ht="18.600000000000001" customHeight="1">
      <c r="A13" s="235" t="s">
        <v>227</v>
      </c>
      <c r="B13" s="236" t="s">
        <v>172</v>
      </c>
      <c r="C13" s="235"/>
      <c r="D13" s="235"/>
      <c r="E13" s="235"/>
      <c r="F13" s="240" t="s">
        <v>175</v>
      </c>
      <c r="G13" s="241">
        <f>'Sep25'!D89</f>
        <v>380500</v>
      </c>
      <c r="H13" s="241">
        <f>'Sep25'!F89</f>
        <v>32567</v>
      </c>
      <c r="I13" s="241">
        <f>'Sep25'!I89</f>
        <v>33326</v>
      </c>
      <c r="J13" s="280">
        <f>'Summary Aug25'!J13+I13</f>
        <v>57483</v>
      </c>
      <c r="K13" s="279" t="s">
        <v>176</v>
      </c>
    </row>
    <row r="14" spans="1:11">
      <c r="A14" s="235" t="s">
        <v>228</v>
      </c>
      <c r="B14" s="236" t="s">
        <v>172</v>
      </c>
      <c r="C14" s="235"/>
      <c r="D14" s="235"/>
      <c r="E14" s="235"/>
      <c r="F14" s="242" t="s">
        <v>178</v>
      </c>
      <c r="G14" s="241">
        <f>'Sep25'!C89</f>
        <v>3619500</v>
      </c>
      <c r="H14" s="241">
        <f>'Sep25'!E89</f>
        <v>295651</v>
      </c>
      <c r="I14" s="241">
        <f>'Sep25'!G89</f>
        <v>257926</v>
      </c>
      <c r="J14" s="280">
        <f>'Summary Aug25'!J14+I14</f>
        <v>501409</v>
      </c>
      <c r="K14" s="281" t="s">
        <v>176</v>
      </c>
    </row>
    <row r="15" spans="1:11">
      <c r="A15" s="235" t="s">
        <v>229</v>
      </c>
      <c r="B15" s="236" t="s">
        <v>172</v>
      </c>
      <c r="C15" s="235"/>
      <c r="D15" s="235"/>
      <c r="E15" s="235"/>
      <c r="F15" s="243" t="s">
        <v>180</v>
      </c>
      <c r="G15" s="244">
        <f>SUM(G13:G14)</f>
        <v>4000000</v>
      </c>
      <c r="H15" s="244">
        <f>SUM(H13:H14)</f>
        <v>328218</v>
      </c>
      <c r="I15" s="244">
        <f>SUM(I13:I14)</f>
        <v>291252</v>
      </c>
      <c r="J15" s="244">
        <f>SUM(J13:J14)</f>
        <v>558892</v>
      </c>
      <c r="K15" s="282" t="s">
        <v>176</v>
      </c>
    </row>
    <row r="16" spans="1:11">
      <c r="A16" s="235" t="s">
        <v>230</v>
      </c>
      <c r="B16" s="236" t="s">
        <v>172</v>
      </c>
      <c r="C16" s="235"/>
      <c r="D16" s="245"/>
      <c r="E16" s="235"/>
      <c r="F16" s="223" t="s">
        <v>182</v>
      </c>
      <c r="G16" s="234"/>
      <c r="I16" s="271"/>
      <c r="K16" s="271"/>
    </row>
    <row r="17" spans="1:11">
      <c r="A17" s="235" t="s">
        <v>183</v>
      </c>
      <c r="B17" s="228" t="s">
        <v>184</v>
      </c>
      <c r="C17" s="228" t="s">
        <v>231</v>
      </c>
      <c r="D17" s="228" t="s">
        <v>232</v>
      </c>
      <c r="E17" s="235"/>
      <c r="F17" s="240" t="s">
        <v>185</v>
      </c>
      <c r="G17" s="246">
        <v>430000</v>
      </c>
      <c r="H17" s="247">
        <v>32612</v>
      </c>
      <c r="I17" s="241">
        <f>'Sep25'!BH89</f>
        <v>35632</v>
      </c>
      <c r="J17" s="280">
        <f>'Summary Aug25'!J17+I17</f>
        <v>69449</v>
      </c>
      <c r="K17" s="271"/>
    </row>
    <row r="18" spans="1:11">
      <c r="A18" s="248" t="s">
        <v>186</v>
      </c>
      <c r="F18" s="240" t="s">
        <v>187</v>
      </c>
      <c r="G18" s="246">
        <v>3750000</v>
      </c>
      <c r="H18" s="247">
        <v>250000</v>
      </c>
      <c r="I18" s="241">
        <f>'Sep25'!BI89</f>
        <v>332335</v>
      </c>
      <c r="J18" s="280">
        <f>'Summary Aug25'!J18+I18</f>
        <v>558870</v>
      </c>
      <c r="K18" s="275"/>
    </row>
    <row r="19" spans="1:11">
      <c r="F19" s="249" t="s">
        <v>180</v>
      </c>
      <c r="G19" s="244">
        <f>SUM(G17:G18)</f>
        <v>4180000</v>
      </c>
      <c r="H19" s="250">
        <f>SUM(H17:H18)</f>
        <v>282612</v>
      </c>
      <c r="I19" s="244">
        <f>SUM(I17:I18)</f>
        <v>367967</v>
      </c>
      <c r="J19" s="244">
        <f>SUM(J17:J18)</f>
        <v>628319</v>
      </c>
      <c r="K19" s="235"/>
    </row>
    <row r="20" spans="1:11">
      <c r="A20" s="226" t="s">
        <v>188</v>
      </c>
      <c r="F20" s="223" t="s">
        <v>189</v>
      </c>
      <c r="G20" s="234"/>
      <c r="H20" s="251"/>
      <c r="I20" s="234"/>
      <c r="K20" s="234"/>
    </row>
    <row r="21" spans="1:11">
      <c r="A21" s="223" t="s">
        <v>190</v>
      </c>
      <c r="C21" s="223" t="s">
        <v>225</v>
      </c>
      <c r="F21" s="240" t="s">
        <v>185</v>
      </c>
      <c r="G21" s="246">
        <v>152200</v>
      </c>
      <c r="H21" s="252">
        <v>11358</v>
      </c>
      <c r="I21" s="246">
        <f>'Sep25'!AT89</f>
        <v>14103</v>
      </c>
      <c r="J21" s="280">
        <f>'Summary Aug25'!J21+I21</f>
        <v>23951</v>
      </c>
      <c r="K21" s="279" t="s">
        <v>176</v>
      </c>
    </row>
    <row r="22" spans="1:11">
      <c r="A22" s="223" t="s">
        <v>192</v>
      </c>
      <c r="C22" s="223" t="s">
        <v>225</v>
      </c>
      <c r="F22" s="240" t="s">
        <v>187</v>
      </c>
      <c r="G22" s="253">
        <v>1447800</v>
      </c>
      <c r="H22" s="252">
        <v>119426</v>
      </c>
      <c r="I22" s="253">
        <f>'Sep25'!AS89</f>
        <v>110341</v>
      </c>
      <c r="J22" s="280">
        <f>'Summary Aug25'!J22+I22</f>
        <v>225493</v>
      </c>
      <c r="K22" s="281" t="s">
        <v>176</v>
      </c>
    </row>
    <row r="23" spans="1:11">
      <c r="A23" s="226" t="s">
        <v>193</v>
      </c>
      <c r="C23" s="223" t="s">
        <v>225</v>
      </c>
      <c r="D23" s="223" t="s">
        <v>158</v>
      </c>
      <c r="F23" s="249" t="s">
        <v>180</v>
      </c>
      <c r="G23" s="244">
        <f>SUM(G21:G22)</f>
        <v>1600000</v>
      </c>
      <c r="H23" s="250">
        <f>SUM(H21:H22)</f>
        <v>130784</v>
      </c>
      <c r="I23" s="244">
        <f>SUM(I21:I22)</f>
        <v>124444</v>
      </c>
      <c r="J23" s="244">
        <f>SUM(J21:J22)</f>
        <v>249444</v>
      </c>
      <c r="K23" s="282" t="s">
        <v>176</v>
      </c>
    </row>
    <row r="24" spans="1:11">
      <c r="A24" s="240" t="s">
        <v>194</v>
      </c>
      <c r="C24" s="223" t="s">
        <v>225</v>
      </c>
      <c r="D24" s="223" t="s">
        <v>158</v>
      </c>
      <c r="F24" s="235" t="s">
        <v>195</v>
      </c>
      <c r="G24" s="254">
        <v>3000</v>
      </c>
      <c r="H24" s="255">
        <v>238</v>
      </c>
      <c r="I24" s="246">
        <f>'Sep25'!BC89</f>
        <v>260</v>
      </c>
      <c r="J24" s="280">
        <f>'Summary Aug25'!J24+I24</f>
        <v>496</v>
      </c>
      <c r="K24" s="282" t="s">
        <v>176</v>
      </c>
    </row>
    <row r="25" spans="1:11">
      <c r="A25" s="231" t="s">
        <v>196</v>
      </c>
      <c r="B25" s="232"/>
      <c r="C25" s="232" t="s">
        <v>197</v>
      </c>
      <c r="D25" s="256" t="s">
        <v>198</v>
      </c>
      <c r="E25" s="256" t="s">
        <v>180</v>
      </c>
      <c r="F25" s="257" t="s">
        <v>199</v>
      </c>
      <c r="G25" s="244">
        <v>55</v>
      </c>
      <c r="H25" s="258">
        <v>0</v>
      </c>
      <c r="I25" s="244">
        <v>8</v>
      </c>
      <c r="J25" s="283">
        <f>'Summary Aug25'!J25+I25</f>
        <v>8</v>
      </c>
      <c r="K25" s="235"/>
    </row>
    <row r="26" spans="1:11">
      <c r="A26" s="259" t="s">
        <v>200</v>
      </c>
      <c r="B26" s="260"/>
      <c r="C26" s="261"/>
      <c r="D26" s="235"/>
      <c r="E26" s="235"/>
      <c r="F26" s="223" t="s">
        <v>201</v>
      </c>
    </row>
    <row r="27" spans="1:11" ht="23.1" customHeight="1">
      <c r="A27" s="259" t="s">
        <v>202</v>
      </c>
      <c r="B27" s="260"/>
      <c r="C27" s="261"/>
      <c r="D27" s="235"/>
      <c r="E27" s="235"/>
      <c r="F27" s="339" t="s">
        <v>166</v>
      </c>
      <c r="G27" s="349" t="s">
        <v>167</v>
      </c>
      <c r="H27" s="350"/>
      <c r="I27" s="356" t="s">
        <v>233</v>
      </c>
      <c r="J27" s="356"/>
      <c r="K27" s="341" t="s">
        <v>234</v>
      </c>
    </row>
    <row r="28" spans="1:11" ht="30">
      <c r="A28" s="259" t="s">
        <v>205</v>
      </c>
      <c r="B28" s="260"/>
      <c r="C28" s="261"/>
      <c r="D28" s="235"/>
      <c r="E28" s="235"/>
      <c r="F28" s="340"/>
      <c r="G28" s="236" t="s">
        <v>170</v>
      </c>
      <c r="H28" s="236" t="s">
        <v>168</v>
      </c>
      <c r="I28" s="284" t="s">
        <v>168</v>
      </c>
      <c r="J28" s="285" t="s">
        <v>169</v>
      </c>
      <c r="K28" s="342"/>
    </row>
    <row r="29" spans="1:11">
      <c r="A29" s="264" t="s">
        <v>206</v>
      </c>
      <c r="B29" s="265"/>
      <c r="C29" s="266"/>
      <c r="D29" s="234"/>
      <c r="E29" s="234"/>
      <c r="F29" s="267" t="s">
        <v>207</v>
      </c>
      <c r="G29" s="238"/>
      <c r="H29" s="268"/>
      <c r="I29" s="286"/>
      <c r="J29" s="268"/>
      <c r="K29" s="238"/>
    </row>
    <row r="30" spans="1:11" ht="18.600000000000001" customHeight="1">
      <c r="A30" s="269" t="s">
        <v>208</v>
      </c>
      <c r="B30" s="237"/>
      <c r="C30" s="234"/>
      <c r="D30" s="237"/>
      <c r="E30" s="234"/>
      <c r="F30" s="240" t="s">
        <v>209</v>
      </c>
      <c r="G30" s="246">
        <f>G13*50</f>
        <v>19025000</v>
      </c>
      <c r="H30" s="246">
        <f>H13*50</f>
        <v>1628350</v>
      </c>
      <c r="I30" s="246">
        <f>I13*50</f>
        <v>1666300</v>
      </c>
      <c r="J30" s="280">
        <f>'Summary Aug25'!J30+I30</f>
        <v>2874150</v>
      </c>
      <c r="K30" s="271"/>
    </row>
    <row r="31" spans="1:11">
      <c r="A31" s="270" t="s">
        <v>210</v>
      </c>
      <c r="C31" s="271"/>
      <c r="E31" s="271"/>
      <c r="F31" s="240" t="s">
        <v>211</v>
      </c>
      <c r="G31" s="246">
        <f>G14*75</f>
        <v>271462500</v>
      </c>
      <c r="H31" s="246">
        <f>H14*75</f>
        <v>22173825</v>
      </c>
      <c r="I31" s="246">
        <f>I14*75</f>
        <v>19344450</v>
      </c>
      <c r="J31" s="280">
        <f>'Summary Aug25'!J31+I31</f>
        <v>37605675</v>
      </c>
      <c r="K31" s="275"/>
    </row>
    <row r="32" spans="1:11">
      <c r="A32" s="270" t="s">
        <v>212</v>
      </c>
      <c r="C32" s="271"/>
      <c r="E32" s="271"/>
      <c r="F32" s="249" t="s">
        <v>180</v>
      </c>
      <c r="G32" s="244">
        <f>SUM(G30:G31)</f>
        <v>290487500</v>
      </c>
      <c r="H32" s="244">
        <f>SUM(H30:H31)</f>
        <v>23802175</v>
      </c>
      <c r="I32" s="244">
        <f>SUM(I30:I31)</f>
        <v>21010750</v>
      </c>
      <c r="J32" s="244">
        <f>SUM(J30:J31)</f>
        <v>40479825</v>
      </c>
      <c r="K32" s="287">
        <f>J32*100/G32</f>
        <v>13.935134902534532</v>
      </c>
    </row>
    <row r="33" spans="1:11">
      <c r="A33" s="269" t="s">
        <v>213</v>
      </c>
      <c r="B33" s="237"/>
      <c r="C33" s="234"/>
      <c r="D33" s="237"/>
      <c r="E33" s="234"/>
      <c r="F33" s="272" t="s">
        <v>214</v>
      </c>
      <c r="G33" s="235"/>
      <c r="H33" s="235"/>
      <c r="I33" s="246">
        <f>'Sep25'!BF89</f>
        <v>2480</v>
      </c>
      <c r="J33" s="280">
        <f>'Summary Aug25'!J33+I33</f>
        <v>9560</v>
      </c>
      <c r="K33" s="235"/>
    </row>
    <row r="34" spans="1:11">
      <c r="A34" s="270" t="s">
        <v>210</v>
      </c>
      <c r="C34" s="271"/>
      <c r="E34" s="271"/>
      <c r="F34" s="272" t="s">
        <v>215</v>
      </c>
      <c r="G34" s="235"/>
      <c r="H34" s="235"/>
      <c r="I34" s="235"/>
      <c r="J34" s="235"/>
      <c r="K34" s="235"/>
    </row>
    <row r="35" spans="1:11">
      <c r="A35" s="273" t="s">
        <v>212</v>
      </c>
      <c r="B35" s="274"/>
      <c r="C35" s="275"/>
      <c r="D35" s="274"/>
      <c r="E35" s="275"/>
      <c r="F35" s="223" t="s">
        <v>216</v>
      </c>
    </row>
    <row r="36" spans="1:11" ht="30">
      <c r="F36" s="276" t="s">
        <v>217</v>
      </c>
      <c r="G36" s="276"/>
      <c r="H36" s="276" t="s">
        <v>218</v>
      </c>
      <c r="I36" s="276"/>
      <c r="J36" s="276" t="s">
        <v>219</v>
      </c>
      <c r="K36" s="276" t="s">
        <v>220</v>
      </c>
    </row>
    <row r="89" spans="3:8">
      <c r="C89" s="346" t="s">
        <v>0</v>
      </c>
      <c r="D89" s="346" t="s">
        <v>235</v>
      </c>
      <c r="E89" s="355" t="s">
        <v>236</v>
      </c>
      <c r="F89" s="346" t="s">
        <v>237</v>
      </c>
      <c r="G89" s="346"/>
      <c r="H89" s="346" t="s">
        <v>180</v>
      </c>
    </row>
    <row r="90" spans="3:8">
      <c r="C90" s="346"/>
      <c r="D90" s="346"/>
      <c r="E90" s="355"/>
      <c r="F90" s="228" t="s">
        <v>238</v>
      </c>
      <c r="G90" s="228" t="s">
        <v>239</v>
      </c>
      <c r="H90" s="346"/>
    </row>
    <row r="91" spans="3:8">
      <c r="C91" s="245">
        <v>1</v>
      </c>
      <c r="D91" s="236" t="s">
        <v>148</v>
      </c>
      <c r="E91" s="245">
        <v>301297</v>
      </c>
      <c r="F91" s="245">
        <v>37677</v>
      </c>
      <c r="G91" s="245">
        <v>296290</v>
      </c>
      <c r="H91" s="244">
        <f>SUM(F91:G91)</f>
        <v>333967</v>
      </c>
    </row>
    <row r="92" spans="3:8">
      <c r="C92" s="245">
        <v>2</v>
      </c>
      <c r="D92" s="236" t="s">
        <v>222</v>
      </c>
      <c r="E92" s="245">
        <v>290178</v>
      </c>
      <c r="F92" s="245">
        <v>34484</v>
      </c>
      <c r="G92" s="245">
        <v>310370</v>
      </c>
      <c r="H92" s="244">
        <f t="shared" ref="H92:H93" si="0">SUM(F92:G92)</f>
        <v>344854</v>
      </c>
    </row>
    <row r="93" spans="3:8">
      <c r="C93" s="288">
        <v>3</v>
      </c>
      <c r="D93" s="289" t="s">
        <v>240</v>
      </c>
      <c r="E93" s="245">
        <v>291252</v>
      </c>
      <c r="F93" s="245">
        <v>35632</v>
      </c>
      <c r="G93" s="245">
        <v>332335</v>
      </c>
      <c r="H93" s="244">
        <f t="shared" si="0"/>
        <v>367967</v>
      </c>
    </row>
    <row r="94" spans="3:8">
      <c r="C94" s="262"/>
      <c r="D94" s="263" t="s">
        <v>241</v>
      </c>
      <c r="E94" s="290">
        <f t="shared" ref="E94:H94" si="1">SUM(E91:E93)</f>
        <v>882727</v>
      </c>
      <c r="F94" s="244">
        <f t="shared" si="1"/>
        <v>107793</v>
      </c>
      <c r="G94" s="244">
        <f t="shared" si="1"/>
        <v>938995</v>
      </c>
      <c r="H94" s="244">
        <f t="shared" si="1"/>
        <v>1046788</v>
      </c>
    </row>
  </sheetData>
  <sheetProtection algorithmName="SHA-512" hashValue="gItzFDzQYg6vvT871IZVf41VEiFnRfpA5H7+ATlYR0A+pqI91thQ3Oil5YE73EhRpQ40/lhBU/pGhTOBIEMqyg==" saltValue="pG8iuRDCzgcxvSMlKKgo3Q==" spinCount="100000" sheet="1" objects="1" scenarios="1"/>
  <mergeCells count="18">
    <mergeCell ref="A1:E1"/>
    <mergeCell ref="A2:E2"/>
    <mergeCell ref="B9:D9"/>
    <mergeCell ref="G10:H10"/>
    <mergeCell ref="I10:J10"/>
    <mergeCell ref="A9:A10"/>
    <mergeCell ref="C89:C90"/>
    <mergeCell ref="D89:D90"/>
    <mergeCell ref="E9:E10"/>
    <mergeCell ref="E89:E90"/>
    <mergeCell ref="K10:K11"/>
    <mergeCell ref="K27:K28"/>
    <mergeCell ref="G27:H27"/>
    <mergeCell ref="I27:J27"/>
    <mergeCell ref="F89:G89"/>
    <mergeCell ref="F10:F11"/>
    <mergeCell ref="F27:F28"/>
    <mergeCell ref="H89:H90"/>
  </mergeCells>
  <pageMargins left="0.7" right="0.7" top="0.5" bottom="0.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ZH90"/>
  <sheetViews>
    <sheetView zoomScale="110" zoomScaleNormal="110" workbookViewId="0">
      <pane xSplit="2" ySplit="4" topLeftCell="C38" activePane="bottomRight" state="frozen"/>
      <selection pane="topRight"/>
      <selection pane="bottomLeft"/>
      <selection pane="bottomRight" activeCell="C1" sqref="C1:P1"/>
    </sheetView>
  </sheetViews>
  <sheetFormatPr defaultColWidth="8.85546875" defaultRowHeight="15"/>
  <cols>
    <col min="1" max="1" width="5.42578125" style="150" customWidth="1"/>
    <col min="2" max="2" width="18.5703125" style="151" customWidth="1"/>
    <col min="3" max="3" width="10.85546875" style="150" customWidth="1"/>
    <col min="4" max="4" width="9.5703125" style="150" customWidth="1"/>
    <col min="5" max="6" width="9" style="150" customWidth="1"/>
    <col min="7" max="7" width="9.42578125" style="150" customWidth="1"/>
    <col min="8" max="8" width="11.42578125" style="150" customWidth="1"/>
    <col min="9" max="9" width="9" style="150" customWidth="1"/>
    <col min="10" max="10" width="9.85546875" style="150" customWidth="1"/>
    <col min="11" max="14" width="9.42578125" style="150" customWidth="1"/>
    <col min="15" max="15" width="9" style="150" customWidth="1"/>
    <col min="16" max="16" width="9.140625" style="150" customWidth="1"/>
    <col min="17" max="17" width="10.140625" style="150" customWidth="1"/>
    <col min="18" max="19" width="9.5703125" style="150" customWidth="1"/>
    <col min="20" max="20" width="9" style="150" customWidth="1"/>
    <col min="21" max="21" width="10.140625" style="150" customWidth="1"/>
    <col min="22" max="22" width="9.85546875" style="150" customWidth="1"/>
    <col min="23" max="23" width="10.5703125" style="150" customWidth="1"/>
    <col min="24" max="24" width="9.85546875" style="150" customWidth="1"/>
    <col min="25" max="27" width="9.42578125" style="150" customWidth="1"/>
    <col min="28" max="28" width="9" style="150" customWidth="1"/>
    <col min="29" max="29" width="9.42578125" style="150" customWidth="1"/>
    <col min="30" max="30" width="8.85546875" style="150" customWidth="1"/>
    <col min="31" max="31" width="9.42578125" style="150" customWidth="1"/>
    <col min="32" max="32" width="9" style="150" customWidth="1"/>
    <col min="33" max="33" width="7.140625" style="150" customWidth="1"/>
    <col min="34" max="34" width="6.42578125" style="150" customWidth="1"/>
    <col min="35" max="35" width="9" style="150" customWidth="1"/>
    <col min="36" max="36" width="6.5703125" style="150" customWidth="1"/>
    <col min="37" max="37" width="7.42578125" style="150" customWidth="1"/>
    <col min="38" max="431" width="8.85546875" style="143"/>
    <col min="432" max="773" width="8.85546875" style="150"/>
    <col min="774" max="2712" width="8.85546875" style="143"/>
    <col min="2713" max="16384" width="8.85546875" style="150"/>
  </cols>
  <sheetData>
    <row r="1" spans="1:37" ht="21.75">
      <c r="C1" s="363" t="s">
        <v>242</v>
      </c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 t="s">
        <v>242</v>
      </c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4" t="s">
        <v>243</v>
      </c>
      <c r="AF1" s="364"/>
      <c r="AG1" s="364"/>
      <c r="AH1" s="364"/>
      <c r="AI1" s="364"/>
      <c r="AJ1" s="364"/>
      <c r="AK1" s="364"/>
    </row>
    <row r="2" spans="1:37" s="143" customFormat="1" ht="19.350000000000001" customHeight="1">
      <c r="A2" s="359" t="s">
        <v>0</v>
      </c>
      <c r="B2" s="361" t="s">
        <v>1</v>
      </c>
      <c r="C2" s="365" t="s">
        <v>244</v>
      </c>
      <c r="D2" s="366"/>
      <c r="E2" s="366"/>
      <c r="F2" s="366"/>
      <c r="G2" s="366"/>
      <c r="H2" s="366"/>
      <c r="I2" s="367"/>
      <c r="J2" s="365" t="s">
        <v>245</v>
      </c>
      <c r="K2" s="366"/>
      <c r="L2" s="366"/>
      <c r="M2" s="366"/>
      <c r="N2" s="366"/>
      <c r="O2" s="366"/>
      <c r="P2" s="367"/>
      <c r="Q2" s="365" t="s">
        <v>246</v>
      </c>
      <c r="R2" s="366"/>
      <c r="S2" s="366"/>
      <c r="T2" s="366"/>
      <c r="U2" s="366"/>
      <c r="V2" s="366"/>
      <c r="W2" s="367"/>
      <c r="X2" s="365" t="s">
        <v>247</v>
      </c>
      <c r="Y2" s="366"/>
      <c r="Z2" s="366"/>
      <c r="AA2" s="366"/>
      <c r="AB2" s="366"/>
      <c r="AC2" s="366"/>
      <c r="AD2" s="367"/>
      <c r="AE2" s="365" t="s">
        <v>248</v>
      </c>
      <c r="AF2" s="366"/>
      <c r="AG2" s="366"/>
      <c r="AH2" s="366"/>
      <c r="AI2" s="366"/>
      <c r="AJ2" s="366"/>
      <c r="AK2" s="367"/>
    </row>
    <row r="3" spans="1:37" s="143" customFormat="1" ht="83.45" customHeight="1">
      <c r="A3" s="360"/>
      <c r="B3" s="362"/>
      <c r="C3" s="190" t="s">
        <v>249</v>
      </c>
      <c r="D3" s="190" t="s">
        <v>250</v>
      </c>
      <c r="E3" s="190" t="s">
        <v>251</v>
      </c>
      <c r="F3" s="190" t="s">
        <v>252</v>
      </c>
      <c r="G3" s="190" t="s">
        <v>253</v>
      </c>
      <c r="H3" s="190" t="s">
        <v>254</v>
      </c>
      <c r="I3" s="208" t="s">
        <v>255</v>
      </c>
      <c r="J3" s="190" t="s">
        <v>249</v>
      </c>
      <c r="K3" s="190" t="s">
        <v>250</v>
      </c>
      <c r="L3" s="190" t="s">
        <v>251</v>
      </c>
      <c r="M3" s="190" t="s">
        <v>252</v>
      </c>
      <c r="N3" s="190" t="s">
        <v>253</v>
      </c>
      <c r="O3" s="190" t="s">
        <v>254</v>
      </c>
      <c r="P3" s="208" t="s">
        <v>255</v>
      </c>
      <c r="Q3" s="190" t="s">
        <v>249</v>
      </c>
      <c r="R3" s="190" t="s">
        <v>250</v>
      </c>
      <c r="S3" s="190" t="s">
        <v>251</v>
      </c>
      <c r="T3" s="190" t="s">
        <v>252</v>
      </c>
      <c r="U3" s="190" t="s">
        <v>253</v>
      </c>
      <c r="V3" s="190" t="s">
        <v>254</v>
      </c>
      <c r="W3" s="208" t="s">
        <v>255</v>
      </c>
      <c r="X3" s="190" t="s">
        <v>249</v>
      </c>
      <c r="Y3" s="190" t="s">
        <v>250</v>
      </c>
      <c r="Z3" s="190" t="s">
        <v>251</v>
      </c>
      <c r="AA3" s="190" t="s">
        <v>252</v>
      </c>
      <c r="AB3" s="190" t="s">
        <v>253</v>
      </c>
      <c r="AC3" s="190" t="s">
        <v>254</v>
      </c>
      <c r="AD3" s="208" t="s">
        <v>255</v>
      </c>
      <c r="AE3" s="190" t="s">
        <v>249</v>
      </c>
      <c r="AF3" s="190" t="s">
        <v>250</v>
      </c>
      <c r="AG3" s="190" t="s">
        <v>251</v>
      </c>
      <c r="AH3" s="190" t="s">
        <v>252</v>
      </c>
      <c r="AI3" s="190" t="s">
        <v>253</v>
      </c>
      <c r="AJ3" s="190" t="s">
        <v>254</v>
      </c>
      <c r="AK3" s="208" t="s">
        <v>255</v>
      </c>
    </row>
    <row r="4" spans="1:37" s="144" customFormat="1">
      <c r="A4" s="191">
        <v>1</v>
      </c>
      <c r="B4" s="192">
        <v>2</v>
      </c>
      <c r="C4" s="192">
        <v>3</v>
      </c>
      <c r="D4" s="192">
        <v>4</v>
      </c>
      <c r="E4" s="192">
        <v>5</v>
      </c>
      <c r="F4" s="192">
        <v>6</v>
      </c>
      <c r="G4" s="192">
        <v>7</v>
      </c>
      <c r="H4" s="192">
        <v>8</v>
      </c>
      <c r="I4" s="192">
        <v>9</v>
      </c>
      <c r="J4" s="192">
        <v>10</v>
      </c>
      <c r="K4" s="192">
        <v>11</v>
      </c>
      <c r="L4" s="192">
        <v>12</v>
      </c>
      <c r="M4" s="192">
        <v>13</v>
      </c>
      <c r="N4" s="192">
        <v>14</v>
      </c>
      <c r="O4" s="192">
        <v>15</v>
      </c>
      <c r="P4" s="192">
        <v>16</v>
      </c>
      <c r="Q4" s="192">
        <v>17</v>
      </c>
      <c r="R4" s="192">
        <v>18</v>
      </c>
      <c r="S4" s="192">
        <v>19</v>
      </c>
      <c r="T4" s="192">
        <v>20</v>
      </c>
      <c r="U4" s="192">
        <v>21</v>
      </c>
      <c r="V4" s="192">
        <v>22</v>
      </c>
      <c r="W4" s="192">
        <v>23</v>
      </c>
      <c r="X4" s="192">
        <v>24</v>
      </c>
      <c r="Y4" s="192">
        <v>25</v>
      </c>
      <c r="Z4" s="192">
        <v>26</v>
      </c>
      <c r="AA4" s="192">
        <v>27</v>
      </c>
      <c r="AB4" s="192">
        <v>28</v>
      </c>
      <c r="AC4" s="192">
        <v>29</v>
      </c>
      <c r="AD4" s="192">
        <v>30</v>
      </c>
      <c r="AE4" s="192">
        <v>31</v>
      </c>
      <c r="AF4" s="192">
        <v>32</v>
      </c>
      <c r="AG4" s="192">
        <v>33</v>
      </c>
      <c r="AH4" s="192">
        <v>34</v>
      </c>
      <c r="AI4" s="192">
        <v>35</v>
      </c>
      <c r="AJ4" s="192">
        <v>36</v>
      </c>
      <c r="AK4" s="192">
        <v>37</v>
      </c>
    </row>
    <row r="5" spans="1:37" s="145" customFormat="1" ht="17.100000000000001" customHeight="1">
      <c r="A5" s="193">
        <v>1</v>
      </c>
      <c r="B5" s="194" t="s">
        <v>66</v>
      </c>
      <c r="C5" s="194">
        <f>'Sep25'!C4+'Sep25'!D4</f>
        <v>65000</v>
      </c>
      <c r="D5" s="194">
        <f>C5/4</f>
        <v>16250</v>
      </c>
      <c r="E5" s="194">
        <f>July25!G4+July25!I4</f>
        <v>4193</v>
      </c>
      <c r="F5" s="194">
        <f>'Aug25'!G4+'Aug25'!I4</f>
        <v>0</v>
      </c>
      <c r="G5" s="194">
        <f>'Sep25'!G4+'Sep25'!I4</f>
        <v>4787</v>
      </c>
      <c r="H5" s="194">
        <f>SUM(E5:G5)</f>
        <v>8980</v>
      </c>
      <c r="I5" s="209">
        <f>H5*100/D5</f>
        <v>55.261538461538464</v>
      </c>
      <c r="J5" s="194">
        <v>29250</v>
      </c>
      <c r="K5" s="194">
        <f>J5/4</f>
        <v>7312.5</v>
      </c>
      <c r="L5" s="194">
        <f>July25!AU4</f>
        <v>1553</v>
      </c>
      <c r="M5" s="194">
        <f>'Aug25'!AU4</f>
        <v>0</v>
      </c>
      <c r="N5" s="194">
        <f>'Sep25'!AU4</f>
        <v>1852</v>
      </c>
      <c r="O5" s="194">
        <f>SUM(L5:N5)</f>
        <v>3405</v>
      </c>
      <c r="P5" s="209">
        <f>O5*100/K5</f>
        <v>46.564102564102562</v>
      </c>
      <c r="Q5" s="194"/>
      <c r="R5" s="194"/>
      <c r="S5" s="194"/>
      <c r="T5" s="194"/>
      <c r="U5" s="194"/>
      <c r="V5" s="194"/>
      <c r="W5" s="194"/>
      <c r="X5" s="194"/>
      <c r="Y5" s="209"/>
      <c r="Z5" s="209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</row>
    <row r="6" spans="1:37" s="145" customFormat="1" ht="17.100000000000001" customHeight="1">
      <c r="A6" s="193">
        <v>2</v>
      </c>
      <c r="B6" s="194" t="s">
        <v>67</v>
      </c>
      <c r="C6" s="194">
        <f>'Sep25'!C5+'Sep25'!D5</f>
        <v>76000</v>
      </c>
      <c r="D6" s="194">
        <f t="shared" ref="D6:D69" si="0">C6/4</f>
        <v>19000</v>
      </c>
      <c r="E6" s="194">
        <f>July25!G5+July25!I5</f>
        <v>4120</v>
      </c>
      <c r="F6" s="194">
        <f>'Aug25'!G5+'Aug25'!I5</f>
        <v>0</v>
      </c>
      <c r="G6" s="194">
        <f>'Sep25'!G5+'Sep25'!I5</f>
        <v>5051</v>
      </c>
      <c r="H6" s="194">
        <f t="shared" ref="H6:H9" si="1">SUM(E6:G6)</f>
        <v>9171</v>
      </c>
      <c r="I6" s="209">
        <f t="shared" ref="I6:I10" si="2">H6*100/D6</f>
        <v>48.268421052631581</v>
      </c>
      <c r="J6" s="194">
        <v>34200</v>
      </c>
      <c r="K6" s="194">
        <f t="shared" ref="K6:K69" si="3">J6/4</f>
        <v>8550</v>
      </c>
      <c r="L6" s="194">
        <f>July25!AU5</f>
        <v>2615</v>
      </c>
      <c r="M6" s="194">
        <f>'Aug25'!AU5</f>
        <v>0</v>
      </c>
      <c r="N6" s="194">
        <f>'Sep25'!AU5</f>
        <v>2296</v>
      </c>
      <c r="O6" s="194">
        <f t="shared" ref="O6:O9" si="4">SUM(L6:N6)</f>
        <v>4911</v>
      </c>
      <c r="P6" s="209">
        <f t="shared" ref="P6:P10" si="5">O6*100/K6</f>
        <v>57.438596491228068</v>
      </c>
      <c r="Q6" s="194"/>
      <c r="R6" s="194"/>
      <c r="S6" s="194"/>
      <c r="T6" s="194"/>
      <c r="U6" s="194"/>
      <c r="V6" s="194"/>
      <c r="W6" s="194"/>
      <c r="X6" s="194"/>
      <c r="Y6" s="209"/>
      <c r="Z6" s="209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</row>
    <row r="7" spans="1:37" s="145" customFormat="1" ht="17.100000000000001" customHeight="1">
      <c r="A7" s="193">
        <v>3</v>
      </c>
      <c r="B7" s="194" t="s">
        <v>68</v>
      </c>
      <c r="C7" s="194">
        <f>'Sep25'!C6+'Sep25'!D6</f>
        <v>63000</v>
      </c>
      <c r="D7" s="194">
        <f t="shared" si="0"/>
        <v>15750</v>
      </c>
      <c r="E7" s="194">
        <f>July25!G6+July25!I6</f>
        <v>3112</v>
      </c>
      <c r="F7" s="194">
        <f>'Aug25'!G6+'Aug25'!I6</f>
        <v>0</v>
      </c>
      <c r="G7" s="194">
        <f>'Sep25'!G6+'Sep25'!I6</f>
        <v>3765</v>
      </c>
      <c r="H7" s="194">
        <f t="shared" si="1"/>
        <v>6877</v>
      </c>
      <c r="I7" s="209">
        <f t="shared" si="2"/>
        <v>43.663492063492065</v>
      </c>
      <c r="J7" s="194">
        <v>28350</v>
      </c>
      <c r="K7" s="194">
        <f t="shared" si="3"/>
        <v>7087.5</v>
      </c>
      <c r="L7" s="194">
        <f>July25!AU6</f>
        <v>1275</v>
      </c>
      <c r="M7" s="194">
        <f>'Aug25'!AU6</f>
        <v>0</v>
      </c>
      <c r="N7" s="194">
        <f>'Sep25'!AU6</f>
        <v>1675</v>
      </c>
      <c r="O7" s="194">
        <f t="shared" si="4"/>
        <v>2950</v>
      </c>
      <c r="P7" s="209">
        <f t="shared" si="5"/>
        <v>41.622574955908291</v>
      </c>
      <c r="Q7" s="194"/>
      <c r="R7" s="194"/>
      <c r="S7" s="194"/>
      <c r="T7" s="194"/>
      <c r="U7" s="194"/>
      <c r="V7" s="194"/>
      <c r="W7" s="194"/>
      <c r="X7" s="194"/>
      <c r="Y7" s="209"/>
      <c r="Z7" s="209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</row>
    <row r="8" spans="1:37" s="145" customFormat="1" ht="17.100000000000001" customHeight="1">
      <c r="A8" s="193">
        <v>4</v>
      </c>
      <c r="B8" s="194" t="s">
        <v>69</v>
      </c>
      <c r="C8" s="194">
        <f>'Sep25'!C7+'Sep25'!D7</f>
        <v>67000</v>
      </c>
      <c r="D8" s="194">
        <f t="shared" si="0"/>
        <v>16750</v>
      </c>
      <c r="E8" s="194">
        <f>July25!G7+July25!I7</f>
        <v>4175</v>
      </c>
      <c r="F8" s="194">
        <f>'Aug25'!G7+'Aug25'!I7</f>
        <v>0</v>
      </c>
      <c r="G8" s="194">
        <f>'Sep25'!G7+'Sep25'!I7</f>
        <v>4780</v>
      </c>
      <c r="H8" s="194">
        <f t="shared" si="1"/>
        <v>8955</v>
      </c>
      <c r="I8" s="209">
        <f t="shared" si="2"/>
        <v>53.462686567164177</v>
      </c>
      <c r="J8" s="194">
        <v>30150</v>
      </c>
      <c r="K8" s="194">
        <f t="shared" si="3"/>
        <v>7537.5</v>
      </c>
      <c r="L8" s="194">
        <f>July25!AU7</f>
        <v>2059</v>
      </c>
      <c r="M8" s="194">
        <f>'Aug25'!AU7</f>
        <v>0</v>
      </c>
      <c r="N8" s="194">
        <f>'Sep25'!AU7</f>
        <v>2105</v>
      </c>
      <c r="O8" s="194">
        <f t="shared" si="4"/>
        <v>4164</v>
      </c>
      <c r="P8" s="209">
        <f t="shared" si="5"/>
        <v>55.243781094527364</v>
      </c>
      <c r="Q8" s="194"/>
      <c r="R8" s="194"/>
      <c r="S8" s="194"/>
      <c r="T8" s="194"/>
      <c r="U8" s="194"/>
      <c r="V8" s="194"/>
      <c r="W8" s="194"/>
      <c r="X8" s="194"/>
      <c r="Y8" s="209"/>
      <c r="Z8" s="209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</row>
    <row r="9" spans="1:37" s="145" customFormat="1" ht="17.100000000000001" customHeight="1">
      <c r="A9" s="195">
        <v>5</v>
      </c>
      <c r="B9" s="196" t="s">
        <v>70</v>
      </c>
      <c r="C9" s="194">
        <f>'Sep25'!C8+'Sep25'!D8</f>
        <v>60000</v>
      </c>
      <c r="D9" s="194">
        <f t="shared" si="0"/>
        <v>15000</v>
      </c>
      <c r="E9" s="194">
        <f>July25!G8+July25!I8</f>
        <v>3415</v>
      </c>
      <c r="F9" s="194">
        <f>'Aug25'!G8+'Aug25'!I8</f>
        <v>0</v>
      </c>
      <c r="G9" s="194">
        <f>'Sep25'!G8+'Sep25'!I8</f>
        <v>4485</v>
      </c>
      <c r="H9" s="194">
        <f t="shared" si="1"/>
        <v>7900</v>
      </c>
      <c r="I9" s="209">
        <f t="shared" si="2"/>
        <v>52.666666666666664</v>
      </c>
      <c r="J9" s="194">
        <v>27000</v>
      </c>
      <c r="K9" s="194">
        <f t="shared" si="3"/>
        <v>6750</v>
      </c>
      <c r="L9" s="194">
        <f>July25!AU8</f>
        <v>1711</v>
      </c>
      <c r="M9" s="194">
        <f>'Aug25'!AU8</f>
        <v>0</v>
      </c>
      <c r="N9" s="194">
        <f>'Sep25'!AU8</f>
        <v>1817</v>
      </c>
      <c r="O9" s="194">
        <f t="shared" si="4"/>
        <v>3528</v>
      </c>
      <c r="P9" s="209">
        <f t="shared" si="5"/>
        <v>52.266666666666666</v>
      </c>
      <c r="Q9" s="194"/>
      <c r="R9" s="194"/>
      <c r="S9" s="194"/>
      <c r="T9" s="194"/>
      <c r="U9" s="194"/>
      <c r="V9" s="194"/>
      <c r="W9" s="194"/>
      <c r="X9" s="194"/>
      <c r="Y9" s="209"/>
      <c r="Z9" s="209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</row>
    <row r="10" spans="1:37" s="146" customFormat="1" ht="17.100000000000001" customHeight="1">
      <c r="A10" s="197"/>
      <c r="B10" s="198" t="s">
        <v>71</v>
      </c>
      <c r="C10" s="198">
        <f>SUM(C5:C9)</f>
        <v>331000</v>
      </c>
      <c r="D10" s="198">
        <f t="shared" ref="D10:O10" si="6">SUM(D5:D9)</f>
        <v>82750</v>
      </c>
      <c r="E10" s="198">
        <f t="shared" si="6"/>
        <v>19015</v>
      </c>
      <c r="F10" s="198">
        <f t="shared" si="6"/>
        <v>0</v>
      </c>
      <c r="G10" s="198">
        <f t="shared" si="6"/>
        <v>22868</v>
      </c>
      <c r="H10" s="198">
        <f t="shared" si="6"/>
        <v>41883</v>
      </c>
      <c r="I10" s="210">
        <f t="shared" si="2"/>
        <v>50.613897280966768</v>
      </c>
      <c r="J10" s="198">
        <f t="shared" si="6"/>
        <v>148950</v>
      </c>
      <c r="K10" s="198">
        <f t="shared" si="6"/>
        <v>37237.5</v>
      </c>
      <c r="L10" s="210">
        <f t="shared" ref="L10:L27" si="7">K10*100/C10</f>
        <v>11.25</v>
      </c>
      <c r="M10" s="198">
        <f t="shared" si="6"/>
        <v>0</v>
      </c>
      <c r="N10" s="198">
        <f t="shared" si="6"/>
        <v>9745</v>
      </c>
      <c r="O10" s="198">
        <f t="shared" si="6"/>
        <v>18958</v>
      </c>
      <c r="P10" s="210">
        <f t="shared" si="5"/>
        <v>50.911043974488081</v>
      </c>
      <c r="Q10" s="210"/>
      <c r="R10" s="198"/>
      <c r="S10" s="198"/>
      <c r="T10" s="198"/>
      <c r="U10" s="198"/>
      <c r="V10" s="198"/>
      <c r="W10" s="198"/>
      <c r="X10" s="210"/>
      <c r="Y10" s="210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</row>
    <row r="11" spans="1:37" s="145" customFormat="1" ht="17.100000000000001" customHeight="1">
      <c r="A11" s="199">
        <v>6</v>
      </c>
      <c r="B11" s="200" t="s">
        <v>72</v>
      </c>
      <c r="C11" s="194">
        <f>'Sep25'!C10+'Sep25'!D10</f>
        <v>73000</v>
      </c>
      <c r="D11" s="194">
        <f t="shared" si="0"/>
        <v>18250</v>
      </c>
      <c r="E11" s="194">
        <f>July25!G10+July25!I10</f>
        <v>3965</v>
      </c>
      <c r="F11" s="194">
        <f>'Aug25'!G10+'Aug25'!I10</f>
        <v>0</v>
      </c>
      <c r="G11" s="194">
        <f>'Sep25'!G10+'Sep25'!I10</f>
        <v>5137</v>
      </c>
      <c r="H11" s="194">
        <f t="shared" ref="H11:H12" si="8">SUM(E11:G11)</f>
        <v>9102</v>
      </c>
      <c r="I11" s="209">
        <f t="shared" ref="I11:I20" si="9">H11*100/D11</f>
        <v>49.873972602739727</v>
      </c>
      <c r="J11" s="194">
        <v>30950</v>
      </c>
      <c r="K11" s="194">
        <f t="shared" si="3"/>
        <v>7737.5</v>
      </c>
      <c r="L11" s="194">
        <f>July25!AU10</f>
        <v>2112</v>
      </c>
      <c r="M11" s="194">
        <f>'Aug25'!AU10</f>
        <v>0</v>
      </c>
      <c r="N11" s="194">
        <f>'Sep25'!AU10</f>
        <v>2086</v>
      </c>
      <c r="O11" s="194">
        <f t="shared" ref="O11:O12" si="10">SUM(L11:N11)</f>
        <v>4198</v>
      </c>
      <c r="P11" s="209">
        <f t="shared" ref="P11:P13" si="11">O11*100/K11</f>
        <v>54.25525040387722</v>
      </c>
      <c r="Q11" s="207">
        <v>3070000</v>
      </c>
      <c r="R11" s="194">
        <f t="shared" ref="R11" si="12">Q11/4</f>
        <v>767500</v>
      </c>
      <c r="S11" s="194">
        <f>July25!BJ10</f>
        <v>202520</v>
      </c>
      <c r="T11" s="194">
        <f>'Aug25'!BJ10</f>
        <v>0</v>
      </c>
      <c r="U11" s="194">
        <f>'Sep25'!BJ10</f>
        <v>268883</v>
      </c>
      <c r="V11" s="194">
        <f t="shared" ref="V11" si="13">SUM(S11:U11)</f>
        <v>471403</v>
      </c>
      <c r="W11" s="209">
        <f t="shared" ref="W11" si="14">V11*100/R11</f>
        <v>61.420586319218238</v>
      </c>
      <c r="X11" s="194"/>
      <c r="Y11" s="209"/>
      <c r="Z11" s="209"/>
      <c r="AA11" s="194"/>
      <c r="AB11" s="194"/>
      <c r="AC11" s="194"/>
      <c r="AD11" s="194"/>
      <c r="AE11" s="194">
        <v>55</v>
      </c>
      <c r="AF11" s="194">
        <v>4</v>
      </c>
      <c r="AG11" s="194"/>
      <c r="AH11" s="194"/>
      <c r="AI11" s="194">
        <v>4</v>
      </c>
      <c r="AJ11" s="194">
        <f>SUM(AG11:AI11)</f>
        <v>4</v>
      </c>
      <c r="AK11" s="209">
        <f t="shared" ref="AK11" si="15">AJ11*100/AF11</f>
        <v>100</v>
      </c>
    </row>
    <row r="12" spans="1:37" s="145" customFormat="1" ht="17.100000000000001" customHeight="1">
      <c r="A12" s="195">
        <v>8</v>
      </c>
      <c r="B12" s="196" t="s">
        <v>73</v>
      </c>
      <c r="C12" s="194">
        <f>'Sep25'!C11+'Sep25'!D11</f>
        <v>105000</v>
      </c>
      <c r="D12" s="194">
        <f t="shared" si="0"/>
        <v>26250</v>
      </c>
      <c r="E12" s="194">
        <f>July25!G11+July25!I11</f>
        <v>6623</v>
      </c>
      <c r="F12" s="194">
        <f>'Aug25'!G11+'Aug25'!I11</f>
        <v>0</v>
      </c>
      <c r="G12" s="194">
        <f>'Sep25'!G11+'Sep25'!I11</f>
        <v>7697</v>
      </c>
      <c r="H12" s="194">
        <f t="shared" si="8"/>
        <v>14320</v>
      </c>
      <c r="I12" s="209">
        <f t="shared" si="9"/>
        <v>54.55238095238095</v>
      </c>
      <c r="J12" s="194">
        <v>45400</v>
      </c>
      <c r="K12" s="194">
        <f t="shared" si="3"/>
        <v>11350</v>
      </c>
      <c r="L12" s="194">
        <f>July25!AU11</f>
        <v>3241</v>
      </c>
      <c r="M12" s="194">
        <f>'Aug25'!AU11</f>
        <v>0</v>
      </c>
      <c r="N12" s="194">
        <f>'Sep25'!AU11</f>
        <v>3334</v>
      </c>
      <c r="O12" s="194">
        <f t="shared" si="10"/>
        <v>6575</v>
      </c>
      <c r="P12" s="209">
        <f t="shared" si="11"/>
        <v>57.929515418502206</v>
      </c>
      <c r="Q12" s="194"/>
      <c r="R12" s="194"/>
      <c r="S12" s="194"/>
      <c r="T12" s="194"/>
      <c r="U12" s="194"/>
      <c r="V12" s="194"/>
      <c r="W12" s="194"/>
      <c r="X12" s="194"/>
      <c r="Y12" s="209"/>
      <c r="Z12" s="209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</row>
    <row r="13" spans="1:37" s="146" customFormat="1" ht="17.100000000000001" customHeight="1">
      <c r="A13" s="197"/>
      <c r="B13" s="198" t="s">
        <v>74</v>
      </c>
      <c r="C13" s="198">
        <f>SUM(C11:C12)</f>
        <v>178000</v>
      </c>
      <c r="D13" s="198">
        <f t="shared" ref="D13:V13" si="16">SUM(D11:D12)</f>
        <v>44500</v>
      </c>
      <c r="E13" s="198">
        <f t="shared" si="16"/>
        <v>10588</v>
      </c>
      <c r="F13" s="198">
        <f t="shared" si="16"/>
        <v>0</v>
      </c>
      <c r="G13" s="198">
        <f t="shared" si="16"/>
        <v>12834</v>
      </c>
      <c r="H13" s="201">
        <f t="shared" si="16"/>
        <v>23422</v>
      </c>
      <c r="I13" s="210">
        <f t="shared" si="9"/>
        <v>52.633707865168539</v>
      </c>
      <c r="J13" s="201">
        <f>SUM(J11:J12)</f>
        <v>76350</v>
      </c>
      <c r="K13" s="198">
        <f t="shared" si="16"/>
        <v>19087.5</v>
      </c>
      <c r="L13" s="198">
        <f t="shared" si="16"/>
        <v>5353</v>
      </c>
      <c r="M13" s="198">
        <f t="shared" si="16"/>
        <v>0</v>
      </c>
      <c r="N13" s="198">
        <f t="shared" si="16"/>
        <v>5420</v>
      </c>
      <c r="O13" s="198">
        <f t="shared" si="16"/>
        <v>10773</v>
      </c>
      <c r="P13" s="210">
        <f t="shared" si="11"/>
        <v>56.440078585461691</v>
      </c>
      <c r="Q13" s="212">
        <f t="shared" si="16"/>
        <v>3070000</v>
      </c>
      <c r="R13" s="212">
        <f t="shared" si="16"/>
        <v>767500</v>
      </c>
      <c r="S13" s="212">
        <f t="shared" si="16"/>
        <v>202520</v>
      </c>
      <c r="T13" s="212">
        <f t="shared" si="16"/>
        <v>0</v>
      </c>
      <c r="U13" s="212">
        <f t="shared" si="16"/>
        <v>268883</v>
      </c>
      <c r="V13" s="212">
        <f t="shared" si="16"/>
        <v>471403</v>
      </c>
      <c r="W13" s="210">
        <f t="shared" ref="W13" si="17">V13*100/R13</f>
        <v>61.420586319218238</v>
      </c>
      <c r="X13" s="210"/>
      <c r="Y13" s="210"/>
      <c r="Z13" s="210"/>
      <c r="AA13" s="198"/>
      <c r="AB13" s="198"/>
      <c r="AC13" s="198"/>
      <c r="AD13" s="198"/>
      <c r="AE13" s="212">
        <f t="shared" ref="AE13:AJ13" si="18">SUM(AE11:AE12)</f>
        <v>55</v>
      </c>
      <c r="AF13" s="212">
        <f t="shared" si="18"/>
        <v>4</v>
      </c>
      <c r="AG13" s="212">
        <f t="shared" si="18"/>
        <v>0</v>
      </c>
      <c r="AH13" s="212">
        <f t="shared" si="18"/>
        <v>0</v>
      </c>
      <c r="AI13" s="212">
        <f t="shared" si="18"/>
        <v>4</v>
      </c>
      <c r="AJ13" s="212">
        <f t="shared" si="18"/>
        <v>4</v>
      </c>
      <c r="AK13" s="214">
        <f t="shared" ref="AK13" si="19">AJ13*100/AF13</f>
        <v>100</v>
      </c>
    </row>
    <row r="14" spans="1:37" s="146" customFormat="1" ht="17.100000000000001" customHeight="1">
      <c r="A14" s="202">
        <v>9</v>
      </c>
      <c r="B14" s="203" t="s">
        <v>75</v>
      </c>
      <c r="C14" s="204">
        <f>'Sep25'!C13+'Sep25'!D13</f>
        <v>170000</v>
      </c>
      <c r="D14" s="204">
        <f t="shared" si="0"/>
        <v>42500</v>
      </c>
      <c r="E14" s="204">
        <f>July25!G13+July25!I13</f>
        <v>9455</v>
      </c>
      <c r="F14" s="204">
        <f>'Aug25'!G13+'Aug25'!I13</f>
        <v>0</v>
      </c>
      <c r="G14" s="204">
        <f>'Sep25'!G13+'Sep25'!I13</f>
        <v>12858</v>
      </c>
      <c r="H14" s="204">
        <f t="shared" ref="H14:H19" si="20">SUM(E14:G14)</f>
        <v>22313</v>
      </c>
      <c r="I14" s="209">
        <f t="shared" si="9"/>
        <v>52.501176470588234</v>
      </c>
      <c r="J14" s="194">
        <v>59500</v>
      </c>
      <c r="K14" s="194">
        <f t="shared" si="3"/>
        <v>14875</v>
      </c>
      <c r="L14" s="194">
        <f>July25!AU13</f>
        <v>5158</v>
      </c>
      <c r="M14" s="194">
        <f>'Aug25'!AU13</f>
        <v>0</v>
      </c>
      <c r="N14" s="194">
        <f>'Sep25'!AU13</f>
        <v>4808</v>
      </c>
      <c r="O14" s="194">
        <f t="shared" ref="O14:O19" si="21">SUM(L14:N14)</f>
        <v>9966</v>
      </c>
      <c r="P14" s="209">
        <f t="shared" ref="P14:P20" si="22">O14*100/K14</f>
        <v>66.998319327731096</v>
      </c>
      <c r="Q14" s="194"/>
      <c r="R14" s="194"/>
      <c r="S14" s="204"/>
      <c r="T14" s="204"/>
      <c r="U14" s="204"/>
      <c r="V14" s="204"/>
      <c r="W14" s="204"/>
      <c r="X14" s="194"/>
      <c r="Y14" s="209"/>
      <c r="Z14" s="211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</row>
    <row r="15" spans="1:37" s="145" customFormat="1" ht="17.100000000000001" customHeight="1">
      <c r="A15" s="193">
        <v>10</v>
      </c>
      <c r="B15" s="194" t="s">
        <v>76</v>
      </c>
      <c r="C15" s="194">
        <f>'Sep25'!C14+'Sep25'!D14</f>
        <v>71000</v>
      </c>
      <c r="D15" s="194">
        <f t="shared" si="0"/>
        <v>17750</v>
      </c>
      <c r="E15" s="194">
        <f>July25!G14+July25!I14</f>
        <v>4023</v>
      </c>
      <c r="F15" s="194">
        <f>'Aug25'!G14+'Aug25'!I14</f>
        <v>0</v>
      </c>
      <c r="G15" s="194">
        <f>'Sep25'!G14+'Sep25'!I14</f>
        <v>4486</v>
      </c>
      <c r="H15" s="194">
        <f t="shared" si="20"/>
        <v>8509</v>
      </c>
      <c r="I15" s="209">
        <f t="shared" si="9"/>
        <v>47.938028169014082</v>
      </c>
      <c r="J15" s="194">
        <v>28400</v>
      </c>
      <c r="K15" s="194">
        <f t="shared" si="3"/>
        <v>7100</v>
      </c>
      <c r="L15" s="194">
        <f>July25!AU14</f>
        <v>2192</v>
      </c>
      <c r="M15" s="194">
        <f>'Aug25'!AU14</f>
        <v>0</v>
      </c>
      <c r="N15" s="194">
        <f>'Sep25'!AU14</f>
        <v>2044</v>
      </c>
      <c r="O15" s="194">
        <f t="shared" si="21"/>
        <v>4236</v>
      </c>
      <c r="P15" s="209">
        <f t="shared" si="22"/>
        <v>59.661971830985912</v>
      </c>
      <c r="Q15" s="194"/>
      <c r="R15" s="194"/>
      <c r="S15" s="194"/>
      <c r="T15" s="194"/>
      <c r="U15" s="194"/>
      <c r="V15" s="194"/>
      <c r="W15" s="194"/>
      <c r="X15" s="194">
        <v>400</v>
      </c>
      <c r="Y15" s="194">
        <f>X15/4</f>
        <v>100</v>
      </c>
      <c r="Z15" s="194">
        <f>July25!BE14</f>
        <v>30</v>
      </c>
      <c r="AA15" s="194">
        <f>'Aug25'!BC14</f>
        <v>0</v>
      </c>
      <c r="AB15" s="194">
        <f>'Sep25'!BC14</f>
        <v>30</v>
      </c>
      <c r="AC15" s="194">
        <f t="shared" ref="AC15" si="23">SUM(Z15:AB15)</f>
        <v>60</v>
      </c>
      <c r="AD15" s="209">
        <f t="shared" ref="AD15" si="24">AC15*100/Y15</f>
        <v>60</v>
      </c>
      <c r="AE15" s="194"/>
      <c r="AF15" s="194"/>
      <c r="AG15" s="194"/>
      <c r="AH15" s="194"/>
      <c r="AI15" s="194"/>
      <c r="AJ15" s="194"/>
      <c r="AK15" s="194"/>
    </row>
    <row r="16" spans="1:37" s="145" customFormat="1" ht="17.100000000000001" customHeight="1">
      <c r="A16" s="193">
        <v>11</v>
      </c>
      <c r="B16" s="194" t="s">
        <v>77</v>
      </c>
      <c r="C16" s="194">
        <f>'Sep25'!C15+'Sep25'!D15</f>
        <v>58000</v>
      </c>
      <c r="D16" s="194">
        <f t="shared" si="0"/>
        <v>14500</v>
      </c>
      <c r="E16" s="194">
        <f>July25!G15+July25!I15</f>
        <v>2651</v>
      </c>
      <c r="F16" s="194">
        <f>'Aug25'!G15+'Aug25'!I15</f>
        <v>0</v>
      </c>
      <c r="G16" s="194">
        <f>'Sep25'!G15+'Sep25'!I15</f>
        <v>3134</v>
      </c>
      <c r="H16" s="194">
        <f t="shared" si="20"/>
        <v>5785</v>
      </c>
      <c r="I16" s="209">
        <f t="shared" si="9"/>
        <v>39.896551724137929</v>
      </c>
      <c r="J16" s="194">
        <v>23200</v>
      </c>
      <c r="K16" s="194">
        <f t="shared" si="3"/>
        <v>5800</v>
      </c>
      <c r="L16" s="194">
        <f>July25!AU15</f>
        <v>1381</v>
      </c>
      <c r="M16" s="194">
        <f>'Aug25'!AU15</f>
        <v>0</v>
      </c>
      <c r="N16" s="194">
        <f>'Sep25'!AU15</f>
        <v>1604</v>
      </c>
      <c r="O16" s="194">
        <f t="shared" si="21"/>
        <v>2985</v>
      </c>
      <c r="P16" s="209">
        <f t="shared" si="22"/>
        <v>51.46551724137931</v>
      </c>
      <c r="Q16" s="194"/>
      <c r="R16" s="194"/>
      <c r="S16" s="194"/>
      <c r="T16" s="194"/>
      <c r="U16" s="194"/>
      <c r="V16" s="194"/>
      <c r="W16" s="194"/>
      <c r="X16" s="194"/>
      <c r="Y16" s="209"/>
      <c r="Z16" s="209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</row>
    <row r="17" spans="1:37" s="145" customFormat="1" ht="17.100000000000001" customHeight="1">
      <c r="A17" s="193">
        <v>12</v>
      </c>
      <c r="B17" s="194" t="s">
        <v>78</v>
      </c>
      <c r="C17" s="194">
        <f>'Sep25'!C16+'Sep25'!D16</f>
        <v>48000</v>
      </c>
      <c r="D17" s="194">
        <f t="shared" si="0"/>
        <v>12000</v>
      </c>
      <c r="E17" s="194">
        <f>July25!G16+July25!I16</f>
        <v>2922</v>
      </c>
      <c r="F17" s="194">
        <f>'Aug25'!G16+'Aug25'!I16</f>
        <v>0</v>
      </c>
      <c r="G17" s="194">
        <f>'Sep25'!G16+'Sep25'!I16</f>
        <v>2649</v>
      </c>
      <c r="H17" s="194">
        <f t="shared" si="20"/>
        <v>5571</v>
      </c>
      <c r="I17" s="209">
        <f t="shared" si="9"/>
        <v>46.424999999999997</v>
      </c>
      <c r="J17" s="194">
        <v>19200</v>
      </c>
      <c r="K17" s="194">
        <f t="shared" si="3"/>
        <v>4800</v>
      </c>
      <c r="L17" s="194">
        <f>July25!AU16</f>
        <v>1250</v>
      </c>
      <c r="M17" s="194">
        <f>'Aug25'!AU16</f>
        <v>0</v>
      </c>
      <c r="N17" s="194">
        <f>'Sep25'!AU16</f>
        <v>1362</v>
      </c>
      <c r="O17" s="194">
        <f t="shared" si="21"/>
        <v>2612</v>
      </c>
      <c r="P17" s="209">
        <f t="shared" si="22"/>
        <v>54.416666666666664</v>
      </c>
      <c r="Q17" s="194"/>
      <c r="R17" s="194"/>
      <c r="S17" s="194"/>
      <c r="T17" s="194"/>
      <c r="U17" s="194"/>
      <c r="V17" s="194"/>
      <c r="W17" s="194"/>
      <c r="X17" s="194"/>
      <c r="Y17" s="209"/>
      <c r="Z17" s="209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</row>
    <row r="18" spans="1:37" s="145" customFormat="1" ht="17.100000000000001" customHeight="1">
      <c r="A18" s="193">
        <v>13</v>
      </c>
      <c r="B18" s="194" t="s">
        <v>79</v>
      </c>
      <c r="C18" s="194">
        <f>'Sep25'!C17+'Sep25'!D17</f>
        <v>50000</v>
      </c>
      <c r="D18" s="194">
        <f t="shared" si="0"/>
        <v>12500</v>
      </c>
      <c r="E18" s="194">
        <f>July25!G17+July25!I17</f>
        <v>2829</v>
      </c>
      <c r="F18" s="194">
        <f>'Aug25'!G17+'Aug25'!I17</f>
        <v>0</v>
      </c>
      <c r="G18" s="194">
        <f>'Sep25'!G17+'Sep25'!I17</f>
        <v>2821</v>
      </c>
      <c r="H18" s="194">
        <f t="shared" si="20"/>
        <v>5650</v>
      </c>
      <c r="I18" s="209">
        <f t="shared" si="9"/>
        <v>45.2</v>
      </c>
      <c r="J18" s="194">
        <v>20000</v>
      </c>
      <c r="K18" s="194">
        <f t="shared" si="3"/>
        <v>5000</v>
      </c>
      <c r="L18" s="194">
        <f>July25!AU17</f>
        <v>1196</v>
      </c>
      <c r="M18" s="194">
        <f>'Aug25'!AU17</f>
        <v>0</v>
      </c>
      <c r="N18" s="194">
        <f>'Sep25'!AU17</f>
        <v>1176</v>
      </c>
      <c r="O18" s="194">
        <f t="shared" si="21"/>
        <v>2372</v>
      </c>
      <c r="P18" s="209">
        <f t="shared" si="22"/>
        <v>47.44</v>
      </c>
      <c r="Q18" s="194"/>
      <c r="R18" s="194"/>
      <c r="S18" s="194"/>
      <c r="T18" s="194"/>
      <c r="U18" s="194"/>
      <c r="V18" s="194"/>
      <c r="W18" s="194"/>
      <c r="X18" s="194"/>
      <c r="Y18" s="209"/>
      <c r="Z18" s="209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</row>
    <row r="19" spans="1:37" s="145" customFormat="1" ht="17.100000000000001" customHeight="1">
      <c r="A19" s="195">
        <v>14</v>
      </c>
      <c r="B19" s="196" t="s">
        <v>80</v>
      </c>
      <c r="C19" s="194">
        <f>'Sep25'!C18+'Sep25'!D18</f>
        <v>56000</v>
      </c>
      <c r="D19" s="194">
        <f t="shared" si="0"/>
        <v>14000</v>
      </c>
      <c r="E19" s="194">
        <f>July25!G18+July25!I18</f>
        <v>2490</v>
      </c>
      <c r="F19" s="194">
        <f>'Aug25'!G18+'Aug25'!I18</f>
        <v>0</v>
      </c>
      <c r="G19" s="194">
        <f>'Sep25'!G18+'Sep25'!I18</f>
        <v>4237</v>
      </c>
      <c r="H19" s="194">
        <f t="shared" si="20"/>
        <v>6727</v>
      </c>
      <c r="I19" s="209">
        <f t="shared" si="9"/>
        <v>48.05</v>
      </c>
      <c r="J19" s="194">
        <v>22400</v>
      </c>
      <c r="K19" s="194">
        <f t="shared" si="3"/>
        <v>5600</v>
      </c>
      <c r="L19" s="194">
        <f>July25!AU18</f>
        <v>1512</v>
      </c>
      <c r="M19" s="194">
        <f>'Aug25'!AU18</f>
        <v>0</v>
      </c>
      <c r="N19" s="194">
        <f>'Sep25'!AU18</f>
        <v>1567</v>
      </c>
      <c r="O19" s="194">
        <f t="shared" si="21"/>
        <v>3079</v>
      </c>
      <c r="P19" s="209">
        <f t="shared" si="22"/>
        <v>54.982142857142854</v>
      </c>
      <c r="Q19" s="194"/>
      <c r="R19" s="194"/>
      <c r="S19" s="194"/>
      <c r="T19" s="194"/>
      <c r="U19" s="194"/>
      <c r="V19" s="194"/>
      <c r="W19" s="194"/>
      <c r="X19" s="194"/>
      <c r="Y19" s="209"/>
      <c r="Z19" s="209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</row>
    <row r="20" spans="1:37" s="146" customFormat="1" ht="17.100000000000001" customHeight="1">
      <c r="A20" s="197"/>
      <c r="B20" s="198" t="s">
        <v>74</v>
      </c>
      <c r="C20" s="198">
        <f>SUM(C15:C19)</f>
        <v>283000</v>
      </c>
      <c r="D20" s="198">
        <f t="shared" ref="D20:AC20" si="25">SUM(D15:D19)</f>
        <v>70750</v>
      </c>
      <c r="E20" s="198">
        <f t="shared" si="25"/>
        <v>14915</v>
      </c>
      <c r="F20" s="198">
        <f t="shared" si="25"/>
        <v>0</v>
      </c>
      <c r="G20" s="198">
        <f t="shared" si="25"/>
        <v>17327</v>
      </c>
      <c r="H20" s="201">
        <f t="shared" si="25"/>
        <v>32242</v>
      </c>
      <c r="I20" s="210">
        <f t="shared" si="9"/>
        <v>45.571731448763252</v>
      </c>
      <c r="J20" s="201">
        <f>SUM(J15:J19)</f>
        <v>113200</v>
      </c>
      <c r="K20" s="198">
        <f t="shared" si="25"/>
        <v>28300</v>
      </c>
      <c r="L20" s="210">
        <f t="shared" si="7"/>
        <v>10</v>
      </c>
      <c r="M20" s="198">
        <f t="shared" si="25"/>
        <v>0</v>
      </c>
      <c r="N20" s="198">
        <f t="shared" si="25"/>
        <v>7753</v>
      </c>
      <c r="O20" s="198">
        <f t="shared" si="25"/>
        <v>15284</v>
      </c>
      <c r="P20" s="210">
        <f t="shared" si="22"/>
        <v>54.007067137809187</v>
      </c>
      <c r="Q20" s="198"/>
      <c r="R20" s="198"/>
      <c r="S20" s="198"/>
      <c r="T20" s="198"/>
      <c r="U20" s="198"/>
      <c r="V20" s="198"/>
      <c r="W20" s="198"/>
      <c r="X20" s="198">
        <f t="shared" si="25"/>
        <v>400</v>
      </c>
      <c r="Y20" s="198">
        <f t="shared" si="25"/>
        <v>100</v>
      </c>
      <c r="Z20" s="198">
        <f t="shared" si="25"/>
        <v>30</v>
      </c>
      <c r="AA20" s="198">
        <f t="shared" si="25"/>
        <v>0</v>
      </c>
      <c r="AB20" s="198">
        <f t="shared" si="25"/>
        <v>30</v>
      </c>
      <c r="AC20" s="198">
        <f t="shared" si="25"/>
        <v>60</v>
      </c>
      <c r="AD20" s="210">
        <f t="shared" ref="AD20" si="26">AC20*100/Y20</f>
        <v>60</v>
      </c>
      <c r="AE20" s="198"/>
      <c r="AF20" s="198"/>
      <c r="AG20" s="198"/>
      <c r="AH20" s="198"/>
      <c r="AI20" s="198"/>
      <c r="AJ20" s="198"/>
      <c r="AK20" s="198"/>
    </row>
    <row r="21" spans="1:37" s="147" customFormat="1" ht="17.100000000000001" customHeight="1">
      <c r="A21" s="199">
        <v>15</v>
      </c>
      <c r="B21" s="205" t="s">
        <v>81</v>
      </c>
      <c r="C21" s="194">
        <f>'Sep25'!C20+'Sep25'!D20</f>
        <v>120000</v>
      </c>
      <c r="D21" s="194">
        <f t="shared" si="0"/>
        <v>30000</v>
      </c>
      <c r="E21" s="194">
        <f>July25!G20+July25!I20</f>
        <v>8619</v>
      </c>
      <c r="F21" s="194">
        <f>'Aug25'!G20+'Aug25'!I20</f>
        <v>0</v>
      </c>
      <c r="G21" s="194">
        <f>'Sep25'!G20+'Sep25'!I20</f>
        <v>9284</v>
      </c>
      <c r="H21" s="194">
        <f t="shared" ref="H21:H23" si="27">SUM(E21:G21)</f>
        <v>17903</v>
      </c>
      <c r="I21" s="209">
        <f t="shared" ref="I21:I24" si="28">H21*100/D21</f>
        <v>59.676666666666669</v>
      </c>
      <c r="J21" s="194">
        <v>48000</v>
      </c>
      <c r="K21" s="194">
        <f t="shared" si="3"/>
        <v>12000</v>
      </c>
      <c r="L21" s="194">
        <f>July25!AU20</f>
        <v>3964</v>
      </c>
      <c r="M21" s="194">
        <f>'Aug25'!AU20</f>
        <v>0</v>
      </c>
      <c r="N21" s="194">
        <f>'Sep25'!AU20</f>
        <v>3535</v>
      </c>
      <c r="O21" s="194">
        <f t="shared" ref="O21:O23" si="29">SUM(L21:N21)</f>
        <v>7499</v>
      </c>
      <c r="P21" s="209">
        <f t="shared" ref="P21:P24" si="30">O21*100/K21</f>
        <v>62.491666666666667</v>
      </c>
      <c r="Q21" s="194"/>
      <c r="R21" s="194"/>
      <c r="S21" s="194"/>
      <c r="T21" s="194"/>
      <c r="U21" s="194"/>
      <c r="V21" s="194"/>
      <c r="W21" s="194"/>
      <c r="X21" s="194"/>
      <c r="Y21" s="209"/>
      <c r="Z21" s="209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</row>
    <row r="22" spans="1:37" s="147" customFormat="1" ht="17.100000000000001" customHeight="1">
      <c r="A22" s="193">
        <v>16</v>
      </c>
      <c r="B22" s="194" t="s">
        <v>82</v>
      </c>
      <c r="C22" s="194">
        <f>'Sep25'!C21+'Sep25'!D21</f>
        <v>76000</v>
      </c>
      <c r="D22" s="194">
        <f t="shared" si="0"/>
        <v>19000</v>
      </c>
      <c r="E22" s="194">
        <f>July25!G21+July25!I21</f>
        <v>4329</v>
      </c>
      <c r="F22" s="194">
        <f>'Aug25'!G21+'Aug25'!I21</f>
        <v>0</v>
      </c>
      <c r="G22" s="194">
        <f>'Sep25'!G21+'Sep25'!I21</f>
        <v>5011</v>
      </c>
      <c r="H22" s="194">
        <f t="shared" si="27"/>
        <v>9340</v>
      </c>
      <c r="I22" s="209">
        <f t="shared" si="28"/>
        <v>49.157894736842103</v>
      </c>
      <c r="J22" s="194">
        <v>30400</v>
      </c>
      <c r="K22" s="194">
        <f t="shared" si="3"/>
        <v>7600</v>
      </c>
      <c r="L22" s="194">
        <f>July25!AU21</f>
        <v>2669</v>
      </c>
      <c r="M22" s="194">
        <f>'Aug25'!AU21</f>
        <v>0</v>
      </c>
      <c r="N22" s="194">
        <f>'Sep25'!AU21</f>
        <v>1789</v>
      </c>
      <c r="O22" s="194">
        <f t="shared" si="29"/>
        <v>4458</v>
      </c>
      <c r="P22" s="209">
        <f t="shared" si="30"/>
        <v>58.657894736842103</v>
      </c>
      <c r="Q22" s="194"/>
      <c r="R22" s="194"/>
      <c r="S22" s="194"/>
      <c r="T22" s="194"/>
      <c r="U22" s="194"/>
      <c r="V22" s="194"/>
      <c r="W22" s="194"/>
      <c r="X22" s="194"/>
      <c r="Y22" s="209"/>
      <c r="Z22" s="209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</row>
    <row r="23" spans="1:37" s="147" customFormat="1" ht="17.100000000000001" customHeight="1">
      <c r="A23" s="195">
        <v>17</v>
      </c>
      <c r="B23" s="196" t="s">
        <v>83</v>
      </c>
      <c r="C23" s="194">
        <f>'Sep25'!C22+'Sep25'!D22</f>
        <v>98000</v>
      </c>
      <c r="D23" s="194">
        <f t="shared" si="0"/>
        <v>24500</v>
      </c>
      <c r="E23" s="194">
        <f>July25!G22+July25!I22</f>
        <v>5504</v>
      </c>
      <c r="F23" s="194">
        <f>'Aug25'!G22+'Aug25'!I22</f>
        <v>0</v>
      </c>
      <c r="G23" s="194">
        <f>'Sep25'!G22+'Sep25'!I22</f>
        <v>5954</v>
      </c>
      <c r="H23" s="194">
        <f t="shared" si="27"/>
        <v>11458</v>
      </c>
      <c r="I23" s="209">
        <f t="shared" si="28"/>
        <v>46.767346938775511</v>
      </c>
      <c r="J23" s="194">
        <v>39200</v>
      </c>
      <c r="K23" s="194">
        <f t="shared" si="3"/>
        <v>9800</v>
      </c>
      <c r="L23" s="194">
        <f>July25!AU22</f>
        <v>3189</v>
      </c>
      <c r="M23" s="194">
        <f>'Aug25'!AU22</f>
        <v>0</v>
      </c>
      <c r="N23" s="194">
        <f>'Sep25'!AU22</f>
        <v>2437</v>
      </c>
      <c r="O23" s="194">
        <f t="shared" si="29"/>
        <v>5626</v>
      </c>
      <c r="P23" s="209">
        <f t="shared" si="30"/>
        <v>57.408163265306122</v>
      </c>
      <c r="Q23" s="194"/>
      <c r="R23" s="194"/>
      <c r="S23" s="194"/>
      <c r="T23" s="194"/>
      <c r="U23" s="194"/>
      <c r="V23" s="194"/>
      <c r="W23" s="194"/>
      <c r="X23" s="194"/>
      <c r="Y23" s="209"/>
      <c r="Z23" s="209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</row>
    <row r="24" spans="1:37" s="148" customFormat="1" ht="17.100000000000001" customHeight="1">
      <c r="A24" s="197"/>
      <c r="B24" s="198" t="s">
        <v>74</v>
      </c>
      <c r="C24" s="198">
        <f>SUM(C21:C23)</f>
        <v>294000</v>
      </c>
      <c r="D24" s="198">
        <f t="shared" ref="D24:O24" si="31">SUM(D21:D23)</f>
        <v>73500</v>
      </c>
      <c r="E24" s="198">
        <f t="shared" si="31"/>
        <v>18452</v>
      </c>
      <c r="F24" s="198">
        <f t="shared" si="31"/>
        <v>0</v>
      </c>
      <c r="G24" s="198">
        <f t="shared" si="31"/>
        <v>20249</v>
      </c>
      <c r="H24" s="198">
        <f t="shared" si="31"/>
        <v>38701</v>
      </c>
      <c r="I24" s="210">
        <f t="shared" si="28"/>
        <v>52.654421768707486</v>
      </c>
      <c r="J24" s="198">
        <f t="shared" si="31"/>
        <v>117600</v>
      </c>
      <c r="K24" s="198">
        <f t="shared" si="31"/>
        <v>29400</v>
      </c>
      <c r="L24" s="198">
        <f t="shared" si="31"/>
        <v>9822</v>
      </c>
      <c r="M24" s="198">
        <f t="shared" si="31"/>
        <v>0</v>
      </c>
      <c r="N24" s="198">
        <f t="shared" si="31"/>
        <v>7761</v>
      </c>
      <c r="O24" s="198">
        <f t="shared" si="31"/>
        <v>17583</v>
      </c>
      <c r="P24" s="210">
        <f t="shared" si="30"/>
        <v>59.806122448979593</v>
      </c>
      <c r="Q24" s="198"/>
      <c r="R24" s="198"/>
      <c r="S24" s="198"/>
      <c r="T24" s="198"/>
      <c r="U24" s="198"/>
      <c r="V24" s="198"/>
      <c r="W24" s="198"/>
      <c r="X24" s="198"/>
      <c r="Y24" s="210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</row>
    <row r="25" spans="1:37" s="147" customFormat="1" ht="17.100000000000001" customHeight="1">
      <c r="A25" s="199">
        <v>18</v>
      </c>
      <c r="B25" s="205" t="s">
        <v>84</v>
      </c>
      <c r="C25" s="194">
        <f>'Sep25'!C24+'Sep25'!D24</f>
        <v>75000</v>
      </c>
      <c r="D25" s="194">
        <f t="shared" si="0"/>
        <v>18750</v>
      </c>
      <c r="E25" s="194">
        <f>July25!G24+July25!I24</f>
        <v>4590</v>
      </c>
      <c r="F25" s="194">
        <f>'Aug25'!G24+'Aug25'!I24</f>
        <v>0</v>
      </c>
      <c r="G25" s="194">
        <f>'Sep25'!G24+'Sep25'!I24</f>
        <v>5357</v>
      </c>
      <c r="H25" s="194">
        <f t="shared" ref="H25:H26" si="32">SUM(E25:G25)</f>
        <v>9947</v>
      </c>
      <c r="I25" s="209">
        <f t="shared" ref="I25:I30" si="33">H25*100/D25</f>
        <v>53.050666666666665</v>
      </c>
      <c r="J25" s="194">
        <v>30000</v>
      </c>
      <c r="K25" s="194">
        <f t="shared" si="3"/>
        <v>7500</v>
      </c>
      <c r="L25" s="194">
        <f>July25!AU24</f>
        <v>2460</v>
      </c>
      <c r="M25" s="194">
        <f>'Aug25'!AU24</f>
        <v>0</v>
      </c>
      <c r="N25" s="194">
        <f>'Sep25'!AU24</f>
        <v>2217</v>
      </c>
      <c r="O25" s="194">
        <f t="shared" ref="O25:O26" si="34">SUM(L25:N25)</f>
        <v>4677</v>
      </c>
      <c r="P25" s="209">
        <f t="shared" ref="P25:P27" si="35">O25*100/K25</f>
        <v>62.36</v>
      </c>
      <c r="Q25" s="194"/>
      <c r="R25" s="194"/>
      <c r="S25" s="194"/>
      <c r="T25" s="194"/>
      <c r="U25" s="194"/>
      <c r="V25" s="194"/>
      <c r="W25" s="194"/>
      <c r="X25" s="194"/>
      <c r="Y25" s="209"/>
      <c r="Z25" s="209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</row>
    <row r="26" spans="1:37" s="147" customFormat="1" ht="17.100000000000001" customHeight="1">
      <c r="A26" s="195">
        <v>19</v>
      </c>
      <c r="B26" s="196" t="s">
        <v>85</v>
      </c>
      <c r="C26" s="194">
        <f>'Sep25'!C25+'Sep25'!D25</f>
        <v>70000</v>
      </c>
      <c r="D26" s="194">
        <f t="shared" si="0"/>
        <v>17500</v>
      </c>
      <c r="E26" s="194">
        <f>July25!G25+July25!I25</f>
        <v>4223</v>
      </c>
      <c r="F26" s="194">
        <f>'Aug25'!G25+'Aug25'!I25</f>
        <v>0</v>
      </c>
      <c r="G26" s="194">
        <f>'Sep25'!G25+'Sep25'!I25</f>
        <v>4593</v>
      </c>
      <c r="H26" s="194">
        <f t="shared" si="32"/>
        <v>8816</v>
      </c>
      <c r="I26" s="209">
        <f t="shared" si="33"/>
        <v>50.377142857142857</v>
      </c>
      <c r="J26" s="194">
        <v>28000</v>
      </c>
      <c r="K26" s="194">
        <f t="shared" si="3"/>
        <v>7000</v>
      </c>
      <c r="L26" s="194">
        <f>July25!AU25</f>
        <v>2039</v>
      </c>
      <c r="M26" s="194">
        <f>'Aug25'!AU25</f>
        <v>0</v>
      </c>
      <c r="N26" s="194">
        <f>'Sep25'!AU25</f>
        <v>2115</v>
      </c>
      <c r="O26" s="194">
        <f t="shared" si="34"/>
        <v>4154</v>
      </c>
      <c r="P26" s="209">
        <f t="shared" si="35"/>
        <v>59.342857142857142</v>
      </c>
      <c r="Q26" s="194"/>
      <c r="R26" s="194"/>
      <c r="S26" s="194"/>
      <c r="T26" s="194"/>
      <c r="U26" s="194"/>
      <c r="V26" s="194"/>
      <c r="W26" s="194"/>
      <c r="X26" s="194"/>
      <c r="Y26" s="209"/>
      <c r="Z26" s="209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</row>
    <row r="27" spans="1:37" s="148" customFormat="1" ht="17.100000000000001" customHeight="1">
      <c r="A27" s="197"/>
      <c r="B27" s="198" t="s">
        <v>74</v>
      </c>
      <c r="C27" s="198">
        <f>SUM(C25:C26)</f>
        <v>145000</v>
      </c>
      <c r="D27" s="198">
        <f t="shared" ref="D27:O27" si="36">SUM(D25:D26)</f>
        <v>36250</v>
      </c>
      <c r="E27" s="198">
        <f t="shared" si="36"/>
        <v>8813</v>
      </c>
      <c r="F27" s="198">
        <f t="shared" si="36"/>
        <v>0</v>
      </c>
      <c r="G27" s="198">
        <f t="shared" si="36"/>
        <v>9950</v>
      </c>
      <c r="H27" s="198">
        <f t="shared" si="36"/>
        <v>18763</v>
      </c>
      <c r="I27" s="210">
        <f t="shared" si="33"/>
        <v>51.76</v>
      </c>
      <c r="J27" s="198">
        <f t="shared" si="36"/>
        <v>58000</v>
      </c>
      <c r="K27" s="198">
        <f t="shared" si="36"/>
        <v>14500</v>
      </c>
      <c r="L27" s="210">
        <f t="shared" si="7"/>
        <v>10</v>
      </c>
      <c r="M27" s="198">
        <f t="shared" si="36"/>
        <v>0</v>
      </c>
      <c r="N27" s="198">
        <f t="shared" si="36"/>
        <v>4332</v>
      </c>
      <c r="O27" s="198">
        <f t="shared" si="36"/>
        <v>8831</v>
      </c>
      <c r="P27" s="210">
        <f t="shared" si="35"/>
        <v>60.903448275862068</v>
      </c>
      <c r="Q27" s="194"/>
      <c r="R27" s="198"/>
      <c r="S27" s="198"/>
      <c r="T27" s="198"/>
      <c r="U27" s="198"/>
      <c r="V27" s="198"/>
      <c r="W27" s="198"/>
      <c r="X27" s="198"/>
      <c r="Y27" s="210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</row>
    <row r="28" spans="1:37" s="147" customFormat="1" ht="17.100000000000001" customHeight="1">
      <c r="A28" s="199">
        <v>20</v>
      </c>
      <c r="B28" s="205" t="s">
        <v>86</v>
      </c>
      <c r="C28" s="194">
        <f>'Sep25'!C27+'Sep25'!D27</f>
        <v>107500</v>
      </c>
      <c r="D28" s="194">
        <f t="shared" si="0"/>
        <v>26875</v>
      </c>
      <c r="E28" s="194">
        <f>July25!G27+July25!I27</f>
        <v>6266</v>
      </c>
      <c r="F28" s="194">
        <f>'Aug25'!G27+'Aug25'!I27</f>
        <v>0</v>
      </c>
      <c r="G28" s="194">
        <f>'Sep25'!G27+'Sep25'!I27</f>
        <v>7176</v>
      </c>
      <c r="H28" s="194">
        <f t="shared" ref="H28:H29" si="37">SUM(E28:G28)</f>
        <v>13442</v>
      </c>
      <c r="I28" s="209">
        <f t="shared" si="33"/>
        <v>50.016744186046509</v>
      </c>
      <c r="J28" s="194">
        <v>43000</v>
      </c>
      <c r="K28" s="194">
        <f t="shared" si="3"/>
        <v>10750</v>
      </c>
      <c r="L28" s="194">
        <f>July25!AU27</f>
        <v>3118</v>
      </c>
      <c r="M28" s="194">
        <f>'Aug25'!AU27</f>
        <v>0</v>
      </c>
      <c r="N28" s="194">
        <f>'Sep25'!AU27</f>
        <v>3201</v>
      </c>
      <c r="O28" s="194">
        <f t="shared" ref="O28:O29" si="38">SUM(L28:N28)</f>
        <v>6319</v>
      </c>
      <c r="P28" s="209">
        <f t="shared" ref="P28:P30" si="39">O28*100/K28</f>
        <v>58.781395348837208</v>
      </c>
      <c r="Q28" s="194"/>
      <c r="R28" s="194"/>
      <c r="S28" s="194"/>
      <c r="T28" s="194"/>
      <c r="U28" s="194"/>
      <c r="V28" s="194"/>
      <c r="W28" s="194"/>
      <c r="X28" s="194"/>
      <c r="Y28" s="209"/>
      <c r="Z28" s="209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</row>
    <row r="29" spans="1:37" s="147" customFormat="1" ht="17.100000000000001" customHeight="1">
      <c r="A29" s="195">
        <v>21</v>
      </c>
      <c r="B29" s="196" t="s">
        <v>87</v>
      </c>
      <c r="C29" s="194">
        <f>'Sep25'!C28+'Sep25'!D28</f>
        <v>25000</v>
      </c>
      <c r="D29" s="194">
        <f t="shared" si="0"/>
        <v>6250</v>
      </c>
      <c r="E29" s="194">
        <f>July25!G28+July25!I28</f>
        <v>1566</v>
      </c>
      <c r="F29" s="194">
        <f>'Aug25'!G28+'Aug25'!I28</f>
        <v>0</v>
      </c>
      <c r="G29" s="194">
        <f>'Sep25'!G28+'Sep25'!I28</f>
        <v>1718</v>
      </c>
      <c r="H29" s="194">
        <f t="shared" si="37"/>
        <v>3284</v>
      </c>
      <c r="I29" s="209">
        <f t="shared" si="33"/>
        <v>52.543999999999997</v>
      </c>
      <c r="J29" s="194">
        <v>10000</v>
      </c>
      <c r="K29" s="194">
        <f t="shared" si="3"/>
        <v>2500</v>
      </c>
      <c r="L29" s="194">
        <f>July25!AU28</f>
        <v>848</v>
      </c>
      <c r="M29" s="194">
        <f>'Aug25'!AU28</f>
        <v>0</v>
      </c>
      <c r="N29" s="194">
        <f>'Sep25'!AU28</f>
        <v>779</v>
      </c>
      <c r="O29" s="194">
        <f t="shared" si="38"/>
        <v>1627</v>
      </c>
      <c r="P29" s="209">
        <f t="shared" si="39"/>
        <v>65.08</v>
      </c>
      <c r="Q29" s="194"/>
      <c r="R29" s="194"/>
      <c r="S29" s="194"/>
      <c r="T29" s="194"/>
      <c r="U29" s="194"/>
      <c r="V29" s="194"/>
      <c r="W29" s="194"/>
      <c r="X29" s="194"/>
      <c r="Y29" s="209"/>
      <c r="Z29" s="209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</row>
    <row r="30" spans="1:37" s="148" customFormat="1" ht="17.100000000000001" customHeight="1">
      <c r="A30" s="197"/>
      <c r="B30" s="198" t="s">
        <v>74</v>
      </c>
      <c r="C30" s="198">
        <f>SUM(C28:C29)</f>
        <v>132500</v>
      </c>
      <c r="D30" s="198">
        <f t="shared" ref="D30:O30" si="40">SUM(D28:D29)</f>
        <v>33125</v>
      </c>
      <c r="E30" s="198">
        <f t="shared" si="40"/>
        <v>7832</v>
      </c>
      <c r="F30" s="198">
        <f t="shared" si="40"/>
        <v>0</v>
      </c>
      <c r="G30" s="198">
        <f t="shared" si="40"/>
        <v>8894</v>
      </c>
      <c r="H30" s="198">
        <f t="shared" si="40"/>
        <v>16726</v>
      </c>
      <c r="I30" s="210">
        <f t="shared" si="33"/>
        <v>50.493584905660377</v>
      </c>
      <c r="J30" s="198">
        <f t="shared" si="40"/>
        <v>53000</v>
      </c>
      <c r="K30" s="198">
        <f t="shared" si="40"/>
        <v>13250</v>
      </c>
      <c r="L30" s="198">
        <f t="shared" si="40"/>
        <v>3966</v>
      </c>
      <c r="M30" s="198">
        <f t="shared" si="40"/>
        <v>0</v>
      </c>
      <c r="N30" s="198">
        <f t="shared" si="40"/>
        <v>3980</v>
      </c>
      <c r="O30" s="198">
        <f t="shared" si="40"/>
        <v>7946</v>
      </c>
      <c r="P30" s="210">
        <f t="shared" si="39"/>
        <v>59.969811320754715</v>
      </c>
      <c r="Q30" s="198"/>
      <c r="R30" s="198"/>
      <c r="S30" s="198"/>
      <c r="T30" s="198"/>
      <c r="U30" s="198"/>
      <c r="V30" s="198"/>
      <c r="W30" s="198"/>
      <c r="X30" s="198"/>
      <c r="Y30" s="210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</row>
    <row r="31" spans="1:37" s="147" customFormat="1" ht="17.100000000000001" customHeight="1">
      <c r="A31" s="199">
        <v>22</v>
      </c>
      <c r="B31" s="205" t="s">
        <v>88</v>
      </c>
      <c r="C31" s="194">
        <f>'Sep25'!C30+'Sep25'!D30</f>
        <v>125000</v>
      </c>
      <c r="D31" s="194">
        <f t="shared" si="0"/>
        <v>31250</v>
      </c>
      <c r="E31" s="194">
        <f>July25!G30+July25!I30</f>
        <v>8714</v>
      </c>
      <c r="F31" s="194">
        <f>'Aug25'!G30+'Aug25'!I30</f>
        <v>0</v>
      </c>
      <c r="G31" s="194">
        <f>'Sep25'!G30+'Sep25'!I30</f>
        <v>8940</v>
      </c>
      <c r="H31" s="194">
        <f t="shared" ref="H31:H33" si="41">SUM(E31:G31)</f>
        <v>17654</v>
      </c>
      <c r="I31" s="209">
        <f t="shared" ref="I31:I34" si="42">H31*100/D31</f>
        <v>56.492800000000003</v>
      </c>
      <c r="J31" s="194">
        <v>50000</v>
      </c>
      <c r="K31" s="194">
        <f t="shared" si="3"/>
        <v>12500</v>
      </c>
      <c r="L31" s="194">
        <f>July25!AU30</f>
        <v>4210</v>
      </c>
      <c r="M31" s="194">
        <f>'Aug25'!AU30</f>
        <v>0</v>
      </c>
      <c r="N31" s="194">
        <f>'Sep25'!AU30</f>
        <v>4595</v>
      </c>
      <c r="O31" s="194">
        <f t="shared" ref="O31:O33" si="43">SUM(L31:N31)</f>
        <v>8805</v>
      </c>
      <c r="P31" s="209">
        <f t="shared" ref="P31:P34" si="44">O31*100/K31</f>
        <v>70.44</v>
      </c>
      <c r="Q31" s="194">
        <v>40000</v>
      </c>
      <c r="R31" s="194">
        <f t="shared" ref="R31" si="45">Q31/4</f>
        <v>10000</v>
      </c>
      <c r="S31" s="194">
        <f>July25!BJ30</f>
        <v>2426</v>
      </c>
      <c r="T31" s="194">
        <f>'Aug25'!BJ30</f>
        <v>0</v>
      </c>
      <c r="U31" s="194">
        <f>'Sep25'!BJ30</f>
        <v>0</v>
      </c>
      <c r="V31" s="194">
        <f t="shared" ref="V31" si="46">SUM(S31:U31)</f>
        <v>2426</v>
      </c>
      <c r="W31" s="209">
        <f t="shared" ref="W31" si="47">V31*100/R31</f>
        <v>24.26</v>
      </c>
      <c r="X31" s="194">
        <v>600</v>
      </c>
      <c r="Y31" s="194">
        <f>X31/4</f>
        <v>150</v>
      </c>
      <c r="Z31" s="194">
        <f>July25!BE30</f>
        <v>55</v>
      </c>
      <c r="AA31" s="194">
        <f>'Aug25'!BC30</f>
        <v>0</v>
      </c>
      <c r="AB31" s="194">
        <f>'Sep25'!BC30</f>
        <v>55</v>
      </c>
      <c r="AC31" s="194">
        <f t="shared" ref="AC31" si="48">SUM(Z31:AB31)</f>
        <v>110</v>
      </c>
      <c r="AD31" s="209">
        <f t="shared" ref="AD31" si="49">AC31*100/Y31</f>
        <v>73.333333333333329</v>
      </c>
      <c r="AE31" s="194"/>
      <c r="AF31" s="194"/>
      <c r="AG31" s="194"/>
      <c r="AH31" s="194"/>
      <c r="AI31" s="194"/>
      <c r="AJ31" s="194"/>
      <c r="AK31" s="194"/>
    </row>
    <row r="32" spans="1:37" s="147" customFormat="1" ht="17.100000000000001" customHeight="1">
      <c r="A32" s="193">
        <v>23</v>
      </c>
      <c r="B32" s="194" t="s">
        <v>89</v>
      </c>
      <c r="C32" s="194">
        <f>'Sep25'!C31+'Sep25'!D31</f>
        <v>65500</v>
      </c>
      <c r="D32" s="194">
        <f t="shared" si="0"/>
        <v>16375</v>
      </c>
      <c r="E32" s="194">
        <f>July25!G31+July25!I31</f>
        <v>3967</v>
      </c>
      <c r="F32" s="194">
        <f>'Aug25'!G31+'Aug25'!I31</f>
        <v>0</v>
      </c>
      <c r="G32" s="194">
        <f>'Sep25'!G31+'Sep25'!I31</f>
        <v>4900</v>
      </c>
      <c r="H32" s="194">
        <f t="shared" si="41"/>
        <v>8867</v>
      </c>
      <c r="I32" s="209">
        <f t="shared" si="42"/>
        <v>54.149618320610685</v>
      </c>
      <c r="J32" s="194">
        <v>25100</v>
      </c>
      <c r="K32" s="194">
        <f t="shared" si="3"/>
        <v>6275</v>
      </c>
      <c r="L32" s="194">
        <f>July25!AU31</f>
        <v>1880</v>
      </c>
      <c r="M32" s="194">
        <f>'Aug25'!AU31</f>
        <v>0</v>
      </c>
      <c r="N32" s="194">
        <f>'Sep25'!AU31</f>
        <v>2227</v>
      </c>
      <c r="O32" s="194">
        <f t="shared" si="43"/>
        <v>4107</v>
      </c>
      <c r="P32" s="209">
        <f t="shared" si="44"/>
        <v>65.450199203187253</v>
      </c>
      <c r="Q32" s="194"/>
      <c r="R32" s="194"/>
      <c r="S32" s="194"/>
      <c r="T32" s="194"/>
      <c r="U32" s="194"/>
      <c r="V32" s="194"/>
      <c r="W32" s="194"/>
      <c r="X32" s="194"/>
      <c r="Y32" s="209"/>
      <c r="Z32" s="209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</row>
    <row r="33" spans="1:37" s="147" customFormat="1" ht="17.100000000000001" customHeight="1">
      <c r="A33" s="195">
        <v>24</v>
      </c>
      <c r="B33" s="196" t="s">
        <v>90</v>
      </c>
      <c r="C33" s="194">
        <f>'Sep25'!C32+'Sep25'!D32</f>
        <v>55500</v>
      </c>
      <c r="D33" s="194">
        <f t="shared" si="0"/>
        <v>13875</v>
      </c>
      <c r="E33" s="194">
        <f>July25!G32+July25!I32</f>
        <v>3445</v>
      </c>
      <c r="F33" s="194">
        <f>'Aug25'!G32+'Aug25'!I32</f>
        <v>0</v>
      </c>
      <c r="G33" s="194">
        <f>'Sep25'!G32+'Sep25'!I32</f>
        <v>3879</v>
      </c>
      <c r="H33" s="194">
        <f t="shared" si="41"/>
        <v>7324</v>
      </c>
      <c r="I33" s="209">
        <f t="shared" si="42"/>
        <v>52.785585585585586</v>
      </c>
      <c r="J33" s="194">
        <v>22200</v>
      </c>
      <c r="K33" s="194">
        <f t="shared" si="3"/>
        <v>5550</v>
      </c>
      <c r="L33" s="194">
        <f>July25!AU32</f>
        <v>1525</v>
      </c>
      <c r="M33" s="194">
        <f>'Aug25'!AU32</f>
        <v>0</v>
      </c>
      <c r="N33" s="194">
        <f>'Sep25'!AU32</f>
        <v>1812</v>
      </c>
      <c r="O33" s="194">
        <f t="shared" si="43"/>
        <v>3337</v>
      </c>
      <c r="P33" s="209">
        <f t="shared" si="44"/>
        <v>60.126126126126124</v>
      </c>
      <c r="Q33" s="194"/>
      <c r="R33" s="194"/>
      <c r="S33" s="194"/>
      <c r="T33" s="194"/>
      <c r="U33" s="194"/>
      <c r="V33" s="194"/>
      <c r="W33" s="194"/>
      <c r="X33" s="194"/>
      <c r="Y33" s="209"/>
      <c r="Z33" s="209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</row>
    <row r="34" spans="1:37" s="148" customFormat="1" ht="17.100000000000001" customHeight="1">
      <c r="A34" s="197"/>
      <c r="B34" s="201" t="s">
        <v>74</v>
      </c>
      <c r="C34" s="198">
        <f>SUM(C31:C33)</f>
        <v>246000</v>
      </c>
      <c r="D34" s="198">
        <f t="shared" ref="D34:AD34" si="50">SUM(D31:D33)</f>
        <v>61500</v>
      </c>
      <c r="E34" s="198">
        <f t="shared" si="50"/>
        <v>16126</v>
      </c>
      <c r="F34" s="198">
        <f t="shared" si="50"/>
        <v>0</v>
      </c>
      <c r="G34" s="198">
        <f t="shared" si="50"/>
        <v>17719</v>
      </c>
      <c r="H34" s="198">
        <f t="shared" si="50"/>
        <v>33845</v>
      </c>
      <c r="I34" s="210">
        <f t="shared" si="42"/>
        <v>55.032520325203251</v>
      </c>
      <c r="J34" s="198">
        <f t="shared" si="50"/>
        <v>97300</v>
      </c>
      <c r="K34" s="198">
        <f t="shared" si="50"/>
        <v>24325</v>
      </c>
      <c r="L34" s="198">
        <f t="shared" si="50"/>
        <v>7615</v>
      </c>
      <c r="M34" s="198">
        <f t="shared" si="50"/>
        <v>0</v>
      </c>
      <c r="N34" s="198">
        <f t="shared" si="50"/>
        <v>8634</v>
      </c>
      <c r="O34" s="198">
        <f t="shared" si="50"/>
        <v>16249</v>
      </c>
      <c r="P34" s="210">
        <f t="shared" si="44"/>
        <v>66.799588900308322</v>
      </c>
      <c r="Q34" s="198">
        <f t="shared" si="50"/>
        <v>40000</v>
      </c>
      <c r="R34" s="198">
        <f t="shared" si="50"/>
        <v>10000</v>
      </c>
      <c r="S34" s="198">
        <f t="shared" si="50"/>
        <v>2426</v>
      </c>
      <c r="T34" s="198">
        <f t="shared" si="50"/>
        <v>0</v>
      </c>
      <c r="U34" s="198">
        <f t="shared" si="50"/>
        <v>0</v>
      </c>
      <c r="V34" s="198">
        <f t="shared" si="50"/>
        <v>2426</v>
      </c>
      <c r="W34" s="213">
        <f t="shared" si="50"/>
        <v>24.26</v>
      </c>
      <c r="X34" s="198">
        <f t="shared" si="50"/>
        <v>600</v>
      </c>
      <c r="Y34" s="198">
        <f t="shared" si="50"/>
        <v>150</v>
      </c>
      <c r="Z34" s="198">
        <f t="shared" si="50"/>
        <v>55</v>
      </c>
      <c r="AA34" s="198">
        <f t="shared" si="50"/>
        <v>0</v>
      </c>
      <c r="AB34" s="198">
        <f t="shared" si="50"/>
        <v>55</v>
      </c>
      <c r="AC34" s="198">
        <f t="shared" si="50"/>
        <v>110</v>
      </c>
      <c r="AD34" s="213">
        <f t="shared" si="50"/>
        <v>73.333333333333329</v>
      </c>
      <c r="AE34" s="198"/>
      <c r="AF34" s="198"/>
      <c r="AG34" s="198"/>
      <c r="AH34" s="198"/>
      <c r="AI34" s="198"/>
      <c r="AJ34" s="198"/>
      <c r="AK34" s="198"/>
    </row>
    <row r="35" spans="1:37" s="147" customFormat="1" ht="17.100000000000001" customHeight="1">
      <c r="A35" s="199">
        <v>25</v>
      </c>
      <c r="B35" s="205" t="s">
        <v>91</v>
      </c>
      <c r="C35" s="194">
        <f>'Sep25'!C34+'Sep25'!D34</f>
        <v>42000</v>
      </c>
      <c r="D35" s="194">
        <f t="shared" si="0"/>
        <v>10500</v>
      </c>
      <c r="E35" s="194">
        <f>July25!G34+July25!I34</f>
        <v>2774</v>
      </c>
      <c r="F35" s="194">
        <f>'Aug25'!G34+'Aug25'!I34</f>
        <v>0</v>
      </c>
      <c r="G35" s="194">
        <f>'Sep25'!G34+'Sep25'!I34</f>
        <v>2246</v>
      </c>
      <c r="H35" s="194">
        <f t="shared" ref="H35:H37" si="51">SUM(E35:G35)</f>
        <v>5020</v>
      </c>
      <c r="I35" s="209">
        <f t="shared" ref="I35:I38" si="52">H35*100/D35</f>
        <v>47.80952380952381</v>
      </c>
      <c r="J35" s="194">
        <v>16800</v>
      </c>
      <c r="K35" s="194">
        <f t="shared" si="3"/>
        <v>4200</v>
      </c>
      <c r="L35" s="194">
        <f>July25!AU34</f>
        <v>1107</v>
      </c>
      <c r="M35" s="194">
        <f>'Aug25'!AU34</f>
        <v>0</v>
      </c>
      <c r="N35" s="194">
        <f>'Sep25'!AU34</f>
        <v>1128</v>
      </c>
      <c r="O35" s="194">
        <f t="shared" ref="O35:O37" si="53">SUM(L35:N35)</f>
        <v>2235</v>
      </c>
      <c r="P35" s="209">
        <f t="shared" ref="P35:P38" si="54">O35*100/K35</f>
        <v>53.214285714285715</v>
      </c>
      <c r="Q35" s="194">
        <v>18000</v>
      </c>
      <c r="R35" s="194">
        <f t="shared" ref="R35" si="55">Q35/4</f>
        <v>4500</v>
      </c>
      <c r="S35" s="194">
        <f>July25!BJ34</f>
        <v>0</v>
      </c>
      <c r="T35" s="194">
        <f>'Aug25'!BJ34</f>
        <v>0</v>
      </c>
      <c r="U35" s="194">
        <f>'Sep25'!BJ34</f>
        <v>0</v>
      </c>
      <c r="V35" s="194">
        <f t="shared" ref="V35" si="56">SUM(S35:U35)</f>
        <v>0</v>
      </c>
      <c r="W35" s="209">
        <f t="shared" ref="W35" si="57">V35*100/R35</f>
        <v>0</v>
      </c>
      <c r="X35" s="194"/>
      <c r="Y35" s="209"/>
      <c r="Z35" s="209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</row>
    <row r="36" spans="1:37" s="147" customFormat="1" ht="17.100000000000001" customHeight="1">
      <c r="A36" s="193">
        <v>26</v>
      </c>
      <c r="B36" s="194" t="s">
        <v>92</v>
      </c>
      <c r="C36" s="194">
        <f>'Sep25'!C35+'Sep25'!D35</f>
        <v>22000</v>
      </c>
      <c r="D36" s="194">
        <f t="shared" si="0"/>
        <v>5500</v>
      </c>
      <c r="E36" s="194">
        <f>July25!G35+July25!I35</f>
        <v>1333</v>
      </c>
      <c r="F36" s="194">
        <f>'Aug25'!G35+'Aug25'!I35</f>
        <v>0</v>
      </c>
      <c r="G36" s="194">
        <f>'Sep25'!G35+'Sep25'!I35</f>
        <v>264</v>
      </c>
      <c r="H36" s="194">
        <f t="shared" si="51"/>
        <v>1597</v>
      </c>
      <c r="I36" s="209">
        <f t="shared" si="52"/>
        <v>29.036363636363635</v>
      </c>
      <c r="J36" s="194">
        <v>8800</v>
      </c>
      <c r="K36" s="194">
        <f t="shared" si="3"/>
        <v>2200</v>
      </c>
      <c r="L36" s="194">
        <f>July25!AU35</f>
        <v>356</v>
      </c>
      <c r="M36" s="194">
        <f>'Aug25'!AU35</f>
        <v>0</v>
      </c>
      <c r="N36" s="194">
        <f>'Sep25'!AU35</f>
        <v>666</v>
      </c>
      <c r="O36" s="194">
        <f t="shared" si="53"/>
        <v>1022</v>
      </c>
      <c r="P36" s="209">
        <f t="shared" si="54"/>
        <v>46.454545454545453</v>
      </c>
      <c r="Q36" s="194"/>
      <c r="R36" s="194"/>
      <c r="S36" s="194"/>
      <c r="T36" s="194"/>
      <c r="U36" s="194"/>
      <c r="V36" s="194"/>
      <c r="W36" s="194"/>
      <c r="X36" s="194"/>
      <c r="Y36" s="209"/>
      <c r="Z36" s="209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</row>
    <row r="37" spans="1:37" s="147" customFormat="1" ht="17.100000000000001" customHeight="1">
      <c r="A37" s="195">
        <v>27</v>
      </c>
      <c r="B37" s="196" t="s">
        <v>93</v>
      </c>
      <c r="C37" s="194">
        <f>'Sep25'!C36+'Sep25'!D36</f>
        <v>29000</v>
      </c>
      <c r="D37" s="194">
        <f t="shared" si="0"/>
        <v>7250</v>
      </c>
      <c r="E37" s="194">
        <f>July25!G36+July25!I36</f>
        <v>2230</v>
      </c>
      <c r="F37" s="194">
        <f>'Aug25'!G36+'Aug25'!I36</f>
        <v>0</v>
      </c>
      <c r="G37" s="194">
        <f>'Sep25'!G36+'Sep25'!I36</f>
        <v>1311</v>
      </c>
      <c r="H37" s="194">
        <f t="shared" si="51"/>
        <v>3541</v>
      </c>
      <c r="I37" s="209">
        <f t="shared" si="52"/>
        <v>48.841379310344827</v>
      </c>
      <c r="J37" s="194">
        <v>11600</v>
      </c>
      <c r="K37" s="194">
        <f t="shared" si="3"/>
        <v>2900</v>
      </c>
      <c r="L37" s="194">
        <f>July25!AU36</f>
        <v>786</v>
      </c>
      <c r="M37" s="194">
        <f>'Aug25'!AU36</f>
        <v>0</v>
      </c>
      <c r="N37" s="194">
        <f>'Sep25'!AU36</f>
        <v>759</v>
      </c>
      <c r="O37" s="194">
        <f t="shared" si="53"/>
        <v>1545</v>
      </c>
      <c r="P37" s="209">
        <f t="shared" si="54"/>
        <v>53.275862068965516</v>
      </c>
      <c r="Q37" s="194"/>
      <c r="R37" s="194"/>
      <c r="S37" s="194"/>
      <c r="T37" s="194"/>
      <c r="U37" s="194"/>
      <c r="V37" s="194"/>
      <c r="W37" s="194"/>
      <c r="X37" s="194"/>
      <c r="Y37" s="209"/>
      <c r="Z37" s="209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</row>
    <row r="38" spans="1:37" s="148" customFormat="1" ht="17.100000000000001" customHeight="1">
      <c r="A38" s="197"/>
      <c r="B38" s="198" t="s">
        <v>74</v>
      </c>
      <c r="C38" s="198">
        <f>SUM(C35:C37)</f>
        <v>93000</v>
      </c>
      <c r="D38" s="198">
        <f t="shared" ref="D38:V38" si="58">SUM(D35:D37)</f>
        <v>23250</v>
      </c>
      <c r="E38" s="198">
        <f t="shared" si="58"/>
        <v>6337</v>
      </c>
      <c r="F38" s="198">
        <f t="shared" si="58"/>
        <v>0</v>
      </c>
      <c r="G38" s="198">
        <f t="shared" si="58"/>
        <v>3821</v>
      </c>
      <c r="H38" s="198">
        <f t="shared" si="58"/>
        <v>10158</v>
      </c>
      <c r="I38" s="210">
        <f t="shared" si="52"/>
        <v>43.690322580645159</v>
      </c>
      <c r="J38" s="198">
        <f t="shared" si="58"/>
        <v>37200</v>
      </c>
      <c r="K38" s="198">
        <f t="shared" si="58"/>
        <v>9300</v>
      </c>
      <c r="L38" s="198">
        <f t="shared" si="58"/>
        <v>2249</v>
      </c>
      <c r="M38" s="198">
        <f t="shared" si="58"/>
        <v>0</v>
      </c>
      <c r="N38" s="198">
        <f t="shared" si="58"/>
        <v>2553</v>
      </c>
      <c r="O38" s="198">
        <f t="shared" si="58"/>
        <v>4802</v>
      </c>
      <c r="P38" s="210">
        <f t="shared" si="54"/>
        <v>51.634408602150536</v>
      </c>
      <c r="Q38" s="198">
        <f t="shared" si="58"/>
        <v>18000</v>
      </c>
      <c r="R38" s="198">
        <f t="shared" si="58"/>
        <v>4500</v>
      </c>
      <c r="S38" s="198">
        <f t="shared" si="58"/>
        <v>0</v>
      </c>
      <c r="T38" s="198">
        <f t="shared" si="58"/>
        <v>0</v>
      </c>
      <c r="U38" s="198">
        <f t="shared" si="58"/>
        <v>0</v>
      </c>
      <c r="V38" s="198">
        <f t="shared" si="58"/>
        <v>0</v>
      </c>
      <c r="W38" s="210">
        <f t="shared" ref="W38" si="59">V38*100/R38</f>
        <v>0</v>
      </c>
      <c r="X38" s="210"/>
      <c r="Y38" s="210"/>
      <c r="Z38" s="210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</row>
    <row r="39" spans="1:37" s="148" customFormat="1" ht="17.100000000000001" customHeight="1">
      <c r="A39" s="202">
        <v>28</v>
      </c>
      <c r="B39" s="203" t="s">
        <v>94</v>
      </c>
      <c r="C39" s="204">
        <f>'Sep25'!C38+'Sep25'!D38</f>
        <v>14000</v>
      </c>
      <c r="D39" s="204">
        <f t="shared" si="0"/>
        <v>3500</v>
      </c>
      <c r="E39" s="204">
        <f>July25!G38+July25!I38</f>
        <v>807</v>
      </c>
      <c r="F39" s="204">
        <f>'Aug25'!G38+'Aug25'!I38</f>
        <v>0</v>
      </c>
      <c r="G39" s="204">
        <f>'Sep25'!G38+'Sep25'!I38</f>
        <v>805</v>
      </c>
      <c r="H39" s="204">
        <f t="shared" ref="H39:H45" si="60">SUM(E39:G39)</f>
        <v>1612</v>
      </c>
      <c r="I39" s="211">
        <f t="shared" ref="I39:I46" si="61">H39*100/D39</f>
        <v>46.057142857142857</v>
      </c>
      <c r="J39" s="204">
        <v>4900</v>
      </c>
      <c r="K39" s="204">
        <f t="shared" si="3"/>
        <v>1225</v>
      </c>
      <c r="L39" s="204">
        <f>July25!AU38</f>
        <v>517</v>
      </c>
      <c r="M39" s="204">
        <f>'Aug25'!AU38</f>
        <v>0</v>
      </c>
      <c r="N39" s="204">
        <f>'Sep25'!AU38</f>
        <v>436</v>
      </c>
      <c r="O39" s="204">
        <f t="shared" ref="O39:O45" si="62">SUM(L39:N39)</f>
        <v>953</v>
      </c>
      <c r="P39" s="211">
        <f t="shared" ref="P39:P46" si="63">O39*100/K39</f>
        <v>77.795918367346943</v>
      </c>
      <c r="Q39" s="194"/>
      <c r="R39" s="194"/>
      <c r="S39" s="204"/>
      <c r="T39" s="204"/>
      <c r="U39" s="204"/>
      <c r="V39" s="204"/>
      <c r="W39" s="204"/>
      <c r="X39" s="194"/>
      <c r="Y39" s="209"/>
      <c r="Z39" s="209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</row>
    <row r="40" spans="1:37" s="148" customFormat="1" ht="17.100000000000001" customHeight="1">
      <c r="A40" s="206">
        <v>29</v>
      </c>
      <c r="B40" s="204" t="s">
        <v>95</v>
      </c>
      <c r="C40" s="204">
        <f>'Sep25'!C39+'Sep25'!D39</f>
        <v>6500</v>
      </c>
      <c r="D40" s="204">
        <f t="shared" si="0"/>
        <v>1625</v>
      </c>
      <c r="E40" s="204">
        <f>July25!G39+July25!I39</f>
        <v>404</v>
      </c>
      <c r="F40" s="204">
        <f>'Aug25'!G39+'Aug25'!I39</f>
        <v>0</v>
      </c>
      <c r="G40" s="204">
        <f>'Sep25'!G39+'Sep25'!I39</f>
        <v>404</v>
      </c>
      <c r="H40" s="204">
        <f t="shared" si="60"/>
        <v>808</v>
      </c>
      <c r="I40" s="211">
        <f t="shared" si="61"/>
        <v>49.723076923076924</v>
      </c>
      <c r="J40" s="204">
        <v>2275</v>
      </c>
      <c r="K40" s="204">
        <f t="shared" si="3"/>
        <v>568.75</v>
      </c>
      <c r="L40" s="204">
        <f>July25!AU39</f>
        <v>216</v>
      </c>
      <c r="M40" s="204">
        <f>'Aug25'!AU39</f>
        <v>0</v>
      </c>
      <c r="N40" s="204">
        <f>'Sep25'!AU39</f>
        <v>196</v>
      </c>
      <c r="O40" s="204">
        <f t="shared" si="62"/>
        <v>412</v>
      </c>
      <c r="P40" s="211">
        <f t="shared" si="63"/>
        <v>72.439560439560438</v>
      </c>
      <c r="Q40" s="194"/>
      <c r="R40" s="194"/>
      <c r="S40" s="204"/>
      <c r="T40" s="204"/>
      <c r="U40" s="204"/>
      <c r="V40" s="204"/>
      <c r="W40" s="204"/>
      <c r="X40" s="194"/>
      <c r="Y40" s="209"/>
      <c r="Z40" s="209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</row>
    <row r="41" spans="1:37" s="148" customFormat="1" ht="17.100000000000001" customHeight="1">
      <c r="A41" s="206">
        <v>30</v>
      </c>
      <c r="B41" s="204" t="s">
        <v>96</v>
      </c>
      <c r="C41" s="204">
        <f>'Sep25'!C40+'Sep25'!D40</f>
        <v>10000</v>
      </c>
      <c r="D41" s="204">
        <f t="shared" si="0"/>
        <v>2500</v>
      </c>
      <c r="E41" s="204">
        <f>July25!G40+July25!I40</f>
        <v>831</v>
      </c>
      <c r="F41" s="204">
        <f>'Aug25'!G40+'Aug25'!I40</f>
        <v>0</v>
      </c>
      <c r="G41" s="204">
        <f>'Sep25'!G40+'Sep25'!I40</f>
        <v>849</v>
      </c>
      <c r="H41" s="204">
        <f t="shared" si="60"/>
        <v>1680</v>
      </c>
      <c r="I41" s="211">
        <f t="shared" si="61"/>
        <v>67.2</v>
      </c>
      <c r="J41" s="204">
        <v>3500</v>
      </c>
      <c r="K41" s="204">
        <f t="shared" si="3"/>
        <v>875</v>
      </c>
      <c r="L41" s="204">
        <f>July25!AU40</f>
        <v>368</v>
      </c>
      <c r="M41" s="204">
        <f>'Aug25'!AU40</f>
        <v>0</v>
      </c>
      <c r="N41" s="204">
        <f>'Sep25'!AU40</f>
        <v>365</v>
      </c>
      <c r="O41" s="204">
        <f t="shared" si="62"/>
        <v>733</v>
      </c>
      <c r="P41" s="211">
        <f t="shared" si="63"/>
        <v>83.771428571428572</v>
      </c>
      <c r="Q41" s="194"/>
      <c r="R41" s="194"/>
      <c r="S41" s="204"/>
      <c r="T41" s="204"/>
      <c r="U41" s="204"/>
      <c r="V41" s="204"/>
      <c r="W41" s="204"/>
      <c r="X41" s="194"/>
      <c r="Y41" s="209"/>
      <c r="Z41" s="209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</row>
    <row r="42" spans="1:37" s="147" customFormat="1" ht="17.100000000000001" customHeight="1">
      <c r="A42" s="193">
        <v>31</v>
      </c>
      <c r="B42" s="194" t="s">
        <v>97</v>
      </c>
      <c r="C42" s="194">
        <f>'Sep25'!C41+'Sep25'!D41</f>
        <v>24000</v>
      </c>
      <c r="D42" s="194">
        <f t="shared" si="0"/>
        <v>6000</v>
      </c>
      <c r="E42" s="194">
        <f>July25!G41+July25!I41</f>
        <v>2161</v>
      </c>
      <c r="F42" s="194">
        <f>'Aug25'!G41+'Aug25'!I41</f>
        <v>0</v>
      </c>
      <c r="G42" s="194">
        <f>'Sep25'!G41+'Sep25'!I41</f>
        <v>1575</v>
      </c>
      <c r="H42" s="194">
        <f t="shared" si="60"/>
        <v>3736</v>
      </c>
      <c r="I42" s="209">
        <f t="shared" si="61"/>
        <v>62.266666666666666</v>
      </c>
      <c r="J42" s="194">
        <v>9600</v>
      </c>
      <c r="K42" s="194">
        <f t="shared" si="3"/>
        <v>2400</v>
      </c>
      <c r="L42" s="194">
        <f>July25!AU41</f>
        <v>902</v>
      </c>
      <c r="M42" s="194">
        <f>'Aug25'!AU41</f>
        <v>0</v>
      </c>
      <c r="N42" s="194">
        <f>'Sep25'!AU41</f>
        <v>816</v>
      </c>
      <c r="O42" s="194">
        <f t="shared" si="62"/>
        <v>1718</v>
      </c>
      <c r="P42" s="209">
        <f t="shared" si="63"/>
        <v>71.583333333333329</v>
      </c>
      <c r="Q42" s="194"/>
      <c r="R42" s="194"/>
      <c r="S42" s="194"/>
      <c r="T42" s="194"/>
      <c r="U42" s="194"/>
      <c r="V42" s="194"/>
      <c r="W42" s="194"/>
      <c r="X42" s="194">
        <v>600</v>
      </c>
      <c r="Y42" s="194">
        <f>X42/4</f>
        <v>150</v>
      </c>
      <c r="Z42" s="194">
        <f>July25!BE41</f>
        <v>50</v>
      </c>
      <c r="AA42" s="194">
        <f>'Aug25'!BC41</f>
        <v>0</v>
      </c>
      <c r="AB42" s="194">
        <f>'Sep25'!BC41</f>
        <v>55</v>
      </c>
      <c r="AC42" s="194">
        <f t="shared" ref="AC42" si="64">SUM(Z42:AB42)</f>
        <v>105</v>
      </c>
      <c r="AD42" s="209">
        <f t="shared" ref="AD42" si="65">AC42*100/Y42</f>
        <v>70</v>
      </c>
      <c r="AE42" s="194"/>
      <c r="AF42" s="194"/>
      <c r="AG42" s="194"/>
      <c r="AH42" s="194"/>
      <c r="AI42" s="194"/>
      <c r="AJ42" s="194"/>
      <c r="AK42" s="194"/>
    </row>
    <row r="43" spans="1:37" s="147" customFormat="1" ht="17.100000000000001" customHeight="1">
      <c r="A43" s="193">
        <v>32</v>
      </c>
      <c r="B43" s="194" t="s">
        <v>98</v>
      </c>
      <c r="C43" s="194">
        <f>'Sep25'!C42+'Sep25'!D42</f>
        <v>22000</v>
      </c>
      <c r="D43" s="194">
        <f t="shared" si="0"/>
        <v>5500</v>
      </c>
      <c r="E43" s="194">
        <f>July25!G42+July25!I42</f>
        <v>1294</v>
      </c>
      <c r="F43" s="194">
        <f>'Aug25'!G42+'Aug25'!I42</f>
        <v>0</v>
      </c>
      <c r="G43" s="194">
        <f>'Sep25'!G42+'Sep25'!I42</f>
        <v>1264</v>
      </c>
      <c r="H43" s="194">
        <f t="shared" si="60"/>
        <v>2558</v>
      </c>
      <c r="I43" s="209">
        <f t="shared" si="61"/>
        <v>46.509090909090908</v>
      </c>
      <c r="J43" s="194">
        <v>8800</v>
      </c>
      <c r="K43" s="194">
        <f t="shared" si="3"/>
        <v>2200</v>
      </c>
      <c r="L43" s="194">
        <f>July25!AU42</f>
        <v>697</v>
      </c>
      <c r="M43" s="194">
        <f>'Aug25'!AU42</f>
        <v>0</v>
      </c>
      <c r="N43" s="194">
        <f>'Sep25'!AU42</f>
        <v>678</v>
      </c>
      <c r="O43" s="194">
        <f t="shared" si="62"/>
        <v>1375</v>
      </c>
      <c r="P43" s="209">
        <f t="shared" si="63"/>
        <v>62.5</v>
      </c>
      <c r="Q43" s="194"/>
      <c r="R43" s="194"/>
      <c r="S43" s="194"/>
      <c r="T43" s="194"/>
      <c r="U43" s="194"/>
      <c r="V43" s="194"/>
      <c r="W43" s="194"/>
      <c r="X43" s="194"/>
      <c r="Y43" s="209"/>
      <c r="Z43" s="209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</row>
    <row r="44" spans="1:37" s="147" customFormat="1" ht="17.100000000000001" customHeight="1">
      <c r="A44" s="193">
        <v>33</v>
      </c>
      <c r="B44" s="194" t="s">
        <v>99</v>
      </c>
      <c r="C44" s="194">
        <f>'Sep25'!C43+'Sep25'!D43</f>
        <v>25000</v>
      </c>
      <c r="D44" s="194">
        <f t="shared" si="0"/>
        <v>6250</v>
      </c>
      <c r="E44" s="194">
        <f>July25!G43+July25!I43</f>
        <v>1795</v>
      </c>
      <c r="F44" s="194">
        <f>'Aug25'!G43+'Aug25'!I43</f>
        <v>0</v>
      </c>
      <c r="G44" s="194">
        <f>'Sep25'!G43+'Sep25'!I43</f>
        <v>1383</v>
      </c>
      <c r="H44" s="194">
        <f t="shared" si="60"/>
        <v>3178</v>
      </c>
      <c r="I44" s="209">
        <f t="shared" si="61"/>
        <v>50.847999999999999</v>
      </c>
      <c r="J44" s="194">
        <v>10000</v>
      </c>
      <c r="K44" s="194">
        <f t="shared" si="3"/>
        <v>2500</v>
      </c>
      <c r="L44" s="194">
        <f>July25!AU43</f>
        <v>672</v>
      </c>
      <c r="M44" s="194">
        <f>'Aug25'!AU43</f>
        <v>0</v>
      </c>
      <c r="N44" s="194">
        <f>'Sep25'!AU43</f>
        <v>745</v>
      </c>
      <c r="O44" s="194">
        <f t="shared" si="62"/>
        <v>1417</v>
      </c>
      <c r="P44" s="209">
        <f t="shared" si="63"/>
        <v>56.68</v>
      </c>
      <c r="Q44" s="194"/>
      <c r="R44" s="194"/>
      <c r="S44" s="194"/>
      <c r="T44" s="194"/>
      <c r="U44" s="194"/>
      <c r="V44" s="194"/>
      <c r="W44" s="194"/>
      <c r="X44" s="194"/>
      <c r="Y44" s="209"/>
      <c r="Z44" s="209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</row>
    <row r="45" spans="1:37" s="147" customFormat="1" ht="17.100000000000001" customHeight="1">
      <c r="A45" s="195">
        <v>34</v>
      </c>
      <c r="B45" s="196" t="s">
        <v>100</v>
      </c>
      <c r="C45" s="194">
        <f>'Sep25'!C44+'Sep25'!D44</f>
        <v>14000</v>
      </c>
      <c r="D45" s="194">
        <f t="shared" si="0"/>
        <v>3500</v>
      </c>
      <c r="E45" s="194">
        <f>July25!G44+July25!I44</f>
        <v>1166</v>
      </c>
      <c r="F45" s="194">
        <f>'Aug25'!G44+'Aug25'!I44</f>
        <v>0</v>
      </c>
      <c r="G45" s="194">
        <f>'Sep25'!G44+'Sep25'!I44</f>
        <v>1139</v>
      </c>
      <c r="H45" s="194">
        <f t="shared" si="60"/>
        <v>2305</v>
      </c>
      <c r="I45" s="209">
        <f t="shared" si="61"/>
        <v>65.857142857142861</v>
      </c>
      <c r="J45" s="194">
        <v>5600</v>
      </c>
      <c r="K45" s="194">
        <f t="shared" si="3"/>
        <v>1400</v>
      </c>
      <c r="L45" s="194">
        <f>July25!AU44</f>
        <v>554</v>
      </c>
      <c r="M45" s="194">
        <f>'Aug25'!AU44</f>
        <v>0</v>
      </c>
      <c r="N45" s="194">
        <f>'Sep25'!AU44</f>
        <v>466</v>
      </c>
      <c r="O45" s="194">
        <f t="shared" si="62"/>
        <v>1020</v>
      </c>
      <c r="P45" s="209">
        <f t="shared" si="63"/>
        <v>72.857142857142861</v>
      </c>
      <c r="Q45" s="194"/>
      <c r="R45" s="194"/>
      <c r="S45" s="194"/>
      <c r="T45" s="194"/>
      <c r="U45" s="194"/>
      <c r="V45" s="194"/>
      <c r="W45" s="194"/>
      <c r="X45" s="194"/>
      <c r="Y45" s="209"/>
      <c r="Z45" s="209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</row>
    <row r="46" spans="1:37" s="148" customFormat="1" ht="17.100000000000001" customHeight="1">
      <c r="A46" s="197"/>
      <c r="B46" s="198" t="s">
        <v>74</v>
      </c>
      <c r="C46" s="198">
        <f>SUM(C42:C45)</f>
        <v>85000</v>
      </c>
      <c r="D46" s="198">
        <f t="shared" ref="D46:AC46" si="66">SUM(D42:D45)</f>
        <v>21250</v>
      </c>
      <c r="E46" s="198">
        <f t="shared" si="66"/>
        <v>6416</v>
      </c>
      <c r="F46" s="198">
        <f t="shared" si="66"/>
        <v>0</v>
      </c>
      <c r="G46" s="198">
        <f t="shared" si="66"/>
        <v>5361</v>
      </c>
      <c r="H46" s="198">
        <f t="shared" si="66"/>
        <v>11777</v>
      </c>
      <c r="I46" s="210">
        <f t="shared" si="61"/>
        <v>55.421176470588236</v>
      </c>
      <c r="J46" s="198">
        <f t="shared" si="66"/>
        <v>34000</v>
      </c>
      <c r="K46" s="198">
        <f t="shared" si="66"/>
        <v>8500</v>
      </c>
      <c r="L46" s="198">
        <f t="shared" si="66"/>
        <v>2825</v>
      </c>
      <c r="M46" s="198">
        <f t="shared" si="66"/>
        <v>0</v>
      </c>
      <c r="N46" s="198">
        <f t="shared" si="66"/>
        <v>2705</v>
      </c>
      <c r="O46" s="198">
        <f t="shared" si="66"/>
        <v>5530</v>
      </c>
      <c r="P46" s="210">
        <f t="shared" si="63"/>
        <v>65.058823529411768</v>
      </c>
      <c r="Q46" s="198"/>
      <c r="R46" s="198"/>
      <c r="S46" s="198"/>
      <c r="T46" s="198"/>
      <c r="U46" s="198"/>
      <c r="V46" s="198"/>
      <c r="W46" s="198"/>
      <c r="X46" s="198">
        <f t="shared" si="66"/>
        <v>600</v>
      </c>
      <c r="Y46" s="198">
        <f t="shared" si="66"/>
        <v>150</v>
      </c>
      <c r="Z46" s="198">
        <f t="shared" si="66"/>
        <v>50</v>
      </c>
      <c r="AA46" s="198">
        <f t="shared" si="66"/>
        <v>0</v>
      </c>
      <c r="AB46" s="198">
        <f t="shared" si="66"/>
        <v>55</v>
      </c>
      <c r="AC46" s="198">
        <f t="shared" si="66"/>
        <v>105</v>
      </c>
      <c r="AD46" s="210">
        <f t="shared" ref="AD46" si="67">AC46*100/Y46</f>
        <v>70</v>
      </c>
      <c r="AE46" s="198"/>
      <c r="AF46" s="198"/>
      <c r="AG46" s="198"/>
      <c r="AH46" s="198"/>
      <c r="AI46" s="198"/>
      <c r="AJ46" s="198"/>
      <c r="AK46" s="198"/>
    </row>
    <row r="47" spans="1:37" s="147" customFormat="1" ht="17.100000000000001" customHeight="1">
      <c r="A47" s="199">
        <v>35</v>
      </c>
      <c r="B47" s="205" t="s">
        <v>101</v>
      </c>
      <c r="C47" s="194">
        <f>'Sep25'!C46+'Sep25'!D46</f>
        <v>80000</v>
      </c>
      <c r="D47" s="194">
        <f t="shared" si="0"/>
        <v>20000</v>
      </c>
      <c r="E47" s="194">
        <f>July25!G46+July25!I46</f>
        <v>6397</v>
      </c>
      <c r="F47" s="194">
        <f>'Aug25'!G46+'Aug25'!I46</f>
        <v>0</v>
      </c>
      <c r="G47" s="194">
        <f>'Sep25'!G46+'Sep25'!I46</f>
        <v>6969</v>
      </c>
      <c r="H47" s="194">
        <f t="shared" ref="H47:H51" si="68">SUM(E47:G47)</f>
        <v>13366</v>
      </c>
      <c r="I47" s="209">
        <f t="shared" ref="I47:I52" si="69">H47*100/D47</f>
        <v>66.83</v>
      </c>
      <c r="J47" s="194">
        <v>32000</v>
      </c>
      <c r="K47" s="194">
        <f t="shared" si="3"/>
        <v>8000</v>
      </c>
      <c r="L47" s="194">
        <f>July25!AU46</f>
        <v>2925</v>
      </c>
      <c r="M47" s="194">
        <f>'Aug25'!AU46</f>
        <v>0</v>
      </c>
      <c r="N47" s="194">
        <f>'Sep25'!AU46</f>
        <v>2905</v>
      </c>
      <c r="O47" s="194">
        <f t="shared" ref="O47:O51" si="70">SUM(L47:N47)</f>
        <v>5830</v>
      </c>
      <c r="P47" s="209">
        <f t="shared" ref="P47:P52" si="71">O47*100/K47</f>
        <v>72.875</v>
      </c>
      <c r="Q47" s="194">
        <v>35500</v>
      </c>
      <c r="R47" s="194">
        <f t="shared" ref="R47:R48" si="72">Q47/4</f>
        <v>8875</v>
      </c>
      <c r="S47" s="194">
        <f>July25!BJ46</f>
        <v>4526</v>
      </c>
      <c r="T47" s="194">
        <f>'Aug25'!BJ46</f>
        <v>0</v>
      </c>
      <c r="U47" s="194">
        <f>'Sep25'!BJ46</f>
        <v>0</v>
      </c>
      <c r="V47" s="194">
        <f t="shared" ref="V47:V48" si="73">SUM(S47:U47)</f>
        <v>4526</v>
      </c>
      <c r="W47" s="209">
        <f t="shared" ref="W47:W48" si="74">V47*100/R47</f>
        <v>50.997183098591549</v>
      </c>
      <c r="X47" s="194"/>
      <c r="Y47" s="209"/>
      <c r="Z47" s="209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</row>
    <row r="48" spans="1:37" s="147" customFormat="1" ht="17.100000000000001" customHeight="1">
      <c r="A48" s="193">
        <v>36</v>
      </c>
      <c r="B48" s="207" t="s">
        <v>102</v>
      </c>
      <c r="C48" s="194">
        <f>'Sep25'!C47+'Sep25'!D47</f>
        <v>0</v>
      </c>
      <c r="D48" s="194">
        <f t="shared" si="0"/>
        <v>0</v>
      </c>
      <c r="E48" s="194">
        <f>July25!G47+July25!I47</f>
        <v>0</v>
      </c>
      <c r="F48" s="194">
        <f>'Aug25'!G47+'Aug25'!I47</f>
        <v>0</v>
      </c>
      <c r="G48" s="194">
        <f>'Sep25'!G47+'Sep25'!I47</f>
        <v>0</v>
      </c>
      <c r="H48" s="194">
        <f t="shared" si="68"/>
        <v>0</v>
      </c>
      <c r="I48" s="209"/>
      <c r="J48" s="194"/>
      <c r="K48" s="194">
        <f t="shared" si="3"/>
        <v>0</v>
      </c>
      <c r="L48" s="194">
        <f>July25!AU47</f>
        <v>0</v>
      </c>
      <c r="M48" s="194">
        <f>'Aug25'!AU47</f>
        <v>0</v>
      </c>
      <c r="N48" s="194">
        <f>'Sep25'!AU47</f>
        <v>0</v>
      </c>
      <c r="O48" s="194">
        <f t="shared" si="70"/>
        <v>0</v>
      </c>
      <c r="P48" s="209"/>
      <c r="Q48" s="194">
        <v>750000</v>
      </c>
      <c r="R48" s="194">
        <f t="shared" si="72"/>
        <v>187500</v>
      </c>
      <c r="S48" s="194">
        <f>July25!BJ47</f>
        <v>28135</v>
      </c>
      <c r="T48" s="194">
        <f>'Aug25'!BJ47</f>
        <v>0</v>
      </c>
      <c r="U48" s="194">
        <f>'Sep25'!BJ47</f>
        <v>68545</v>
      </c>
      <c r="V48" s="194">
        <f t="shared" si="73"/>
        <v>96680</v>
      </c>
      <c r="W48" s="209">
        <f t="shared" si="74"/>
        <v>51.562666666666665</v>
      </c>
      <c r="X48" s="194"/>
      <c r="Y48" s="209"/>
      <c r="Z48" s="209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</row>
    <row r="49" spans="1:37" s="147" customFormat="1" ht="17.100000000000001" customHeight="1">
      <c r="A49" s="193">
        <v>37</v>
      </c>
      <c r="B49" s="194" t="s">
        <v>103</v>
      </c>
      <c r="C49" s="194">
        <f>'Sep25'!C48+'Sep25'!D48</f>
        <v>61000</v>
      </c>
      <c r="D49" s="194">
        <f t="shared" si="0"/>
        <v>15250</v>
      </c>
      <c r="E49" s="194">
        <f>July25!G48+July25!I48</f>
        <v>5189</v>
      </c>
      <c r="F49" s="194">
        <f>'Aug25'!G48+'Aug25'!I48</f>
        <v>0</v>
      </c>
      <c r="G49" s="194">
        <f>'Sep25'!G48+'Sep25'!I48</f>
        <v>5727</v>
      </c>
      <c r="H49" s="194">
        <f t="shared" si="68"/>
        <v>10916</v>
      </c>
      <c r="I49" s="209">
        <f t="shared" si="69"/>
        <v>71.580327868852464</v>
      </c>
      <c r="J49" s="194">
        <v>24400</v>
      </c>
      <c r="K49" s="194">
        <f t="shared" si="3"/>
        <v>6100</v>
      </c>
      <c r="L49" s="194">
        <f>July25!AU48</f>
        <v>2079</v>
      </c>
      <c r="M49" s="194">
        <f>'Aug25'!AU48</f>
        <v>0</v>
      </c>
      <c r="N49" s="194">
        <f>'Sep25'!AU48</f>
        <v>2286</v>
      </c>
      <c r="O49" s="194">
        <f t="shared" si="70"/>
        <v>4365</v>
      </c>
      <c r="P49" s="209">
        <f t="shared" si="71"/>
        <v>71.557377049180332</v>
      </c>
      <c r="Q49" s="194"/>
      <c r="R49" s="194"/>
      <c r="S49" s="194"/>
      <c r="T49" s="194"/>
      <c r="U49" s="194"/>
      <c r="V49" s="194"/>
      <c r="W49" s="194"/>
      <c r="X49" s="194"/>
      <c r="Y49" s="209"/>
      <c r="Z49" s="209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</row>
    <row r="50" spans="1:37" s="147" customFormat="1" ht="17.100000000000001" customHeight="1">
      <c r="A50" s="193">
        <v>38</v>
      </c>
      <c r="B50" s="194" t="s">
        <v>104</v>
      </c>
      <c r="C50" s="194">
        <f>'Sep25'!C49+'Sep25'!D49</f>
        <v>42500</v>
      </c>
      <c r="D50" s="194">
        <f t="shared" si="0"/>
        <v>10625</v>
      </c>
      <c r="E50" s="194">
        <f>July25!G49+July25!I49</f>
        <v>2225</v>
      </c>
      <c r="F50" s="194">
        <f>'Aug25'!G49+'Aug25'!I49</f>
        <v>0</v>
      </c>
      <c r="G50" s="194">
        <f>'Sep25'!G49+'Sep25'!I49</f>
        <v>3532</v>
      </c>
      <c r="H50" s="194">
        <f t="shared" si="68"/>
        <v>5757</v>
      </c>
      <c r="I50" s="209">
        <f t="shared" si="69"/>
        <v>54.183529411764702</v>
      </c>
      <c r="J50" s="194">
        <v>17000</v>
      </c>
      <c r="K50" s="194">
        <f t="shared" si="3"/>
        <v>4250</v>
      </c>
      <c r="L50" s="194">
        <f>July25!AU49</f>
        <v>1317</v>
      </c>
      <c r="M50" s="194">
        <f>'Aug25'!AU49</f>
        <v>0</v>
      </c>
      <c r="N50" s="194">
        <f>'Sep25'!AU49</f>
        <v>1424</v>
      </c>
      <c r="O50" s="194">
        <f t="shared" si="70"/>
        <v>2741</v>
      </c>
      <c r="P50" s="209">
        <f t="shared" si="71"/>
        <v>64.494117647058829</v>
      </c>
      <c r="Q50" s="194"/>
      <c r="R50" s="194"/>
      <c r="S50" s="194"/>
      <c r="T50" s="194"/>
      <c r="U50" s="194"/>
      <c r="V50" s="194"/>
      <c r="W50" s="194"/>
      <c r="X50" s="194"/>
      <c r="Y50" s="209"/>
      <c r="Z50" s="209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</row>
    <row r="51" spans="1:37" s="147" customFormat="1" ht="17.100000000000001" customHeight="1">
      <c r="A51" s="195">
        <v>39</v>
      </c>
      <c r="B51" s="196" t="s">
        <v>105</v>
      </c>
      <c r="C51" s="194">
        <f>'Sep25'!C50+'Sep25'!D50</f>
        <v>103000</v>
      </c>
      <c r="D51" s="194">
        <f t="shared" si="0"/>
        <v>25750</v>
      </c>
      <c r="E51" s="194">
        <f>July25!G50+July25!I50</f>
        <v>8424</v>
      </c>
      <c r="F51" s="194">
        <f>'Aug25'!G50+'Aug25'!I50</f>
        <v>0</v>
      </c>
      <c r="G51" s="194">
        <f>'Sep25'!G50+'Sep25'!I50</f>
        <v>7830</v>
      </c>
      <c r="H51" s="194">
        <f t="shared" si="68"/>
        <v>16254</v>
      </c>
      <c r="I51" s="209">
        <f t="shared" si="69"/>
        <v>63.122330097087378</v>
      </c>
      <c r="J51" s="194">
        <v>41200</v>
      </c>
      <c r="K51" s="194">
        <f t="shared" si="3"/>
        <v>10300</v>
      </c>
      <c r="L51" s="194">
        <f>July25!AU50</f>
        <v>3958</v>
      </c>
      <c r="M51" s="194">
        <f>'Aug25'!AU50</f>
        <v>0</v>
      </c>
      <c r="N51" s="194">
        <f>'Sep25'!AU50</f>
        <v>3664</v>
      </c>
      <c r="O51" s="194">
        <f t="shared" si="70"/>
        <v>7622</v>
      </c>
      <c r="P51" s="209">
        <f t="shared" si="71"/>
        <v>74</v>
      </c>
      <c r="Q51" s="194"/>
      <c r="R51" s="194"/>
      <c r="S51" s="194"/>
      <c r="T51" s="194"/>
      <c r="U51" s="194"/>
      <c r="V51" s="194"/>
      <c r="W51" s="194"/>
      <c r="X51" s="194"/>
      <c r="Y51" s="209"/>
      <c r="Z51" s="209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</row>
    <row r="52" spans="1:37" s="148" customFormat="1" ht="17.100000000000001" customHeight="1">
      <c r="A52" s="197"/>
      <c r="B52" s="198" t="s">
        <v>74</v>
      </c>
      <c r="C52" s="198">
        <f>SUM(C47:C51)</f>
        <v>286500</v>
      </c>
      <c r="D52" s="198">
        <f t="shared" ref="D52:V52" si="75">SUM(D47:D51)</f>
        <v>71625</v>
      </c>
      <c r="E52" s="198">
        <f t="shared" si="75"/>
        <v>22235</v>
      </c>
      <c r="F52" s="198">
        <f t="shared" si="75"/>
        <v>0</v>
      </c>
      <c r="G52" s="198">
        <f t="shared" si="75"/>
        <v>24058</v>
      </c>
      <c r="H52" s="198">
        <f t="shared" si="75"/>
        <v>46293</v>
      </c>
      <c r="I52" s="210">
        <f t="shared" si="69"/>
        <v>64.632460732984299</v>
      </c>
      <c r="J52" s="198">
        <f t="shared" si="75"/>
        <v>114600</v>
      </c>
      <c r="K52" s="198">
        <f t="shared" si="75"/>
        <v>28650</v>
      </c>
      <c r="L52" s="198">
        <f t="shared" si="75"/>
        <v>10279</v>
      </c>
      <c r="M52" s="198">
        <f t="shared" si="75"/>
        <v>0</v>
      </c>
      <c r="N52" s="198">
        <f t="shared" si="75"/>
        <v>10279</v>
      </c>
      <c r="O52" s="198">
        <f t="shared" si="75"/>
        <v>20558</v>
      </c>
      <c r="P52" s="210">
        <f t="shared" si="71"/>
        <v>71.755671902268759</v>
      </c>
      <c r="Q52" s="198">
        <f t="shared" si="75"/>
        <v>785500</v>
      </c>
      <c r="R52" s="198">
        <f t="shared" si="75"/>
        <v>196375</v>
      </c>
      <c r="S52" s="198">
        <f t="shared" si="75"/>
        <v>32661</v>
      </c>
      <c r="T52" s="198">
        <f t="shared" si="75"/>
        <v>0</v>
      </c>
      <c r="U52" s="198">
        <f t="shared" si="75"/>
        <v>68545</v>
      </c>
      <c r="V52" s="198">
        <f t="shared" si="75"/>
        <v>101206</v>
      </c>
      <c r="W52" s="210">
        <f t="shared" ref="W52" si="76">V52*100/R52</f>
        <v>51.537110120942074</v>
      </c>
      <c r="X52" s="210"/>
      <c r="Y52" s="210"/>
      <c r="Z52" s="210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</row>
    <row r="53" spans="1:37" s="147" customFormat="1" ht="17.100000000000001" customHeight="1">
      <c r="A53" s="199">
        <v>40</v>
      </c>
      <c r="B53" s="205" t="s">
        <v>106</v>
      </c>
      <c r="C53" s="194">
        <f>'Sep25'!C52+'Sep25'!D52</f>
        <v>193000</v>
      </c>
      <c r="D53" s="194">
        <f t="shared" si="0"/>
        <v>48250</v>
      </c>
      <c r="E53" s="194">
        <f>July25!G52+July25!I52</f>
        <v>17122</v>
      </c>
      <c r="F53" s="194">
        <f>'Aug25'!G52+'Aug25'!I52</f>
        <v>0</v>
      </c>
      <c r="G53" s="194">
        <f>'Sep25'!G52+'Sep25'!I52</f>
        <v>16454</v>
      </c>
      <c r="H53" s="194">
        <f t="shared" ref="H53:H54" si="77">SUM(E53:G53)</f>
        <v>33576</v>
      </c>
      <c r="I53" s="209">
        <f t="shared" ref="I53:I55" si="78">H53*100/D53</f>
        <v>69.587564766839378</v>
      </c>
      <c r="J53" s="194">
        <v>77200</v>
      </c>
      <c r="K53" s="194">
        <f t="shared" si="3"/>
        <v>19300</v>
      </c>
      <c r="L53" s="194">
        <f>July25!AU52</f>
        <v>6583</v>
      </c>
      <c r="M53" s="194">
        <f>'Aug25'!AU52</f>
        <v>0</v>
      </c>
      <c r="N53" s="194">
        <f>'Sep25'!AU52</f>
        <v>6227</v>
      </c>
      <c r="O53" s="194">
        <f t="shared" ref="O53:O54" si="79">SUM(L53:N53)</f>
        <v>12810</v>
      </c>
      <c r="P53" s="209">
        <f t="shared" ref="P53:P55" si="80">O53*100/K53</f>
        <v>66.373056994818654</v>
      </c>
      <c r="Q53" s="194">
        <v>75000</v>
      </c>
      <c r="R53" s="194">
        <f t="shared" ref="R53" si="81">Q53/4</f>
        <v>18750</v>
      </c>
      <c r="S53" s="194">
        <f>July25!BJ52</f>
        <v>5532</v>
      </c>
      <c r="T53" s="194">
        <f>'Aug25'!BJ52</f>
        <v>0</v>
      </c>
      <c r="U53" s="194">
        <f>'Sep25'!BJ52</f>
        <v>5772</v>
      </c>
      <c r="V53" s="194">
        <f t="shared" ref="V53" si="82">SUM(S53:U53)</f>
        <v>11304</v>
      </c>
      <c r="W53" s="209">
        <f t="shared" ref="W53" si="83">V53*100/R53</f>
        <v>60.287999999999997</v>
      </c>
      <c r="X53" s="194"/>
      <c r="Y53" s="209"/>
      <c r="Z53" s="209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94"/>
    </row>
    <row r="54" spans="1:37" s="147" customFormat="1" ht="17.100000000000001" customHeight="1">
      <c r="A54" s="195">
        <v>41</v>
      </c>
      <c r="B54" s="196" t="s">
        <v>107</v>
      </c>
      <c r="C54" s="194">
        <f>'Sep25'!C53+'Sep25'!D53</f>
        <v>53000</v>
      </c>
      <c r="D54" s="194">
        <f t="shared" si="0"/>
        <v>13250</v>
      </c>
      <c r="E54" s="194">
        <f>July25!G53+July25!I53</f>
        <v>4184</v>
      </c>
      <c r="F54" s="194">
        <f>'Aug25'!G53+'Aug25'!I53</f>
        <v>0</v>
      </c>
      <c r="G54" s="194">
        <f>'Sep25'!G53+'Sep25'!I53</f>
        <v>4454</v>
      </c>
      <c r="H54" s="194">
        <f t="shared" si="77"/>
        <v>8638</v>
      </c>
      <c r="I54" s="209">
        <f t="shared" si="78"/>
        <v>65.192452830188685</v>
      </c>
      <c r="J54" s="194">
        <v>21200</v>
      </c>
      <c r="K54" s="194">
        <f t="shared" si="3"/>
        <v>5300</v>
      </c>
      <c r="L54" s="194">
        <f>July25!AU53</f>
        <v>1714</v>
      </c>
      <c r="M54" s="194">
        <f>'Aug25'!AU53</f>
        <v>0</v>
      </c>
      <c r="N54" s="194">
        <f>'Sep25'!AU53</f>
        <v>1907</v>
      </c>
      <c r="O54" s="194">
        <f t="shared" si="79"/>
        <v>3621</v>
      </c>
      <c r="P54" s="209">
        <f t="shared" si="80"/>
        <v>68.320754716981128</v>
      </c>
      <c r="Q54" s="194"/>
      <c r="R54" s="194"/>
      <c r="S54" s="194"/>
      <c r="T54" s="194"/>
      <c r="U54" s="194"/>
      <c r="V54" s="194"/>
      <c r="W54" s="194"/>
      <c r="X54" s="194"/>
      <c r="Y54" s="209"/>
      <c r="Z54" s="209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4"/>
    </row>
    <row r="55" spans="1:37" s="148" customFormat="1" ht="17.100000000000001" customHeight="1">
      <c r="A55" s="197"/>
      <c r="B55" s="198" t="s">
        <v>74</v>
      </c>
      <c r="C55" s="198">
        <f>SUM(C53:C54)</f>
        <v>246000</v>
      </c>
      <c r="D55" s="198">
        <f t="shared" ref="D55:V55" si="84">SUM(D53:D54)</f>
        <v>61500</v>
      </c>
      <c r="E55" s="198">
        <f t="shared" si="84"/>
        <v>21306</v>
      </c>
      <c r="F55" s="198">
        <f t="shared" si="84"/>
        <v>0</v>
      </c>
      <c r="G55" s="198">
        <f t="shared" si="84"/>
        <v>20908</v>
      </c>
      <c r="H55" s="198">
        <f t="shared" si="84"/>
        <v>42214</v>
      </c>
      <c r="I55" s="210">
        <f t="shared" si="78"/>
        <v>68.640650406504065</v>
      </c>
      <c r="J55" s="198">
        <f t="shared" si="84"/>
        <v>98400</v>
      </c>
      <c r="K55" s="198">
        <f t="shared" si="84"/>
        <v>24600</v>
      </c>
      <c r="L55" s="198">
        <f t="shared" si="84"/>
        <v>8297</v>
      </c>
      <c r="M55" s="198">
        <f t="shared" si="84"/>
        <v>0</v>
      </c>
      <c r="N55" s="198">
        <f t="shared" si="84"/>
        <v>8134</v>
      </c>
      <c r="O55" s="198">
        <f t="shared" si="84"/>
        <v>16431</v>
      </c>
      <c r="P55" s="210">
        <f t="shared" si="80"/>
        <v>66.792682926829272</v>
      </c>
      <c r="Q55" s="198">
        <f t="shared" si="84"/>
        <v>75000</v>
      </c>
      <c r="R55" s="198">
        <f t="shared" si="84"/>
        <v>18750</v>
      </c>
      <c r="S55" s="198">
        <f t="shared" si="84"/>
        <v>5532</v>
      </c>
      <c r="T55" s="198">
        <f t="shared" si="84"/>
        <v>0</v>
      </c>
      <c r="U55" s="198">
        <f t="shared" si="84"/>
        <v>5772</v>
      </c>
      <c r="V55" s="198">
        <f t="shared" si="84"/>
        <v>11304</v>
      </c>
      <c r="W55" s="210">
        <f t="shared" ref="W55" si="85">V55*100/R55</f>
        <v>60.287999999999997</v>
      </c>
      <c r="X55" s="210"/>
      <c r="Y55" s="210"/>
      <c r="Z55" s="210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</row>
    <row r="56" spans="1:37" s="147" customFormat="1" ht="17.100000000000001" customHeight="1">
      <c r="A56" s="199">
        <v>42</v>
      </c>
      <c r="B56" s="205" t="s">
        <v>108</v>
      </c>
      <c r="C56" s="194">
        <f>'Sep25'!C55+'Sep25'!D55</f>
        <v>115000</v>
      </c>
      <c r="D56" s="194">
        <f t="shared" si="0"/>
        <v>28750</v>
      </c>
      <c r="E56" s="194">
        <f>July25!G55+July25!I55</f>
        <v>6307</v>
      </c>
      <c r="F56" s="194">
        <f>'Aug25'!G55+'Aug25'!I55</f>
        <v>0</v>
      </c>
      <c r="G56" s="194">
        <f>'Sep25'!G55+'Sep25'!I55</f>
        <v>8687</v>
      </c>
      <c r="H56" s="194">
        <f t="shared" ref="H56:H57" si="86">SUM(E56:G56)</f>
        <v>14994</v>
      </c>
      <c r="I56" s="209">
        <f t="shared" ref="I56:I58" si="87">H56*100/D56</f>
        <v>52.153043478260869</v>
      </c>
      <c r="J56" s="194">
        <v>46000</v>
      </c>
      <c r="K56" s="194">
        <f t="shared" si="3"/>
        <v>11500</v>
      </c>
      <c r="L56" s="194">
        <f>July25!AU55</f>
        <v>3759</v>
      </c>
      <c r="M56" s="194">
        <f>'Aug25'!AU55</f>
        <v>0</v>
      </c>
      <c r="N56" s="194">
        <f>'Sep25'!AU55</f>
        <v>3945</v>
      </c>
      <c r="O56" s="194">
        <f t="shared" ref="O56:O57" si="88">SUM(L56:N56)</f>
        <v>7704</v>
      </c>
      <c r="P56" s="209">
        <f t="shared" ref="P56:P58" si="89">O56*100/K56</f>
        <v>66.991304347826087</v>
      </c>
      <c r="Q56" s="194"/>
      <c r="R56" s="194"/>
      <c r="S56" s="194"/>
      <c r="T56" s="194"/>
      <c r="U56" s="194"/>
      <c r="V56" s="194"/>
      <c r="W56" s="194"/>
      <c r="X56" s="194">
        <v>300</v>
      </c>
      <c r="Y56" s="194">
        <f>X56/4</f>
        <v>75</v>
      </c>
      <c r="Z56" s="194">
        <f>July25!BE55</f>
        <v>0</v>
      </c>
      <c r="AA56" s="194">
        <f>'Aug25'!BC55</f>
        <v>0</v>
      </c>
      <c r="AB56" s="194">
        <f>'Sep25'!BC55</f>
        <v>0</v>
      </c>
      <c r="AC56" s="194">
        <f t="shared" ref="AC56" si="90">SUM(Z56:AB56)</f>
        <v>0</v>
      </c>
      <c r="AD56" s="209">
        <f t="shared" ref="AD56" si="91">AC56*100/Y56</f>
        <v>0</v>
      </c>
      <c r="AE56" s="194"/>
      <c r="AF56" s="194"/>
      <c r="AG56" s="194"/>
      <c r="AH56" s="194"/>
      <c r="AI56" s="194"/>
      <c r="AJ56" s="194"/>
      <c r="AK56" s="194"/>
    </row>
    <row r="57" spans="1:37" s="147" customFormat="1" ht="17.100000000000001" customHeight="1">
      <c r="A57" s="195">
        <v>43</v>
      </c>
      <c r="B57" s="196" t="s">
        <v>109</v>
      </c>
      <c r="C57" s="194">
        <f>'Sep25'!C56+'Sep25'!D56</f>
        <v>120000</v>
      </c>
      <c r="D57" s="194">
        <f t="shared" si="0"/>
        <v>30000</v>
      </c>
      <c r="E57" s="194">
        <f>July25!G56+July25!I56</f>
        <v>7449</v>
      </c>
      <c r="F57" s="194">
        <f>'Aug25'!G56+'Aug25'!I56</f>
        <v>0</v>
      </c>
      <c r="G57" s="194">
        <f>'Sep25'!G56+'Sep25'!I56</f>
        <v>8991</v>
      </c>
      <c r="H57" s="194">
        <f t="shared" si="86"/>
        <v>16440</v>
      </c>
      <c r="I57" s="209">
        <f t="shared" si="87"/>
        <v>54.8</v>
      </c>
      <c r="J57" s="194">
        <v>48000</v>
      </c>
      <c r="K57" s="194">
        <f t="shared" si="3"/>
        <v>12000</v>
      </c>
      <c r="L57" s="194">
        <f>July25!AU56</f>
        <v>4440</v>
      </c>
      <c r="M57" s="194">
        <f>'Aug25'!AU56</f>
        <v>0</v>
      </c>
      <c r="N57" s="194">
        <f>'Sep25'!AU56</f>
        <v>3714</v>
      </c>
      <c r="O57" s="194">
        <f t="shared" si="88"/>
        <v>8154</v>
      </c>
      <c r="P57" s="209">
        <f t="shared" si="89"/>
        <v>67.95</v>
      </c>
      <c r="Q57" s="194"/>
      <c r="R57" s="194"/>
      <c r="S57" s="194"/>
      <c r="T57" s="194"/>
      <c r="U57" s="194"/>
      <c r="V57" s="194"/>
      <c r="W57" s="194"/>
      <c r="X57" s="194"/>
      <c r="Y57" s="209"/>
      <c r="Z57" s="209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</row>
    <row r="58" spans="1:37" s="148" customFormat="1" ht="17.100000000000001" customHeight="1">
      <c r="A58" s="197"/>
      <c r="B58" s="198" t="s">
        <v>74</v>
      </c>
      <c r="C58" s="198">
        <f>SUM(C56:C57)</f>
        <v>235000</v>
      </c>
      <c r="D58" s="198">
        <f t="shared" ref="D58:AC58" si="92">SUM(D56:D57)</f>
        <v>58750</v>
      </c>
      <c r="E58" s="198">
        <f t="shared" si="92"/>
        <v>13756</v>
      </c>
      <c r="F58" s="198">
        <f t="shared" si="92"/>
        <v>0</v>
      </c>
      <c r="G58" s="198">
        <f t="shared" si="92"/>
        <v>17678</v>
      </c>
      <c r="H58" s="198">
        <f t="shared" si="92"/>
        <v>31434</v>
      </c>
      <c r="I58" s="210">
        <f t="shared" si="87"/>
        <v>53.504680851063831</v>
      </c>
      <c r="J58" s="198">
        <f t="shared" si="92"/>
        <v>94000</v>
      </c>
      <c r="K58" s="198">
        <f t="shared" si="92"/>
        <v>23500</v>
      </c>
      <c r="L58" s="198">
        <f t="shared" si="92"/>
        <v>8199</v>
      </c>
      <c r="M58" s="198">
        <f t="shared" si="92"/>
        <v>0</v>
      </c>
      <c r="N58" s="198">
        <f t="shared" si="92"/>
        <v>7659</v>
      </c>
      <c r="O58" s="198">
        <f t="shared" si="92"/>
        <v>15858</v>
      </c>
      <c r="P58" s="210">
        <f t="shared" si="89"/>
        <v>67.480851063829789</v>
      </c>
      <c r="Q58" s="198">
        <f t="shared" si="92"/>
        <v>0</v>
      </c>
      <c r="R58" s="198"/>
      <c r="S58" s="198"/>
      <c r="T58" s="198"/>
      <c r="U58" s="198"/>
      <c r="V58" s="198"/>
      <c r="W58" s="198"/>
      <c r="X58" s="198">
        <f t="shared" si="92"/>
        <v>300</v>
      </c>
      <c r="Y58" s="198">
        <f t="shared" si="92"/>
        <v>75</v>
      </c>
      <c r="Z58" s="198">
        <f t="shared" si="92"/>
        <v>0</v>
      </c>
      <c r="AA58" s="198">
        <f t="shared" si="92"/>
        <v>0</v>
      </c>
      <c r="AB58" s="198">
        <f t="shared" si="92"/>
        <v>0</v>
      </c>
      <c r="AC58" s="198">
        <f t="shared" si="92"/>
        <v>0</v>
      </c>
      <c r="AD58" s="210">
        <f t="shared" ref="AD58" si="93">AC58*100/Y58</f>
        <v>0</v>
      </c>
      <c r="AE58" s="198"/>
      <c r="AF58" s="198"/>
      <c r="AG58" s="198"/>
      <c r="AH58" s="198"/>
      <c r="AI58" s="198"/>
      <c r="AJ58" s="198"/>
      <c r="AK58" s="198"/>
    </row>
    <row r="59" spans="1:37" s="147" customFormat="1" ht="17.100000000000001" customHeight="1">
      <c r="A59" s="199">
        <v>44</v>
      </c>
      <c r="B59" s="205" t="s">
        <v>110</v>
      </c>
      <c r="C59" s="194">
        <f>'Sep25'!C58+'Sep25'!D58</f>
        <v>128000</v>
      </c>
      <c r="D59" s="194">
        <f t="shared" si="0"/>
        <v>32000</v>
      </c>
      <c r="E59" s="194">
        <f>July25!G58+July25!I58</f>
        <v>7365</v>
      </c>
      <c r="F59" s="194">
        <f>'Aug25'!G58+'Aug25'!I58</f>
        <v>0</v>
      </c>
      <c r="G59" s="194">
        <f>'Sep25'!G58+'Sep25'!I58</f>
        <v>12919</v>
      </c>
      <c r="H59" s="194">
        <f t="shared" ref="H59:H63" si="94">SUM(E59:G59)</f>
        <v>20284</v>
      </c>
      <c r="I59" s="209">
        <f t="shared" ref="I59:I64" si="95">H59*100/D59</f>
        <v>63.387500000000003</v>
      </c>
      <c r="J59" s="194">
        <v>51200</v>
      </c>
      <c r="K59" s="194">
        <f t="shared" si="3"/>
        <v>12800</v>
      </c>
      <c r="L59" s="194">
        <f>July25!AU58</f>
        <v>2623</v>
      </c>
      <c r="M59" s="194">
        <f>'Aug25'!AU58</f>
        <v>0</v>
      </c>
      <c r="N59" s="194">
        <f>'Sep25'!AU58</f>
        <v>3972</v>
      </c>
      <c r="O59" s="194">
        <f t="shared" ref="O59:O63" si="96">SUM(L59:N59)</f>
        <v>6595</v>
      </c>
      <c r="P59" s="209">
        <f t="shared" ref="P59:P64" si="97">O59*100/K59</f>
        <v>51.5234375</v>
      </c>
      <c r="Q59" s="194">
        <v>78500</v>
      </c>
      <c r="R59" s="194">
        <f t="shared" ref="R59" si="98">Q59/4</f>
        <v>19625</v>
      </c>
      <c r="S59" s="194">
        <f>July25!BJ58</f>
        <v>7599</v>
      </c>
      <c r="T59" s="194">
        <f>'Aug25'!BJ58</f>
        <v>0</v>
      </c>
      <c r="U59" s="194">
        <f>'Sep25'!BJ58</f>
        <v>7895</v>
      </c>
      <c r="V59" s="194">
        <f t="shared" ref="V59" si="99">SUM(S59:U59)</f>
        <v>15494</v>
      </c>
      <c r="W59" s="209">
        <f t="shared" ref="W59" si="100">V59*100/R59</f>
        <v>78.950318471337582</v>
      </c>
      <c r="X59" s="194">
        <v>100</v>
      </c>
      <c r="Y59" s="194">
        <f>X59/4</f>
        <v>25</v>
      </c>
      <c r="Z59" s="194">
        <f>July25!BE58</f>
        <v>15</v>
      </c>
      <c r="AA59" s="194">
        <f>'Aug25'!BC58</f>
        <v>0</v>
      </c>
      <c r="AB59" s="194">
        <f>'Sep25'!BC58</f>
        <v>20</v>
      </c>
      <c r="AC59" s="194">
        <f t="shared" ref="AC59" si="101">SUM(Z59:AB59)</f>
        <v>35</v>
      </c>
      <c r="AD59" s="209">
        <f t="shared" ref="AD59" si="102">AC59*100/Y59</f>
        <v>140</v>
      </c>
      <c r="AE59" s="194"/>
      <c r="AF59" s="194"/>
      <c r="AG59" s="194"/>
      <c r="AH59" s="194"/>
      <c r="AI59" s="194"/>
      <c r="AJ59" s="194"/>
      <c r="AK59" s="194"/>
    </row>
    <row r="60" spans="1:37" s="147" customFormat="1" ht="17.100000000000001" customHeight="1">
      <c r="A60" s="193">
        <v>45</v>
      </c>
      <c r="B60" s="194" t="s">
        <v>111</v>
      </c>
      <c r="C60" s="194">
        <f>'Sep25'!C59+'Sep25'!D59</f>
        <v>48000</v>
      </c>
      <c r="D60" s="194">
        <f t="shared" si="0"/>
        <v>12000</v>
      </c>
      <c r="E60" s="194">
        <f>July25!G59+July25!I59</f>
        <v>3310</v>
      </c>
      <c r="F60" s="194">
        <f>'Aug25'!G59+'Aug25'!I59</f>
        <v>0</v>
      </c>
      <c r="G60" s="194">
        <f>'Sep25'!G59+'Sep25'!I59</f>
        <v>4067</v>
      </c>
      <c r="H60" s="194">
        <f t="shared" si="94"/>
        <v>7377</v>
      </c>
      <c r="I60" s="209">
        <f t="shared" si="95"/>
        <v>61.475000000000001</v>
      </c>
      <c r="J60" s="194">
        <v>19200</v>
      </c>
      <c r="K60" s="194">
        <f t="shared" si="3"/>
        <v>4800</v>
      </c>
      <c r="L60" s="194">
        <f>July25!AU59</f>
        <v>1500</v>
      </c>
      <c r="M60" s="194">
        <f>'Aug25'!AU59</f>
        <v>0</v>
      </c>
      <c r="N60" s="194">
        <f>'Sep25'!AU59</f>
        <v>1635</v>
      </c>
      <c r="O60" s="194">
        <f t="shared" si="96"/>
        <v>3135</v>
      </c>
      <c r="P60" s="209">
        <f t="shared" si="97"/>
        <v>65.3125</v>
      </c>
      <c r="Q60" s="194"/>
      <c r="R60" s="194"/>
      <c r="S60" s="194"/>
      <c r="T60" s="194"/>
      <c r="U60" s="194"/>
      <c r="V60" s="194"/>
      <c r="W60" s="194"/>
      <c r="X60" s="194"/>
      <c r="Y60" s="209"/>
      <c r="Z60" s="209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</row>
    <row r="61" spans="1:37" s="147" customFormat="1" ht="17.100000000000001" customHeight="1">
      <c r="A61" s="193">
        <v>46</v>
      </c>
      <c r="B61" s="194" t="s">
        <v>112</v>
      </c>
      <c r="C61" s="194">
        <f>'Sep25'!C60+'Sep25'!D60</f>
        <v>42000</v>
      </c>
      <c r="D61" s="194">
        <f t="shared" si="0"/>
        <v>10500</v>
      </c>
      <c r="E61" s="194">
        <f>July25!G60+July25!I60</f>
        <v>1574</v>
      </c>
      <c r="F61" s="194">
        <f>'Aug25'!G60+'Aug25'!I60</f>
        <v>0</v>
      </c>
      <c r="G61" s="194">
        <f>'Sep25'!G60+'Sep25'!I60</f>
        <v>4119</v>
      </c>
      <c r="H61" s="194">
        <f t="shared" si="94"/>
        <v>5693</v>
      </c>
      <c r="I61" s="209">
        <f t="shared" si="95"/>
        <v>54.219047619047622</v>
      </c>
      <c r="J61" s="194">
        <v>16800</v>
      </c>
      <c r="K61" s="194">
        <f t="shared" si="3"/>
        <v>4200</v>
      </c>
      <c r="L61" s="194">
        <f>July25!AU60</f>
        <v>699</v>
      </c>
      <c r="M61" s="194">
        <f>'Aug25'!AU60</f>
        <v>0</v>
      </c>
      <c r="N61" s="194">
        <f>'Sep25'!AU60</f>
        <v>1619</v>
      </c>
      <c r="O61" s="194">
        <f t="shared" si="96"/>
        <v>2318</v>
      </c>
      <c r="P61" s="209">
        <f t="shared" si="97"/>
        <v>55.19047619047619</v>
      </c>
      <c r="Q61" s="194"/>
      <c r="R61" s="194"/>
      <c r="S61" s="194"/>
      <c r="T61" s="194"/>
      <c r="U61" s="194"/>
      <c r="V61" s="194"/>
      <c r="W61" s="194"/>
      <c r="X61" s="194"/>
      <c r="Y61" s="209"/>
      <c r="Z61" s="209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</row>
    <row r="62" spans="1:37" s="147" customFormat="1" ht="17.100000000000001" customHeight="1">
      <c r="A62" s="193">
        <v>47</v>
      </c>
      <c r="B62" s="194" t="s">
        <v>113</v>
      </c>
      <c r="C62" s="194">
        <f>'Sep25'!C61+'Sep25'!D61</f>
        <v>36000</v>
      </c>
      <c r="D62" s="194">
        <f t="shared" si="0"/>
        <v>9000</v>
      </c>
      <c r="E62" s="194">
        <f>July25!G61+July25!I61</f>
        <v>2965</v>
      </c>
      <c r="F62" s="194">
        <f>'Aug25'!G61+'Aug25'!I61</f>
        <v>0</v>
      </c>
      <c r="G62" s="194">
        <f>'Sep25'!G61+'Sep25'!I61</f>
        <v>2549</v>
      </c>
      <c r="H62" s="194">
        <f t="shared" si="94"/>
        <v>5514</v>
      </c>
      <c r="I62" s="209">
        <f t="shared" si="95"/>
        <v>61.266666666666666</v>
      </c>
      <c r="J62" s="194">
        <v>14400</v>
      </c>
      <c r="K62" s="194">
        <f t="shared" si="3"/>
        <v>3600</v>
      </c>
      <c r="L62" s="194">
        <f>July25!AU61</f>
        <v>1192</v>
      </c>
      <c r="M62" s="194">
        <f>'Aug25'!AU61</f>
        <v>0</v>
      </c>
      <c r="N62" s="194">
        <f>'Sep25'!AU61</f>
        <v>1190</v>
      </c>
      <c r="O62" s="194">
        <f t="shared" si="96"/>
        <v>2382</v>
      </c>
      <c r="P62" s="209">
        <f t="shared" si="97"/>
        <v>66.166666666666671</v>
      </c>
      <c r="Q62" s="194"/>
      <c r="R62" s="194"/>
      <c r="S62" s="194"/>
      <c r="T62" s="194"/>
      <c r="U62" s="194"/>
      <c r="V62" s="194"/>
      <c r="W62" s="194"/>
      <c r="X62" s="194"/>
      <c r="Y62" s="209"/>
      <c r="Z62" s="209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</row>
    <row r="63" spans="1:37" s="147" customFormat="1" ht="17.100000000000001" customHeight="1">
      <c r="A63" s="195">
        <v>48</v>
      </c>
      <c r="B63" s="196" t="s">
        <v>114</v>
      </c>
      <c r="C63" s="194">
        <f>'Sep25'!C62+'Sep25'!D62</f>
        <v>77000</v>
      </c>
      <c r="D63" s="194">
        <f t="shared" si="0"/>
        <v>19250</v>
      </c>
      <c r="E63" s="194">
        <f>July25!G62+July25!I62</f>
        <v>5224</v>
      </c>
      <c r="F63" s="194">
        <f>'Aug25'!G62+'Aug25'!I62</f>
        <v>0</v>
      </c>
      <c r="G63" s="194">
        <f>'Sep25'!G62+'Sep25'!I62</f>
        <v>6436</v>
      </c>
      <c r="H63" s="194">
        <f t="shared" si="94"/>
        <v>11660</v>
      </c>
      <c r="I63" s="209">
        <f t="shared" si="95"/>
        <v>60.571428571428569</v>
      </c>
      <c r="J63" s="194">
        <v>30800</v>
      </c>
      <c r="K63" s="194">
        <f t="shared" si="3"/>
        <v>7700</v>
      </c>
      <c r="L63" s="194">
        <f>July25!AU62</f>
        <v>2046</v>
      </c>
      <c r="M63" s="194">
        <f>'Aug25'!AU62</f>
        <v>0</v>
      </c>
      <c r="N63" s="194">
        <f>'Sep25'!AU62</f>
        <v>2487</v>
      </c>
      <c r="O63" s="194">
        <f t="shared" si="96"/>
        <v>4533</v>
      </c>
      <c r="P63" s="209">
        <f t="shared" si="97"/>
        <v>58.870129870129873</v>
      </c>
      <c r="Q63" s="194"/>
      <c r="R63" s="194"/>
      <c r="S63" s="194"/>
      <c r="T63" s="194"/>
      <c r="U63" s="194"/>
      <c r="V63" s="194"/>
      <c r="W63" s="194"/>
      <c r="X63" s="194"/>
      <c r="Y63" s="209"/>
      <c r="Z63" s="209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</row>
    <row r="64" spans="1:37" s="146" customFormat="1" ht="17.100000000000001" customHeight="1">
      <c r="A64" s="197"/>
      <c r="B64" s="198" t="s">
        <v>74</v>
      </c>
      <c r="C64" s="198">
        <f>SUM(C59:C63)</f>
        <v>331000</v>
      </c>
      <c r="D64" s="198">
        <f t="shared" ref="D64:AC64" si="103">SUM(D59:D63)</f>
        <v>82750</v>
      </c>
      <c r="E64" s="198">
        <f t="shared" si="103"/>
        <v>20438</v>
      </c>
      <c r="F64" s="198">
        <f t="shared" si="103"/>
        <v>0</v>
      </c>
      <c r="G64" s="198">
        <f t="shared" si="103"/>
        <v>30090</v>
      </c>
      <c r="H64" s="198">
        <f t="shared" si="103"/>
        <v>50528</v>
      </c>
      <c r="I64" s="210">
        <f t="shared" si="95"/>
        <v>61.061027190332325</v>
      </c>
      <c r="J64" s="198">
        <f t="shared" si="103"/>
        <v>132400</v>
      </c>
      <c r="K64" s="198">
        <f t="shared" si="103"/>
        <v>33100</v>
      </c>
      <c r="L64" s="198">
        <f t="shared" si="103"/>
        <v>8060</v>
      </c>
      <c r="M64" s="198">
        <f t="shared" si="103"/>
        <v>0</v>
      </c>
      <c r="N64" s="198">
        <f t="shared" si="103"/>
        <v>10903</v>
      </c>
      <c r="O64" s="198">
        <f t="shared" si="103"/>
        <v>18963</v>
      </c>
      <c r="P64" s="210">
        <f t="shared" si="97"/>
        <v>57.290030211480364</v>
      </c>
      <c r="Q64" s="198">
        <f t="shared" si="103"/>
        <v>78500</v>
      </c>
      <c r="R64" s="198">
        <f t="shared" si="103"/>
        <v>19625</v>
      </c>
      <c r="S64" s="198">
        <f t="shared" si="103"/>
        <v>7599</v>
      </c>
      <c r="T64" s="198">
        <f t="shared" si="103"/>
        <v>0</v>
      </c>
      <c r="U64" s="198">
        <f t="shared" si="103"/>
        <v>7895</v>
      </c>
      <c r="V64" s="198">
        <f t="shared" si="103"/>
        <v>15494</v>
      </c>
      <c r="W64" s="210">
        <f t="shared" ref="W64" si="104">V64*100/R64</f>
        <v>78.950318471337582</v>
      </c>
      <c r="X64" s="198">
        <f t="shared" si="103"/>
        <v>100</v>
      </c>
      <c r="Y64" s="198">
        <f t="shared" si="103"/>
        <v>25</v>
      </c>
      <c r="Z64" s="198">
        <f t="shared" si="103"/>
        <v>15</v>
      </c>
      <c r="AA64" s="198">
        <f t="shared" si="103"/>
        <v>0</v>
      </c>
      <c r="AB64" s="198">
        <f t="shared" si="103"/>
        <v>20</v>
      </c>
      <c r="AC64" s="198">
        <f t="shared" si="103"/>
        <v>35</v>
      </c>
      <c r="AD64" s="210">
        <f t="shared" ref="AD64" si="105">AC64*100/Y64</f>
        <v>140</v>
      </c>
      <c r="AE64" s="198"/>
      <c r="AF64" s="198"/>
      <c r="AG64" s="198"/>
      <c r="AH64" s="198"/>
      <c r="AI64" s="198"/>
      <c r="AJ64" s="198"/>
      <c r="AK64" s="198"/>
    </row>
    <row r="65" spans="1:37" s="145" customFormat="1" ht="17.100000000000001" customHeight="1">
      <c r="A65" s="199">
        <v>49</v>
      </c>
      <c r="B65" s="205" t="s">
        <v>116</v>
      </c>
      <c r="C65" s="194">
        <f>'Sep25'!C64+'Sep25'!D64</f>
        <v>75000</v>
      </c>
      <c r="D65" s="194">
        <f t="shared" si="0"/>
        <v>18750</v>
      </c>
      <c r="E65" s="194">
        <f>July25!G64+July25!I64</f>
        <v>6115</v>
      </c>
      <c r="F65" s="194">
        <f>'Aug25'!G64+'Aug25'!I64</f>
        <v>0</v>
      </c>
      <c r="G65" s="194">
        <f>'Sep25'!G64+'Sep25'!I64</f>
        <v>5532</v>
      </c>
      <c r="H65" s="194">
        <f t="shared" ref="H65:H67" si="106">SUM(E65:G65)</f>
        <v>11647</v>
      </c>
      <c r="I65" s="209">
        <f t="shared" ref="I65:I68" si="107">H65*100/D65</f>
        <v>62.117333333333335</v>
      </c>
      <c r="J65" s="194">
        <v>30000</v>
      </c>
      <c r="K65" s="194">
        <f t="shared" si="3"/>
        <v>7500</v>
      </c>
      <c r="L65" s="194">
        <f>July25!AU64</f>
        <v>2741</v>
      </c>
      <c r="M65" s="194">
        <f>'Aug25'!AU64</f>
        <v>0</v>
      </c>
      <c r="N65" s="194">
        <f>'Sep25'!AU64</f>
        <v>2751</v>
      </c>
      <c r="O65" s="194">
        <f t="shared" ref="O65:O67" si="108">SUM(L65:N65)</f>
        <v>5492</v>
      </c>
      <c r="P65" s="209">
        <f t="shared" ref="P65:P68" si="109">O65*100/K65</f>
        <v>73.226666666666674</v>
      </c>
      <c r="Q65" s="194">
        <v>60000</v>
      </c>
      <c r="R65" s="194">
        <f t="shared" ref="R65" si="110">Q65/4</f>
        <v>15000</v>
      </c>
      <c r="S65" s="194">
        <f>July25!BJ64</f>
        <v>4770</v>
      </c>
      <c r="T65" s="194">
        <f>'Aug25'!BJ64</f>
        <v>0</v>
      </c>
      <c r="U65" s="194">
        <f>'Sep25'!BJ64</f>
        <v>4969</v>
      </c>
      <c r="V65" s="194">
        <f t="shared" ref="V65" si="111">SUM(S65:U65)</f>
        <v>9739</v>
      </c>
      <c r="W65" s="209">
        <f t="shared" ref="W65" si="112">V65*100/R65</f>
        <v>64.926666666666662</v>
      </c>
      <c r="X65" s="194"/>
      <c r="Y65" s="209"/>
      <c r="Z65" s="209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</row>
    <row r="66" spans="1:37" s="145" customFormat="1" ht="17.100000000000001" customHeight="1">
      <c r="A66" s="193">
        <v>50</v>
      </c>
      <c r="B66" s="194" t="s">
        <v>117</v>
      </c>
      <c r="C66" s="194">
        <f>'Sep25'!C65+'Sep25'!D65</f>
        <v>38000</v>
      </c>
      <c r="D66" s="194">
        <f t="shared" si="0"/>
        <v>9500</v>
      </c>
      <c r="E66" s="194">
        <f>July25!G65+July25!I65</f>
        <v>3324</v>
      </c>
      <c r="F66" s="194">
        <f>'Aug25'!G65+'Aug25'!I65</f>
        <v>0</v>
      </c>
      <c r="G66" s="194">
        <f>'Sep25'!G65+'Sep25'!I65</f>
        <v>1906</v>
      </c>
      <c r="H66" s="194">
        <f t="shared" si="106"/>
        <v>5230</v>
      </c>
      <c r="I66" s="209">
        <f t="shared" si="107"/>
        <v>55.05263157894737</v>
      </c>
      <c r="J66" s="194">
        <v>15200</v>
      </c>
      <c r="K66" s="194">
        <f t="shared" si="3"/>
        <v>3800</v>
      </c>
      <c r="L66" s="194">
        <f>July25!AU65</f>
        <v>1156</v>
      </c>
      <c r="M66" s="194">
        <f>'Aug25'!AU65</f>
        <v>0</v>
      </c>
      <c r="N66" s="194">
        <f>'Sep25'!AU65</f>
        <v>1304</v>
      </c>
      <c r="O66" s="194">
        <f t="shared" si="108"/>
        <v>2460</v>
      </c>
      <c r="P66" s="209">
        <f t="shared" si="109"/>
        <v>64.736842105263165</v>
      </c>
      <c r="Q66" s="194"/>
      <c r="R66" s="194"/>
      <c r="S66" s="194"/>
      <c r="T66" s="194"/>
      <c r="U66" s="194"/>
      <c r="V66" s="194"/>
      <c r="W66" s="194"/>
      <c r="X66" s="194"/>
      <c r="Y66" s="209"/>
      <c r="Z66" s="209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</row>
    <row r="67" spans="1:37" s="145" customFormat="1" ht="17.100000000000001" customHeight="1">
      <c r="A67" s="195">
        <v>51</v>
      </c>
      <c r="B67" s="196" t="s">
        <v>118</v>
      </c>
      <c r="C67" s="194">
        <f>'Sep25'!C66+'Sep25'!D66</f>
        <v>92000</v>
      </c>
      <c r="D67" s="194">
        <f t="shared" si="0"/>
        <v>23000</v>
      </c>
      <c r="E67" s="194">
        <f>July25!G66+July25!I66</f>
        <v>5126</v>
      </c>
      <c r="F67" s="194">
        <f>'Aug25'!G66+'Aug25'!I66</f>
        <v>0</v>
      </c>
      <c r="G67" s="194">
        <f>'Sep25'!G66+'Sep25'!I66</f>
        <v>6509</v>
      </c>
      <c r="H67" s="194">
        <f t="shared" si="106"/>
        <v>11635</v>
      </c>
      <c r="I67" s="209">
        <f t="shared" si="107"/>
        <v>50.586956521739133</v>
      </c>
      <c r="J67" s="194">
        <v>36800</v>
      </c>
      <c r="K67" s="194">
        <f t="shared" si="3"/>
        <v>9200</v>
      </c>
      <c r="L67" s="194">
        <f>July25!AU66</f>
        <v>2902</v>
      </c>
      <c r="M67" s="194">
        <f>'Aug25'!AU66</f>
        <v>0</v>
      </c>
      <c r="N67" s="194">
        <f>'Sep25'!AU66</f>
        <v>3088</v>
      </c>
      <c r="O67" s="194">
        <f t="shared" si="108"/>
        <v>5990</v>
      </c>
      <c r="P67" s="209">
        <f t="shared" si="109"/>
        <v>65.108695652173907</v>
      </c>
      <c r="Q67" s="194"/>
      <c r="R67" s="194"/>
      <c r="S67" s="194"/>
      <c r="T67" s="194"/>
      <c r="U67" s="194"/>
      <c r="V67" s="194"/>
      <c r="W67" s="194"/>
      <c r="X67" s="194"/>
      <c r="Y67" s="209"/>
      <c r="Z67" s="209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</row>
    <row r="68" spans="1:37" s="146" customFormat="1" ht="17.100000000000001" customHeight="1">
      <c r="A68" s="197"/>
      <c r="B68" s="198" t="s">
        <v>74</v>
      </c>
      <c r="C68" s="198">
        <f>SUM(C65:C67)</f>
        <v>205000</v>
      </c>
      <c r="D68" s="198">
        <f t="shared" ref="D68:V68" si="113">SUM(D65:D67)</f>
        <v>51250</v>
      </c>
      <c r="E68" s="198">
        <f t="shared" si="113"/>
        <v>14565</v>
      </c>
      <c r="F68" s="198">
        <f t="shared" si="113"/>
        <v>0</v>
      </c>
      <c r="G68" s="198">
        <f t="shared" si="113"/>
        <v>13947</v>
      </c>
      <c r="H68" s="198">
        <f t="shared" si="113"/>
        <v>28512</v>
      </c>
      <c r="I68" s="210">
        <f t="shared" si="107"/>
        <v>55.633170731707317</v>
      </c>
      <c r="J68" s="198">
        <f t="shared" si="113"/>
        <v>82000</v>
      </c>
      <c r="K68" s="198">
        <f t="shared" si="113"/>
        <v>20500</v>
      </c>
      <c r="L68" s="198">
        <f t="shared" si="113"/>
        <v>6799</v>
      </c>
      <c r="M68" s="198">
        <f t="shared" si="113"/>
        <v>0</v>
      </c>
      <c r="N68" s="198">
        <f t="shared" si="113"/>
        <v>7143</v>
      </c>
      <c r="O68" s="198">
        <f t="shared" si="113"/>
        <v>13942</v>
      </c>
      <c r="P68" s="210">
        <f t="shared" si="109"/>
        <v>68.009756097560981</v>
      </c>
      <c r="Q68" s="198">
        <f t="shared" si="113"/>
        <v>60000</v>
      </c>
      <c r="R68" s="198">
        <f t="shared" si="113"/>
        <v>15000</v>
      </c>
      <c r="S68" s="198">
        <f t="shared" si="113"/>
        <v>4770</v>
      </c>
      <c r="T68" s="198">
        <f t="shared" si="113"/>
        <v>0</v>
      </c>
      <c r="U68" s="198">
        <f t="shared" si="113"/>
        <v>4969</v>
      </c>
      <c r="V68" s="198">
        <f t="shared" si="113"/>
        <v>9739</v>
      </c>
      <c r="W68" s="210">
        <f t="shared" ref="W68" si="114">V68*100/R68</f>
        <v>64.926666666666662</v>
      </c>
      <c r="X68" s="194"/>
      <c r="Y68" s="210"/>
      <c r="Z68" s="210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</row>
    <row r="69" spans="1:37" s="145" customFormat="1" ht="17.100000000000001" customHeight="1">
      <c r="A69" s="199">
        <v>52</v>
      </c>
      <c r="B69" s="205" t="s">
        <v>119</v>
      </c>
      <c r="C69" s="194">
        <f>'Sep25'!C68+'Sep25'!D68</f>
        <v>55000</v>
      </c>
      <c r="D69" s="194">
        <f t="shared" si="0"/>
        <v>13750</v>
      </c>
      <c r="E69" s="194">
        <f>July25!G68+July25!I68</f>
        <v>4369</v>
      </c>
      <c r="F69" s="194">
        <f>'Aug25'!G68+'Aug25'!I68</f>
        <v>0</v>
      </c>
      <c r="G69" s="194">
        <f>'Sep25'!G68+'Sep25'!I68</f>
        <v>4090</v>
      </c>
      <c r="H69" s="194">
        <f t="shared" ref="H69:H71" si="115">SUM(E69:G69)</f>
        <v>8459</v>
      </c>
      <c r="I69" s="209">
        <f t="shared" ref="I69:I72" si="116">H69*100/D69</f>
        <v>61.52</v>
      </c>
      <c r="J69" s="194">
        <v>22000</v>
      </c>
      <c r="K69" s="194">
        <f t="shared" si="3"/>
        <v>5500</v>
      </c>
      <c r="L69" s="194">
        <f>July25!AU68</f>
        <v>1892</v>
      </c>
      <c r="M69" s="194">
        <f>'Aug25'!AU68</f>
        <v>0</v>
      </c>
      <c r="N69" s="194">
        <f>'Sep25'!AU68</f>
        <v>1795</v>
      </c>
      <c r="O69" s="194">
        <f t="shared" ref="O69:O71" si="117">SUM(L69:N69)</f>
        <v>3687</v>
      </c>
      <c r="P69" s="209">
        <f t="shared" ref="P69:P72" si="118">O69*100/K69</f>
        <v>67.036363636363632</v>
      </c>
      <c r="Q69" s="194"/>
      <c r="R69" s="194"/>
      <c r="S69" s="194"/>
      <c r="T69" s="194"/>
      <c r="U69" s="194"/>
      <c r="V69" s="194"/>
      <c r="W69" s="194"/>
      <c r="X69" s="194">
        <v>400</v>
      </c>
      <c r="Y69" s="194">
        <f>X69/4</f>
        <v>100</v>
      </c>
      <c r="Z69" s="194">
        <f>July25!BE68</f>
        <v>40</v>
      </c>
      <c r="AA69" s="194">
        <f>'Aug25'!BC68</f>
        <v>0</v>
      </c>
      <c r="AB69" s="194">
        <f>'Sep25'!BC68</f>
        <v>20</v>
      </c>
      <c r="AC69" s="194">
        <f t="shared" ref="AC69" si="119">SUM(Z69:AB69)</f>
        <v>60</v>
      </c>
      <c r="AD69" s="209">
        <f t="shared" ref="AD69" si="120">AC69*100/Y69</f>
        <v>60</v>
      </c>
      <c r="AE69" s="194"/>
      <c r="AF69" s="194"/>
      <c r="AG69" s="194"/>
      <c r="AH69" s="194"/>
      <c r="AI69" s="194"/>
      <c r="AJ69" s="194"/>
      <c r="AK69" s="194"/>
    </row>
    <row r="70" spans="1:37" s="145" customFormat="1" ht="17.100000000000001" customHeight="1">
      <c r="A70" s="193">
        <v>53</v>
      </c>
      <c r="B70" s="194" t="s">
        <v>120</v>
      </c>
      <c r="C70" s="194">
        <f>'Sep25'!C69+'Sep25'!D69</f>
        <v>77000</v>
      </c>
      <c r="D70" s="194">
        <f t="shared" ref="D70:D71" si="121">C70/4</f>
        <v>19250</v>
      </c>
      <c r="E70" s="194">
        <f>July25!G69+July25!I69</f>
        <v>5613</v>
      </c>
      <c r="F70" s="194">
        <f>'Aug25'!G69+'Aug25'!I69</f>
        <v>0</v>
      </c>
      <c r="G70" s="194">
        <f>'Sep25'!G69+'Sep25'!I69</f>
        <v>5859</v>
      </c>
      <c r="H70" s="194">
        <f t="shared" si="115"/>
        <v>11472</v>
      </c>
      <c r="I70" s="209">
        <f t="shared" si="116"/>
        <v>59.594805194805197</v>
      </c>
      <c r="J70" s="194">
        <v>30800</v>
      </c>
      <c r="K70" s="194">
        <f t="shared" ref="K70:K71" si="122">J70/4</f>
        <v>7700</v>
      </c>
      <c r="L70" s="194">
        <f>July25!AU69</f>
        <v>3326</v>
      </c>
      <c r="M70" s="194">
        <f>'Aug25'!AU69</f>
        <v>0</v>
      </c>
      <c r="N70" s="194">
        <f>'Sep25'!AU69</f>
        <v>2701</v>
      </c>
      <c r="O70" s="194">
        <f t="shared" si="117"/>
        <v>6027</v>
      </c>
      <c r="P70" s="209">
        <f t="shared" si="118"/>
        <v>78.272727272727266</v>
      </c>
      <c r="Q70" s="194"/>
      <c r="R70" s="194"/>
      <c r="S70" s="194"/>
      <c r="T70" s="194"/>
      <c r="U70" s="194"/>
      <c r="V70" s="194"/>
      <c r="W70" s="194"/>
      <c r="X70" s="194"/>
      <c r="Y70" s="209"/>
      <c r="Z70" s="209"/>
      <c r="AA70" s="194"/>
      <c r="AB70" s="194"/>
      <c r="AC70" s="194"/>
      <c r="AD70" s="194"/>
      <c r="AE70" s="194"/>
      <c r="AF70" s="194"/>
      <c r="AG70" s="194"/>
      <c r="AH70" s="194"/>
      <c r="AI70" s="194"/>
      <c r="AJ70" s="194"/>
      <c r="AK70" s="194"/>
    </row>
    <row r="71" spans="1:37" s="145" customFormat="1" ht="17.100000000000001" customHeight="1">
      <c r="A71" s="195">
        <v>54</v>
      </c>
      <c r="B71" s="196" t="s">
        <v>121</v>
      </c>
      <c r="C71" s="194">
        <f>'Sep25'!C70+'Sep25'!D70</f>
        <v>38000</v>
      </c>
      <c r="D71" s="194">
        <f t="shared" si="121"/>
        <v>9500</v>
      </c>
      <c r="E71" s="194">
        <f>July25!G70+July25!I70</f>
        <v>2343</v>
      </c>
      <c r="F71" s="194">
        <f>'Aug25'!G70+'Aug25'!I70</f>
        <v>0</v>
      </c>
      <c r="G71" s="194">
        <f>'Sep25'!G70+'Sep25'!I70</f>
        <v>2674</v>
      </c>
      <c r="H71" s="194">
        <f t="shared" si="115"/>
        <v>5017</v>
      </c>
      <c r="I71" s="209">
        <f t="shared" si="116"/>
        <v>52.810526315789474</v>
      </c>
      <c r="J71" s="194">
        <v>15200</v>
      </c>
      <c r="K71" s="194">
        <f t="shared" si="122"/>
        <v>3800</v>
      </c>
      <c r="L71" s="194">
        <f>July25!AU70</f>
        <v>1245</v>
      </c>
      <c r="M71" s="194">
        <f>'Aug25'!AU70</f>
        <v>0</v>
      </c>
      <c r="N71" s="194">
        <f>'Sep25'!AU70</f>
        <v>1100</v>
      </c>
      <c r="O71" s="194">
        <f t="shared" si="117"/>
        <v>2345</v>
      </c>
      <c r="P71" s="209">
        <f t="shared" si="118"/>
        <v>61.710526315789473</v>
      </c>
      <c r="Q71" s="194"/>
      <c r="R71" s="194"/>
      <c r="S71" s="194"/>
      <c r="T71" s="194"/>
      <c r="U71" s="194"/>
      <c r="V71" s="194"/>
      <c r="W71" s="194"/>
      <c r="X71" s="194"/>
      <c r="Y71" s="209"/>
      <c r="Z71" s="209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</row>
    <row r="72" spans="1:37" s="146" customFormat="1" ht="17.100000000000001" customHeight="1">
      <c r="A72" s="197"/>
      <c r="B72" s="198" t="s">
        <v>74</v>
      </c>
      <c r="C72" s="198">
        <f>SUM(C69:C71)</f>
        <v>170000</v>
      </c>
      <c r="D72" s="198">
        <f t="shared" ref="D72:AC72" si="123">SUM(D69:D71)</f>
        <v>42500</v>
      </c>
      <c r="E72" s="198">
        <f t="shared" si="123"/>
        <v>12325</v>
      </c>
      <c r="F72" s="198">
        <f t="shared" si="123"/>
        <v>0</v>
      </c>
      <c r="G72" s="198">
        <f t="shared" si="123"/>
        <v>12623</v>
      </c>
      <c r="H72" s="198">
        <f t="shared" si="123"/>
        <v>24948</v>
      </c>
      <c r="I72" s="210">
        <f t="shared" si="116"/>
        <v>58.701176470588237</v>
      </c>
      <c r="J72" s="198">
        <f t="shared" si="123"/>
        <v>68000</v>
      </c>
      <c r="K72" s="198">
        <f t="shared" si="123"/>
        <v>17000</v>
      </c>
      <c r="L72" s="198">
        <f t="shared" si="123"/>
        <v>6463</v>
      </c>
      <c r="M72" s="198">
        <f t="shared" si="123"/>
        <v>0</v>
      </c>
      <c r="N72" s="198">
        <f t="shared" si="123"/>
        <v>5596</v>
      </c>
      <c r="O72" s="198">
        <f t="shared" si="123"/>
        <v>12059</v>
      </c>
      <c r="P72" s="210">
        <f t="shared" si="118"/>
        <v>70.935294117647061</v>
      </c>
      <c r="Q72" s="198"/>
      <c r="R72" s="198"/>
      <c r="S72" s="198"/>
      <c r="T72" s="198"/>
      <c r="U72" s="198"/>
      <c r="V72" s="198"/>
      <c r="W72" s="198"/>
      <c r="X72" s="198">
        <f t="shared" si="123"/>
        <v>400</v>
      </c>
      <c r="Y72" s="198">
        <f t="shared" si="123"/>
        <v>100</v>
      </c>
      <c r="Z72" s="198">
        <f t="shared" si="123"/>
        <v>40</v>
      </c>
      <c r="AA72" s="198">
        <f t="shared" si="123"/>
        <v>0</v>
      </c>
      <c r="AB72" s="198">
        <f t="shared" si="123"/>
        <v>20</v>
      </c>
      <c r="AC72" s="198">
        <f t="shared" si="123"/>
        <v>60</v>
      </c>
      <c r="AD72" s="210">
        <f t="shared" ref="AD72" si="124">AC72*100/Y72</f>
        <v>60</v>
      </c>
      <c r="AE72" s="198"/>
      <c r="AF72" s="198"/>
      <c r="AG72" s="198"/>
      <c r="AH72" s="198"/>
      <c r="AI72" s="198"/>
      <c r="AJ72" s="198"/>
      <c r="AK72" s="198"/>
    </row>
    <row r="73" spans="1:37" s="145" customFormat="1" ht="17.100000000000001" customHeight="1">
      <c r="A73" s="199">
        <v>55</v>
      </c>
      <c r="B73" s="205" t="s">
        <v>122</v>
      </c>
      <c r="C73" s="194">
        <f>'Sep25'!C72+'Sep25'!D72</f>
        <v>140000</v>
      </c>
      <c r="D73" s="194">
        <f t="shared" ref="D73:D76" si="125">C73/4</f>
        <v>35000</v>
      </c>
      <c r="E73" s="194">
        <f>July25!G72+July25!I72</f>
        <v>10129</v>
      </c>
      <c r="F73" s="194">
        <f>'Aug25'!G72+'Aug25'!I72</f>
        <v>0</v>
      </c>
      <c r="G73" s="194">
        <f>'Sep25'!G72+'Sep25'!I72</f>
        <v>10957</v>
      </c>
      <c r="H73" s="194">
        <f t="shared" ref="H73:H76" si="126">SUM(E73:G73)</f>
        <v>21086</v>
      </c>
      <c r="I73" s="209">
        <f t="shared" ref="I73:I77" si="127">H73*100/D73</f>
        <v>60.245714285714286</v>
      </c>
      <c r="J73" s="194">
        <v>56000</v>
      </c>
      <c r="K73" s="194">
        <f t="shared" ref="K73:K76" si="128">J73/4</f>
        <v>14000</v>
      </c>
      <c r="L73" s="194">
        <f>July25!AU72</f>
        <v>5262</v>
      </c>
      <c r="M73" s="194">
        <f>'Aug25'!AU72</f>
        <v>0</v>
      </c>
      <c r="N73" s="194">
        <f>'Sep25'!AU72</f>
        <v>4739</v>
      </c>
      <c r="O73" s="194">
        <f t="shared" ref="O73:O76" si="129">SUM(L73:N73)</f>
        <v>10001</v>
      </c>
      <c r="P73" s="209">
        <f t="shared" ref="P73:P77" si="130">O73*100/K73</f>
        <v>71.435714285714283</v>
      </c>
      <c r="Q73" s="194">
        <v>53000</v>
      </c>
      <c r="R73" s="194">
        <f t="shared" ref="R73" si="131">Q73/4</f>
        <v>13250</v>
      </c>
      <c r="S73" s="194">
        <f>July25!BJ72</f>
        <v>4844</v>
      </c>
      <c r="T73" s="194">
        <f>'Aug25'!BJ72</f>
        <v>0</v>
      </c>
      <c r="U73" s="194">
        <f>'Sep25'!BJ72</f>
        <v>13369</v>
      </c>
      <c r="V73" s="194">
        <f t="shared" ref="V73" si="132">SUM(S73:U73)</f>
        <v>18213</v>
      </c>
      <c r="W73" s="209">
        <f t="shared" ref="W73" si="133">V73*100/R73</f>
        <v>137.4566037735849</v>
      </c>
      <c r="X73" s="194"/>
      <c r="Y73" s="209"/>
      <c r="Z73" s="209"/>
      <c r="AA73" s="194"/>
      <c r="AB73" s="194"/>
      <c r="AC73" s="194"/>
      <c r="AD73" s="194"/>
      <c r="AE73" s="194"/>
      <c r="AF73" s="194"/>
      <c r="AG73" s="194"/>
      <c r="AH73" s="194"/>
      <c r="AI73" s="194"/>
      <c r="AJ73" s="194"/>
      <c r="AK73" s="194"/>
    </row>
    <row r="74" spans="1:37" s="145" customFormat="1" ht="17.100000000000001" customHeight="1">
      <c r="A74" s="193">
        <v>56</v>
      </c>
      <c r="B74" s="194" t="s">
        <v>123</v>
      </c>
      <c r="C74" s="194">
        <f>'Sep25'!C73+'Sep25'!D73</f>
        <v>81000</v>
      </c>
      <c r="D74" s="194">
        <f t="shared" si="125"/>
        <v>20250</v>
      </c>
      <c r="E74" s="194">
        <f>July25!G73+July25!I73</f>
        <v>4599</v>
      </c>
      <c r="F74" s="194">
        <f>'Aug25'!G73+'Aug25'!I73</f>
        <v>0</v>
      </c>
      <c r="G74" s="194">
        <f>'Sep25'!G73+'Sep25'!I73</f>
        <v>5267</v>
      </c>
      <c r="H74" s="194">
        <f t="shared" si="126"/>
        <v>9866</v>
      </c>
      <c r="I74" s="209">
        <f t="shared" si="127"/>
        <v>48.720987654320986</v>
      </c>
      <c r="J74" s="194">
        <v>32400</v>
      </c>
      <c r="K74" s="194">
        <f t="shared" si="128"/>
        <v>8100</v>
      </c>
      <c r="L74" s="194">
        <f>July25!AU73</f>
        <v>2262</v>
      </c>
      <c r="M74" s="194">
        <f>'Aug25'!AU73</f>
        <v>0</v>
      </c>
      <c r="N74" s="194">
        <f>'Sep25'!AU73</f>
        <v>2642</v>
      </c>
      <c r="O74" s="194">
        <f t="shared" si="129"/>
        <v>4904</v>
      </c>
      <c r="P74" s="209">
        <f t="shared" si="130"/>
        <v>60.543209876543209</v>
      </c>
      <c r="Q74" s="194"/>
      <c r="R74" s="194"/>
      <c r="S74" s="194"/>
      <c r="T74" s="194"/>
      <c r="U74" s="194"/>
      <c r="V74" s="194"/>
      <c r="W74" s="194"/>
      <c r="X74" s="194"/>
      <c r="Y74" s="209"/>
      <c r="Z74" s="209"/>
      <c r="AA74" s="194"/>
      <c r="AB74" s="194"/>
      <c r="AC74" s="194"/>
      <c r="AD74" s="194"/>
      <c r="AE74" s="194"/>
      <c r="AF74" s="194"/>
      <c r="AG74" s="194"/>
      <c r="AH74" s="194"/>
      <c r="AI74" s="194"/>
      <c r="AJ74" s="194"/>
      <c r="AK74" s="194"/>
    </row>
    <row r="75" spans="1:37" s="145" customFormat="1" ht="17.100000000000001" customHeight="1">
      <c r="A75" s="193">
        <v>57</v>
      </c>
      <c r="B75" s="194" t="s">
        <v>124</v>
      </c>
      <c r="C75" s="194">
        <f>'Sep25'!C74+'Sep25'!D74</f>
        <v>34000</v>
      </c>
      <c r="D75" s="194">
        <f t="shared" si="125"/>
        <v>8500</v>
      </c>
      <c r="E75" s="194">
        <f>July25!G74+July25!I74</f>
        <v>1668</v>
      </c>
      <c r="F75" s="194">
        <f>'Aug25'!G74+'Aug25'!I74</f>
        <v>0</v>
      </c>
      <c r="G75" s="194">
        <f>'Sep25'!G74+'Sep25'!I74</f>
        <v>2215</v>
      </c>
      <c r="H75" s="194">
        <f t="shared" si="126"/>
        <v>3883</v>
      </c>
      <c r="I75" s="209">
        <f t="shared" si="127"/>
        <v>45.682352941176468</v>
      </c>
      <c r="J75" s="194">
        <v>13600</v>
      </c>
      <c r="K75" s="194">
        <f t="shared" si="128"/>
        <v>3400</v>
      </c>
      <c r="L75" s="194">
        <f>July25!AU74</f>
        <v>889</v>
      </c>
      <c r="M75" s="194">
        <f>'Aug25'!AU74</f>
        <v>0</v>
      </c>
      <c r="N75" s="194">
        <f>'Sep25'!AU74</f>
        <v>967</v>
      </c>
      <c r="O75" s="194">
        <f t="shared" si="129"/>
        <v>1856</v>
      </c>
      <c r="P75" s="209">
        <f t="shared" si="130"/>
        <v>54.588235294117645</v>
      </c>
      <c r="Q75" s="194"/>
      <c r="R75" s="194"/>
      <c r="S75" s="194"/>
      <c r="T75" s="194"/>
      <c r="U75" s="194"/>
      <c r="V75" s="194"/>
      <c r="W75" s="194"/>
      <c r="X75" s="194"/>
      <c r="Y75" s="209"/>
      <c r="Z75" s="209"/>
      <c r="AA75" s="194"/>
      <c r="AB75" s="194"/>
      <c r="AC75" s="194"/>
      <c r="AD75" s="194"/>
      <c r="AE75" s="194"/>
      <c r="AF75" s="194"/>
      <c r="AG75" s="194"/>
      <c r="AH75" s="194"/>
      <c r="AI75" s="194"/>
      <c r="AJ75" s="194"/>
      <c r="AK75" s="194"/>
    </row>
    <row r="76" spans="1:37" s="145" customFormat="1" ht="17.100000000000001" customHeight="1">
      <c r="A76" s="195">
        <v>58</v>
      </c>
      <c r="B76" s="196" t="s">
        <v>125</v>
      </c>
      <c r="C76" s="194">
        <f>'Sep25'!C75+'Sep25'!D75</f>
        <v>37000</v>
      </c>
      <c r="D76" s="194">
        <f t="shared" si="125"/>
        <v>9250</v>
      </c>
      <c r="E76" s="194">
        <f>July25!G75+July25!I75</f>
        <v>1980</v>
      </c>
      <c r="F76" s="194">
        <f>'Aug25'!G75+'Aug25'!I75</f>
        <v>0</v>
      </c>
      <c r="G76" s="194">
        <f>'Sep25'!G75+'Sep25'!I75</f>
        <v>2742</v>
      </c>
      <c r="H76" s="194">
        <f t="shared" si="126"/>
        <v>4722</v>
      </c>
      <c r="I76" s="209">
        <f t="shared" si="127"/>
        <v>51.048648648648651</v>
      </c>
      <c r="J76" s="194">
        <v>14800</v>
      </c>
      <c r="K76" s="194">
        <f t="shared" si="128"/>
        <v>3700</v>
      </c>
      <c r="L76" s="194">
        <f>July25!AU75</f>
        <v>1203</v>
      </c>
      <c r="M76" s="194">
        <f>'Aug25'!AU75</f>
        <v>0</v>
      </c>
      <c r="N76" s="194">
        <f>'Sep25'!AU75</f>
        <v>1066</v>
      </c>
      <c r="O76" s="194">
        <f t="shared" si="129"/>
        <v>2269</v>
      </c>
      <c r="P76" s="209">
        <f t="shared" si="130"/>
        <v>61.324324324324323</v>
      </c>
      <c r="Q76" s="194"/>
      <c r="R76" s="194"/>
      <c r="S76" s="194"/>
      <c r="T76" s="194"/>
      <c r="U76" s="194"/>
      <c r="V76" s="194"/>
      <c r="W76" s="194"/>
      <c r="X76" s="194"/>
      <c r="Y76" s="209"/>
      <c r="Z76" s="209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</row>
    <row r="77" spans="1:37" s="146" customFormat="1" ht="17.100000000000001" customHeight="1">
      <c r="A77" s="197"/>
      <c r="B77" s="198" t="s">
        <v>74</v>
      </c>
      <c r="C77" s="198">
        <f>SUM(C73:C76)</f>
        <v>292000</v>
      </c>
      <c r="D77" s="198">
        <f t="shared" ref="D77:V77" si="134">SUM(D73:D76)</f>
        <v>73000</v>
      </c>
      <c r="E77" s="198">
        <f t="shared" si="134"/>
        <v>18376</v>
      </c>
      <c r="F77" s="198">
        <f t="shared" si="134"/>
        <v>0</v>
      </c>
      <c r="G77" s="198">
        <f t="shared" si="134"/>
        <v>21181</v>
      </c>
      <c r="H77" s="198">
        <f t="shared" si="134"/>
        <v>39557</v>
      </c>
      <c r="I77" s="210">
        <f t="shared" si="127"/>
        <v>54.18767123287671</v>
      </c>
      <c r="J77" s="198">
        <f t="shared" si="134"/>
        <v>116800</v>
      </c>
      <c r="K77" s="198">
        <f t="shared" si="134"/>
        <v>29200</v>
      </c>
      <c r="L77" s="198">
        <f t="shared" si="134"/>
        <v>9616</v>
      </c>
      <c r="M77" s="198">
        <f t="shared" si="134"/>
        <v>0</v>
      </c>
      <c r="N77" s="198">
        <f t="shared" si="134"/>
        <v>9414</v>
      </c>
      <c r="O77" s="198">
        <f t="shared" si="134"/>
        <v>19030</v>
      </c>
      <c r="P77" s="210">
        <f t="shared" si="130"/>
        <v>65.171232876712324</v>
      </c>
      <c r="Q77" s="198">
        <f t="shared" si="134"/>
        <v>53000</v>
      </c>
      <c r="R77" s="198">
        <f t="shared" si="134"/>
        <v>13250</v>
      </c>
      <c r="S77" s="198">
        <f t="shared" si="134"/>
        <v>4844</v>
      </c>
      <c r="T77" s="198">
        <f t="shared" si="134"/>
        <v>0</v>
      </c>
      <c r="U77" s="198">
        <f t="shared" si="134"/>
        <v>13369</v>
      </c>
      <c r="V77" s="198">
        <f t="shared" si="134"/>
        <v>18213</v>
      </c>
      <c r="W77" s="210">
        <f t="shared" ref="W77" si="135">V77*100/R77</f>
        <v>137.4566037735849</v>
      </c>
      <c r="X77" s="210"/>
      <c r="Y77" s="210"/>
      <c r="Z77" s="210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</row>
    <row r="78" spans="1:37" s="145" customFormat="1" ht="17.100000000000001" customHeight="1">
      <c r="A78" s="199">
        <v>59</v>
      </c>
      <c r="B78" s="205" t="s">
        <v>126</v>
      </c>
      <c r="C78" s="194">
        <f>'Sep25'!C77+'Sep25'!D77</f>
        <v>90000</v>
      </c>
      <c r="D78" s="194">
        <f t="shared" ref="D78:D80" si="136">C78/4</f>
        <v>22500</v>
      </c>
      <c r="E78" s="194">
        <f>July25!G77+July25!I77</f>
        <v>5874</v>
      </c>
      <c r="F78" s="194">
        <f>'Aug25'!G77+'Aug25'!I77</f>
        <v>0</v>
      </c>
      <c r="G78" s="194">
        <f>'Sep25'!G77+'Sep25'!I77</f>
        <v>6720</v>
      </c>
      <c r="H78" s="194">
        <f t="shared" ref="H78:H80" si="137">SUM(E78:G78)</f>
        <v>12594</v>
      </c>
      <c r="I78" s="209">
        <f t="shared" ref="I78:I81" si="138">H78*100/D78</f>
        <v>55.973333333333336</v>
      </c>
      <c r="J78" s="194">
        <v>31500</v>
      </c>
      <c r="K78" s="194">
        <f t="shared" ref="K78:K80" si="139">J78/4</f>
        <v>7875</v>
      </c>
      <c r="L78" s="194">
        <f>July25!AU77</f>
        <v>2554</v>
      </c>
      <c r="M78" s="194">
        <f>'Aug25'!AU77</f>
        <v>0</v>
      </c>
      <c r="N78" s="194">
        <f>'Sep25'!AU77</f>
        <v>2590</v>
      </c>
      <c r="O78" s="194">
        <f t="shared" ref="O78:O80" si="140">SUM(L78:N78)</f>
        <v>5144</v>
      </c>
      <c r="P78" s="209">
        <f t="shared" ref="P78:P81" si="141">O78*100/K78</f>
        <v>65.320634920634916</v>
      </c>
      <c r="Q78" s="194"/>
      <c r="R78" s="194"/>
      <c r="S78" s="194"/>
      <c r="T78" s="194"/>
      <c r="U78" s="194"/>
      <c r="V78" s="194"/>
      <c r="W78" s="194"/>
      <c r="X78" s="194"/>
      <c r="Y78" s="209"/>
      <c r="Z78" s="209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</row>
    <row r="79" spans="1:37" s="145" customFormat="1" ht="17.100000000000001" customHeight="1">
      <c r="A79" s="193">
        <v>60</v>
      </c>
      <c r="B79" s="194" t="s">
        <v>127</v>
      </c>
      <c r="C79" s="194">
        <f>'Sep25'!C78+'Sep25'!D78</f>
        <v>20000</v>
      </c>
      <c r="D79" s="194">
        <f t="shared" si="136"/>
        <v>5000</v>
      </c>
      <c r="E79" s="194">
        <f>July25!G78+July25!I78</f>
        <v>1271</v>
      </c>
      <c r="F79" s="194">
        <f>'Aug25'!G78+'Aug25'!I78</f>
        <v>0</v>
      </c>
      <c r="G79" s="194">
        <f>'Sep25'!G78+'Sep25'!I78</f>
        <v>1241</v>
      </c>
      <c r="H79" s="194">
        <f t="shared" si="137"/>
        <v>2512</v>
      </c>
      <c r="I79" s="209">
        <f t="shared" si="138"/>
        <v>50.24</v>
      </c>
      <c r="J79" s="194">
        <v>7000</v>
      </c>
      <c r="K79" s="194">
        <f t="shared" si="139"/>
        <v>1750</v>
      </c>
      <c r="L79" s="194">
        <f>July25!AU78</f>
        <v>606</v>
      </c>
      <c r="M79" s="194">
        <f>'Aug25'!AU78</f>
        <v>0</v>
      </c>
      <c r="N79" s="194">
        <f>'Sep25'!AU78</f>
        <v>524</v>
      </c>
      <c r="O79" s="194">
        <f t="shared" si="140"/>
        <v>1130</v>
      </c>
      <c r="P79" s="209">
        <f t="shared" si="141"/>
        <v>64.571428571428569</v>
      </c>
      <c r="Q79" s="194"/>
      <c r="R79" s="194"/>
      <c r="S79" s="194"/>
      <c r="T79" s="194"/>
      <c r="U79" s="194"/>
      <c r="V79" s="194"/>
      <c r="W79" s="194"/>
      <c r="X79" s="194"/>
      <c r="Y79" s="209"/>
      <c r="Z79" s="209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</row>
    <row r="80" spans="1:37" s="145" customFormat="1" ht="17.100000000000001" customHeight="1">
      <c r="A80" s="195">
        <v>61</v>
      </c>
      <c r="B80" s="196" t="s">
        <v>128</v>
      </c>
      <c r="C80" s="194">
        <f>'Sep25'!C79+'Sep25'!D79</f>
        <v>30000</v>
      </c>
      <c r="D80" s="194">
        <f t="shared" si="136"/>
        <v>7500</v>
      </c>
      <c r="E80" s="194">
        <f>July25!G79+July25!I79</f>
        <v>2038</v>
      </c>
      <c r="F80" s="194">
        <f>'Aug25'!G79+'Aug25'!I79</f>
        <v>0</v>
      </c>
      <c r="G80" s="194">
        <f>'Sep25'!G79+'Sep25'!I79</f>
        <v>1710</v>
      </c>
      <c r="H80" s="194">
        <f t="shared" si="137"/>
        <v>3748</v>
      </c>
      <c r="I80" s="209">
        <f t="shared" si="138"/>
        <v>49.973333333333336</v>
      </c>
      <c r="J80" s="194">
        <v>10500</v>
      </c>
      <c r="K80" s="194">
        <f t="shared" si="139"/>
        <v>2625</v>
      </c>
      <c r="L80" s="194">
        <f>July25!AU79</f>
        <v>827</v>
      </c>
      <c r="M80" s="194">
        <f>'Aug25'!AU79</f>
        <v>0</v>
      </c>
      <c r="N80" s="194">
        <f>'Sep25'!AU79</f>
        <v>722</v>
      </c>
      <c r="O80" s="194">
        <f t="shared" si="140"/>
        <v>1549</v>
      </c>
      <c r="P80" s="209">
        <f t="shared" si="141"/>
        <v>59.009523809523813</v>
      </c>
      <c r="Q80" s="194"/>
      <c r="R80" s="194"/>
      <c r="S80" s="194"/>
      <c r="T80" s="194"/>
      <c r="U80" s="194"/>
      <c r="V80" s="194"/>
      <c r="W80" s="194"/>
      <c r="X80" s="194"/>
      <c r="Y80" s="209"/>
      <c r="Z80" s="209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</row>
    <row r="81" spans="1:81" s="146" customFormat="1" ht="17.100000000000001" customHeight="1">
      <c r="A81" s="197"/>
      <c r="B81" s="198" t="s">
        <v>74</v>
      </c>
      <c r="C81" s="198">
        <f>SUM(C78:C80)</f>
        <v>140000</v>
      </c>
      <c r="D81" s="198">
        <f t="shared" ref="D81:Q81" si="142">SUM(D78:D80)</f>
        <v>35000</v>
      </c>
      <c r="E81" s="198">
        <f t="shared" si="142"/>
        <v>9183</v>
      </c>
      <c r="F81" s="198">
        <f t="shared" si="142"/>
        <v>0</v>
      </c>
      <c r="G81" s="198">
        <f t="shared" si="142"/>
        <v>9671</v>
      </c>
      <c r="H81" s="198">
        <f t="shared" si="142"/>
        <v>18854</v>
      </c>
      <c r="I81" s="210">
        <f t="shared" si="138"/>
        <v>53.868571428571428</v>
      </c>
      <c r="J81" s="198">
        <f t="shared" si="142"/>
        <v>49000</v>
      </c>
      <c r="K81" s="198">
        <f t="shared" si="142"/>
        <v>12250</v>
      </c>
      <c r="L81" s="198">
        <f t="shared" si="142"/>
        <v>3987</v>
      </c>
      <c r="M81" s="198">
        <f t="shared" si="142"/>
        <v>0</v>
      </c>
      <c r="N81" s="198">
        <f t="shared" si="142"/>
        <v>3836</v>
      </c>
      <c r="O81" s="198">
        <f t="shared" si="142"/>
        <v>7823</v>
      </c>
      <c r="P81" s="210">
        <f t="shared" si="141"/>
        <v>63.861224489795916</v>
      </c>
      <c r="Q81" s="198">
        <f t="shared" si="142"/>
        <v>0</v>
      </c>
      <c r="R81" s="198"/>
      <c r="S81" s="198"/>
      <c r="T81" s="198"/>
      <c r="U81" s="198"/>
      <c r="V81" s="198"/>
      <c r="W81" s="198"/>
      <c r="X81" s="210"/>
      <c r="Y81" s="210"/>
      <c r="Z81" s="210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</row>
    <row r="82" spans="1:81" s="145" customFormat="1" ht="17.100000000000001" customHeight="1">
      <c r="A82" s="199">
        <v>62</v>
      </c>
      <c r="B82" s="205" t="s">
        <v>129</v>
      </c>
      <c r="C82" s="194">
        <f>'Sep25'!C81+'Sep25'!D81</f>
        <v>34000</v>
      </c>
      <c r="D82" s="194">
        <f t="shared" ref="D82:D85" si="143">C82/4</f>
        <v>8500</v>
      </c>
      <c r="E82" s="194">
        <f>July25!G81+July25!I81</f>
        <v>2632</v>
      </c>
      <c r="F82" s="194">
        <f>'Aug25'!G81+'Aug25'!I81</f>
        <v>0</v>
      </c>
      <c r="G82" s="194">
        <f>'Sep25'!G81+'Sep25'!I81</f>
        <v>2344</v>
      </c>
      <c r="H82" s="194">
        <f t="shared" ref="H82:H85" si="144">SUM(E82:G82)</f>
        <v>4976</v>
      </c>
      <c r="I82" s="209">
        <f t="shared" ref="I82:I86" si="145">H82*100/D82</f>
        <v>58.541176470588233</v>
      </c>
      <c r="J82" s="194">
        <v>13600</v>
      </c>
      <c r="K82" s="194">
        <f t="shared" ref="K82:K85" si="146">J82/4</f>
        <v>3400</v>
      </c>
      <c r="L82" s="194">
        <f>July25!AU81</f>
        <v>1298</v>
      </c>
      <c r="M82" s="194">
        <f>'Aug25'!AU81</f>
        <v>0</v>
      </c>
      <c r="N82" s="194">
        <f>'Sep25'!AU81</f>
        <v>888</v>
      </c>
      <c r="O82" s="194">
        <f t="shared" ref="O82:O85" si="147">SUM(L82:N82)</f>
        <v>2186</v>
      </c>
      <c r="P82" s="209">
        <f t="shared" ref="P82:P86" si="148">O82*100/K82</f>
        <v>64.294117647058826</v>
      </c>
      <c r="Q82" s="194"/>
      <c r="R82" s="194"/>
      <c r="S82" s="194"/>
      <c r="T82" s="194"/>
      <c r="U82" s="194"/>
      <c r="V82" s="194"/>
      <c r="W82" s="194"/>
      <c r="X82" s="194">
        <v>600</v>
      </c>
      <c r="Y82" s="194">
        <f>X82/4</f>
        <v>150</v>
      </c>
      <c r="Z82" s="194">
        <f>July25!BE81</f>
        <v>46</v>
      </c>
      <c r="AA82" s="194">
        <f>'Aug25'!BC81</f>
        <v>0</v>
      </c>
      <c r="AB82" s="194">
        <f>'Sep25'!BC81</f>
        <v>80</v>
      </c>
      <c r="AC82" s="194">
        <f t="shared" ref="AC82" si="149">SUM(Z82:AB82)</f>
        <v>126</v>
      </c>
      <c r="AD82" s="209">
        <f t="shared" ref="AD82" si="150">AC82*100/Y82</f>
        <v>84</v>
      </c>
      <c r="AE82" s="194"/>
      <c r="AF82" s="194"/>
      <c r="AG82" s="194"/>
      <c r="AH82" s="194"/>
      <c r="AI82" s="194"/>
      <c r="AJ82" s="194"/>
      <c r="AK82" s="194"/>
    </row>
    <row r="83" spans="1:81" s="145" customFormat="1" ht="17.100000000000001" customHeight="1">
      <c r="A83" s="193">
        <v>63</v>
      </c>
      <c r="B83" s="194" t="s">
        <v>130</v>
      </c>
      <c r="C83" s="194">
        <f>'Sep25'!C82+'Sep25'!D82</f>
        <v>15000</v>
      </c>
      <c r="D83" s="194">
        <f t="shared" si="143"/>
        <v>3750</v>
      </c>
      <c r="E83" s="194">
        <f>July25!G82+July25!I82</f>
        <v>885</v>
      </c>
      <c r="F83" s="194">
        <f>'Aug25'!G82+'Aug25'!I82</f>
        <v>0</v>
      </c>
      <c r="G83" s="194">
        <f>'Sep25'!G82+'Sep25'!I82</f>
        <v>765</v>
      </c>
      <c r="H83" s="194">
        <f t="shared" si="144"/>
        <v>1650</v>
      </c>
      <c r="I83" s="209">
        <f t="shared" si="145"/>
        <v>44</v>
      </c>
      <c r="J83" s="194">
        <v>5250</v>
      </c>
      <c r="K83" s="194">
        <f t="shared" si="146"/>
        <v>1312.5</v>
      </c>
      <c r="L83" s="194">
        <f>July25!AU82</f>
        <v>340</v>
      </c>
      <c r="M83" s="194">
        <f>'Aug25'!AU82</f>
        <v>0</v>
      </c>
      <c r="N83" s="194">
        <f>'Sep25'!AU82</f>
        <v>310</v>
      </c>
      <c r="O83" s="194">
        <f t="shared" si="147"/>
        <v>650</v>
      </c>
      <c r="P83" s="209">
        <f t="shared" si="148"/>
        <v>49.523809523809526</v>
      </c>
      <c r="Q83" s="194"/>
      <c r="R83" s="194"/>
      <c r="S83" s="194"/>
      <c r="T83" s="194"/>
      <c r="U83" s="194"/>
      <c r="V83" s="194"/>
      <c r="W83" s="194"/>
      <c r="X83" s="194"/>
      <c r="Y83" s="209"/>
      <c r="Z83" s="209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4"/>
    </row>
    <row r="84" spans="1:81" s="145" customFormat="1" ht="17.100000000000001" customHeight="1">
      <c r="A84" s="193">
        <v>64</v>
      </c>
      <c r="B84" s="194" t="s">
        <v>131</v>
      </c>
      <c r="C84" s="194">
        <f>'Sep25'!C83+'Sep25'!D83</f>
        <v>18000</v>
      </c>
      <c r="D84" s="194">
        <f t="shared" si="143"/>
        <v>4500</v>
      </c>
      <c r="E84" s="194">
        <f>July25!G83+July25!I83</f>
        <v>1732</v>
      </c>
      <c r="F84" s="194">
        <f>'Aug25'!G83+'Aug25'!I83</f>
        <v>0</v>
      </c>
      <c r="G84" s="194">
        <f>'Sep25'!G83+'Sep25'!I83</f>
        <v>1121</v>
      </c>
      <c r="H84" s="194">
        <f t="shared" si="144"/>
        <v>2853</v>
      </c>
      <c r="I84" s="209">
        <f t="shared" si="145"/>
        <v>63.4</v>
      </c>
      <c r="J84" s="194">
        <v>6300</v>
      </c>
      <c r="K84" s="194">
        <f t="shared" si="146"/>
        <v>1575</v>
      </c>
      <c r="L84" s="194">
        <f>July25!AU83</f>
        <v>725</v>
      </c>
      <c r="M84" s="194">
        <f>'Aug25'!AU83</f>
        <v>0</v>
      </c>
      <c r="N84" s="194">
        <f>'Sep25'!AU83</f>
        <v>499</v>
      </c>
      <c r="O84" s="194">
        <f t="shared" si="147"/>
        <v>1224</v>
      </c>
      <c r="P84" s="209">
        <f t="shared" si="148"/>
        <v>77.714285714285708</v>
      </c>
      <c r="Q84" s="194"/>
      <c r="R84" s="194"/>
      <c r="S84" s="194"/>
      <c r="T84" s="194"/>
      <c r="U84" s="194"/>
      <c r="V84" s="194"/>
      <c r="W84" s="194"/>
      <c r="X84" s="194"/>
      <c r="Y84" s="209"/>
      <c r="Z84" s="209"/>
      <c r="AA84" s="194"/>
      <c r="AB84" s="194"/>
      <c r="AC84" s="194"/>
      <c r="AD84" s="194"/>
      <c r="AE84" s="194"/>
      <c r="AF84" s="194"/>
      <c r="AG84" s="194"/>
      <c r="AH84" s="194"/>
      <c r="AI84" s="194"/>
      <c r="AJ84" s="194"/>
      <c r="AK84" s="194"/>
    </row>
    <row r="85" spans="1:81" s="145" customFormat="1" ht="17.100000000000001" customHeight="1">
      <c r="A85" s="195">
        <v>65</v>
      </c>
      <c r="B85" s="196" t="s">
        <v>132</v>
      </c>
      <c r="C85" s="194">
        <f>'Sep25'!C84+'Sep25'!D84</f>
        <v>10000</v>
      </c>
      <c r="D85" s="194">
        <f t="shared" si="143"/>
        <v>2500</v>
      </c>
      <c r="E85" s="194">
        <f>July25!G84+July25!I84</f>
        <v>1085</v>
      </c>
      <c r="F85" s="194">
        <f>'Aug25'!G84+'Aug25'!I84</f>
        <v>0</v>
      </c>
      <c r="G85" s="194">
        <f>'Sep25'!G84+'Sep25'!I84</f>
        <v>835</v>
      </c>
      <c r="H85" s="194">
        <f t="shared" si="144"/>
        <v>1920</v>
      </c>
      <c r="I85" s="209">
        <f t="shared" si="145"/>
        <v>76.8</v>
      </c>
      <c r="J85" s="194">
        <v>3500</v>
      </c>
      <c r="K85" s="194">
        <f t="shared" si="146"/>
        <v>875</v>
      </c>
      <c r="L85" s="194">
        <f>July25!AU84</f>
        <v>512</v>
      </c>
      <c r="M85" s="194">
        <f>'Aug25'!AU84</f>
        <v>0</v>
      </c>
      <c r="N85" s="194">
        <f>'Sep25'!AU84</f>
        <v>258</v>
      </c>
      <c r="O85" s="194">
        <f t="shared" si="147"/>
        <v>770</v>
      </c>
      <c r="P85" s="209">
        <f t="shared" si="148"/>
        <v>88</v>
      </c>
      <c r="Q85" s="194"/>
      <c r="R85" s="194"/>
      <c r="S85" s="194"/>
      <c r="T85" s="194"/>
      <c r="U85" s="194"/>
      <c r="V85" s="194"/>
      <c r="W85" s="194"/>
      <c r="X85" s="194"/>
      <c r="Y85" s="209"/>
      <c r="Z85" s="209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</row>
    <row r="86" spans="1:81" s="146" customFormat="1" ht="17.100000000000001" customHeight="1">
      <c r="A86" s="197"/>
      <c r="B86" s="198" t="s">
        <v>74</v>
      </c>
      <c r="C86" s="198">
        <f>SUM(C82:C85)</f>
        <v>77000</v>
      </c>
      <c r="D86" s="198">
        <f t="shared" ref="D86:AC86" si="151">SUM(D82:D85)</f>
        <v>19250</v>
      </c>
      <c r="E86" s="198">
        <f t="shared" si="151"/>
        <v>6334</v>
      </c>
      <c r="F86" s="198">
        <f t="shared" si="151"/>
        <v>0</v>
      </c>
      <c r="G86" s="198">
        <f t="shared" si="151"/>
        <v>5065</v>
      </c>
      <c r="H86" s="198">
        <f t="shared" si="151"/>
        <v>11399</v>
      </c>
      <c r="I86" s="210">
        <f t="shared" si="145"/>
        <v>59.215584415584416</v>
      </c>
      <c r="J86" s="198">
        <f t="shared" si="151"/>
        <v>28650</v>
      </c>
      <c r="K86" s="198">
        <f t="shared" si="151"/>
        <v>7162.5</v>
      </c>
      <c r="L86" s="198">
        <f t="shared" si="151"/>
        <v>2875</v>
      </c>
      <c r="M86" s="198">
        <f t="shared" si="151"/>
        <v>0</v>
      </c>
      <c r="N86" s="198">
        <f t="shared" si="151"/>
        <v>1955</v>
      </c>
      <c r="O86" s="198">
        <f t="shared" si="151"/>
        <v>4830</v>
      </c>
      <c r="P86" s="210">
        <f t="shared" si="148"/>
        <v>67.434554973821989</v>
      </c>
      <c r="Q86" s="198">
        <f t="shared" si="151"/>
        <v>0</v>
      </c>
      <c r="R86" s="198"/>
      <c r="S86" s="198"/>
      <c r="T86" s="198"/>
      <c r="U86" s="198"/>
      <c r="V86" s="198"/>
      <c r="W86" s="198"/>
      <c r="X86" s="198">
        <f t="shared" si="151"/>
        <v>600</v>
      </c>
      <c r="Y86" s="198">
        <f t="shared" si="151"/>
        <v>150</v>
      </c>
      <c r="Z86" s="198">
        <f t="shared" si="151"/>
        <v>46</v>
      </c>
      <c r="AA86" s="198">
        <f t="shared" si="151"/>
        <v>0</v>
      </c>
      <c r="AB86" s="198">
        <f t="shared" si="151"/>
        <v>80</v>
      </c>
      <c r="AC86" s="198">
        <f t="shared" si="151"/>
        <v>126</v>
      </c>
      <c r="AD86" s="210">
        <f t="shared" ref="AD86" si="152">AC86*100/Y86</f>
        <v>84</v>
      </c>
      <c r="AE86" s="198"/>
      <c r="AF86" s="198"/>
      <c r="AG86" s="198"/>
      <c r="AH86" s="198"/>
      <c r="AI86" s="198"/>
      <c r="AJ86" s="198"/>
      <c r="AK86" s="201"/>
    </row>
    <row r="87" spans="1:81" s="145" customFormat="1" ht="17.100000000000001" customHeight="1">
      <c r="A87" s="199">
        <v>65</v>
      </c>
      <c r="B87" s="205" t="s">
        <v>133</v>
      </c>
      <c r="C87" s="194">
        <f>'Sep25'!C86+'Sep25'!D86</f>
        <v>14500</v>
      </c>
      <c r="D87" s="194">
        <f t="shared" ref="D87:D88" si="153">C87/4</f>
        <v>3625</v>
      </c>
      <c r="E87" s="194">
        <f>July25!G86+July25!I86</f>
        <v>1089</v>
      </c>
      <c r="F87" s="194">
        <f>'Aug25'!G86+'Aug25'!I86</f>
        <v>0</v>
      </c>
      <c r="G87" s="194">
        <f>'Sep25'!G86+'Sep25'!I86</f>
        <v>908</v>
      </c>
      <c r="H87" s="194">
        <f t="shared" ref="H87:H88" si="154">SUM(E87:G87)</f>
        <v>1997</v>
      </c>
      <c r="I87" s="209">
        <f t="shared" ref="I87:I90" si="155">H87*100/D87</f>
        <v>55.089655172413792</v>
      </c>
      <c r="J87" s="194">
        <v>5075</v>
      </c>
      <c r="K87" s="194">
        <f t="shared" ref="K87:K88" si="156">J87/4</f>
        <v>1268.75</v>
      </c>
      <c r="L87" s="194">
        <f>July25!AU86</f>
        <v>436</v>
      </c>
      <c r="M87" s="194">
        <f>'Aug25'!AU86</f>
        <v>0</v>
      </c>
      <c r="N87" s="194">
        <f>'Sep25'!AU86</f>
        <v>308</v>
      </c>
      <c r="O87" s="194">
        <f t="shared" ref="O87:O88" si="157">SUM(L87:N87)</f>
        <v>744</v>
      </c>
      <c r="P87" s="209">
        <f t="shared" ref="P87:P90" si="158">O87*100/K87</f>
        <v>58.64039408866995</v>
      </c>
      <c r="Q87" s="194"/>
      <c r="R87" s="194"/>
      <c r="S87" s="194"/>
      <c r="T87" s="194"/>
      <c r="U87" s="194"/>
      <c r="V87" s="194"/>
      <c r="W87" s="194"/>
      <c r="X87" s="194"/>
      <c r="Y87" s="209"/>
      <c r="Z87" s="209"/>
      <c r="AA87" s="194"/>
      <c r="AB87" s="194"/>
      <c r="AC87" s="194"/>
      <c r="AD87" s="194"/>
      <c r="AE87" s="194"/>
      <c r="AF87" s="194"/>
      <c r="AG87" s="194"/>
      <c r="AH87" s="194"/>
      <c r="AI87" s="194"/>
      <c r="AJ87" s="194"/>
      <c r="AK87" s="194"/>
    </row>
    <row r="88" spans="1:81" s="145" customFormat="1" ht="17.100000000000001" customHeight="1">
      <c r="A88" s="195">
        <v>66</v>
      </c>
      <c r="B88" s="194" t="s">
        <v>134</v>
      </c>
      <c r="C88" s="194">
        <f>'Sep25'!C87+'Sep25'!D87</f>
        <v>15000</v>
      </c>
      <c r="D88" s="194">
        <f t="shared" si="153"/>
        <v>3750</v>
      </c>
      <c r="E88" s="194">
        <f>July25!G87+July25!I87</f>
        <v>1907</v>
      </c>
      <c r="F88" s="194">
        <f>'Aug25'!G87+'Aug25'!I87</f>
        <v>0</v>
      </c>
      <c r="G88" s="194">
        <f>'Sep25'!G87+'Sep25'!I87</f>
        <v>1184</v>
      </c>
      <c r="H88" s="194">
        <f t="shared" si="154"/>
        <v>3091</v>
      </c>
      <c r="I88" s="209">
        <f t="shared" si="155"/>
        <v>82.426666666666662</v>
      </c>
      <c r="J88" s="194">
        <v>5300</v>
      </c>
      <c r="K88" s="194">
        <f t="shared" si="156"/>
        <v>1325</v>
      </c>
      <c r="L88" s="194">
        <f>July25!AU87</f>
        <v>657</v>
      </c>
      <c r="M88" s="194">
        <f>'Aug25'!AU87</f>
        <v>0</v>
      </c>
      <c r="N88" s="194">
        <f>'Sep25'!AU87</f>
        <v>529</v>
      </c>
      <c r="O88" s="194">
        <f t="shared" si="157"/>
        <v>1186</v>
      </c>
      <c r="P88" s="209">
        <f t="shared" si="158"/>
        <v>89.509433962264154</v>
      </c>
      <c r="Q88" s="194"/>
      <c r="R88" s="194"/>
      <c r="S88" s="194"/>
      <c r="T88" s="194"/>
      <c r="U88" s="194"/>
      <c r="V88" s="194"/>
      <c r="W88" s="194"/>
      <c r="X88" s="194"/>
      <c r="Y88" s="209"/>
      <c r="Z88" s="209"/>
      <c r="AA88" s="194"/>
      <c r="AB88" s="194"/>
      <c r="AC88" s="194"/>
      <c r="AD88" s="194"/>
      <c r="AE88" s="194"/>
      <c r="AF88" s="194"/>
      <c r="AG88" s="194"/>
      <c r="AH88" s="194"/>
      <c r="AI88" s="194"/>
      <c r="AJ88" s="194"/>
      <c r="AK88" s="194"/>
    </row>
    <row r="89" spans="1:81" s="146" customFormat="1" ht="17.100000000000001" customHeight="1">
      <c r="A89" s="215"/>
      <c r="B89" s="216" t="s">
        <v>74</v>
      </c>
      <c r="C89" s="216">
        <f>SUM(C87:C88)</f>
        <v>29500</v>
      </c>
      <c r="D89" s="216">
        <f t="shared" ref="D89:X89" si="159">SUM(D87:D88)</f>
        <v>7375</v>
      </c>
      <c r="E89" s="216">
        <f t="shared" si="159"/>
        <v>2996</v>
      </c>
      <c r="F89" s="216">
        <f t="shared" si="159"/>
        <v>0</v>
      </c>
      <c r="G89" s="216">
        <f t="shared" si="159"/>
        <v>2092</v>
      </c>
      <c r="H89" s="216">
        <f t="shared" si="159"/>
        <v>5088</v>
      </c>
      <c r="I89" s="210">
        <f t="shared" si="155"/>
        <v>68.989830508474583</v>
      </c>
      <c r="J89" s="216">
        <f t="shared" si="159"/>
        <v>10375</v>
      </c>
      <c r="K89" s="216">
        <f t="shared" si="159"/>
        <v>2593.75</v>
      </c>
      <c r="L89" s="216">
        <f t="shared" si="159"/>
        <v>1093</v>
      </c>
      <c r="M89" s="216">
        <f t="shared" si="159"/>
        <v>0</v>
      </c>
      <c r="N89" s="216">
        <f t="shared" si="159"/>
        <v>837</v>
      </c>
      <c r="O89" s="216">
        <f t="shared" si="159"/>
        <v>1930</v>
      </c>
      <c r="P89" s="210">
        <f t="shared" si="158"/>
        <v>74.409638554216869</v>
      </c>
      <c r="Q89" s="216">
        <f t="shared" si="159"/>
        <v>0</v>
      </c>
      <c r="R89" s="216">
        <f t="shared" si="159"/>
        <v>0</v>
      </c>
      <c r="S89" s="216">
        <f t="shared" si="159"/>
        <v>0</v>
      </c>
      <c r="T89" s="216">
        <f t="shared" si="159"/>
        <v>0</v>
      </c>
      <c r="U89" s="216">
        <f t="shared" si="159"/>
        <v>0</v>
      </c>
      <c r="V89" s="216">
        <f t="shared" si="159"/>
        <v>0</v>
      </c>
      <c r="W89" s="216">
        <f t="shared" si="159"/>
        <v>0</v>
      </c>
      <c r="X89" s="216">
        <f t="shared" si="159"/>
        <v>0</v>
      </c>
      <c r="Y89" s="221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01"/>
    </row>
    <row r="90" spans="1:81" s="149" customFormat="1" ht="17.25">
      <c r="A90" s="217"/>
      <c r="B90" s="217" t="s">
        <v>135</v>
      </c>
      <c r="C90" s="217">
        <f>C10+C13+C14+C20+C24+C27+C30+C34+C38+C39+C40+C41+C46+C52+C55+C58+C64+C68+C72+C77+C81+C86+C89</f>
        <v>4000000</v>
      </c>
      <c r="D90" s="218">
        <f>D10+D13+D14+D20+D24+D27+D30+D34+D38+D39+D40+D41+D46+D52+D55+D58+D64+D68+D72+D77+D81+D86+D89</f>
        <v>1000000</v>
      </c>
      <c r="E90" s="218">
        <f t="shared" ref="E90:J90" si="160">E10+E13+E14+E20+E24+E27+E30+E34+E38+E39+E40+E41+E46+E52+E55+E58+E64+E68+E72+E77+E81+E86+E89</f>
        <v>261505</v>
      </c>
      <c r="F90" s="218">
        <f t="shared" si="160"/>
        <v>0</v>
      </c>
      <c r="G90" s="218">
        <f t="shared" si="160"/>
        <v>291252</v>
      </c>
      <c r="H90" s="218">
        <f t="shared" si="160"/>
        <v>552757</v>
      </c>
      <c r="I90" s="219">
        <f t="shared" si="155"/>
        <v>55.275700000000001</v>
      </c>
      <c r="J90" s="218">
        <f t="shared" si="160"/>
        <v>1600000</v>
      </c>
      <c r="K90" s="218">
        <f t="shared" ref="K90" si="161">K10+K13+K14+K20+K24+K27+K30+K34+K38+K39+K40+K41+K46+K52+K55+K58+K64+K68+K72+K77+K81+K86+K89</f>
        <v>400000</v>
      </c>
      <c r="L90" s="218">
        <f t="shared" ref="L90" si="162">L10+L13+L14+L20+L24+L27+L30+L34+L38+L39+L40+L41+L46+L52+L55+L58+L64+L68+L72+L77+L81+L86+L89</f>
        <v>103788.25</v>
      </c>
      <c r="M90" s="218">
        <f t="shared" ref="M90" si="163">M10+M13+M14+M20+M24+M27+M30+M34+M38+M39+M40+M41+M46+M52+M55+M58+M64+M68+M72+M77+M81+M86+M89</f>
        <v>0</v>
      </c>
      <c r="N90" s="218">
        <f t="shared" ref="N90" si="164">N10+N13+N14+N20+N24+N27+N30+N34+N38+N39+N40+N41+N46+N52+N55+N58+N64+N68+N72+N77+N81+N86+N89</f>
        <v>124444</v>
      </c>
      <c r="O90" s="218">
        <f t="shared" ref="O90" si="165">O10+O13+O14+O20+O24+O27+O30+O34+O38+O39+O40+O41+O46+O52+O55+O58+O64+O68+O72+O77+O81+O86+O89</f>
        <v>249444</v>
      </c>
      <c r="P90" s="219">
        <f t="shared" si="158"/>
        <v>62.360999999999997</v>
      </c>
      <c r="Q90" s="217">
        <f t="shared" ref="Q90:AB90" si="166">Q10+Q13+Q14+Q20+Q24+Q27+Q30+Q34+Q38+Q39+Q40+Q41+Q46+Q52+Q55+Q58+Q64+Q68+Q72+Q77+Q81+Q86+Q89</f>
        <v>4180000</v>
      </c>
      <c r="R90" s="220">
        <f t="shared" si="166"/>
        <v>1045000</v>
      </c>
      <c r="S90" s="217">
        <f t="shared" si="166"/>
        <v>260352</v>
      </c>
      <c r="T90" s="217">
        <f t="shared" si="166"/>
        <v>0</v>
      </c>
      <c r="U90" s="217">
        <f t="shared" si="166"/>
        <v>369433</v>
      </c>
      <c r="V90" s="217">
        <f t="shared" si="166"/>
        <v>629785</v>
      </c>
      <c r="W90" s="219">
        <f t="shared" ref="W90" si="167">V90*100/R90</f>
        <v>60.266507177033496</v>
      </c>
      <c r="X90" s="217">
        <f t="shared" si="166"/>
        <v>3000</v>
      </c>
      <c r="Y90" s="217">
        <f t="shared" si="166"/>
        <v>750</v>
      </c>
      <c r="Z90" s="217">
        <f t="shared" si="166"/>
        <v>236</v>
      </c>
      <c r="AA90" s="217">
        <f t="shared" si="166"/>
        <v>0</v>
      </c>
      <c r="AB90" s="217">
        <f t="shared" si="166"/>
        <v>260</v>
      </c>
      <c r="AC90" s="217">
        <f t="shared" ref="AC90:AK90" si="168">AC10+AC13+AC14+AC20+AC24+AC27+AC30+AC34+AC38+AC39+AC40+AC41+AC46+AC52+AC55+AC58+AC64+AC68+AC72+AC77+AC81+AC86+AC89</f>
        <v>496</v>
      </c>
      <c r="AD90" s="211">
        <f t="shared" ref="AD90" si="169">AC90*100/Y90</f>
        <v>66.13333333333334</v>
      </c>
      <c r="AE90" s="217">
        <f t="shared" ref="AE90:AJ90" si="170">AE10+AE13+AE14+AE20+AE24+AE27+AE30+AE34+AE38+AE39+AE40+AE41+AE46+AE52+AE55+AE58+AE64+AE68+AE72+AE77+AE81+AE86+AE89</f>
        <v>55</v>
      </c>
      <c r="AF90" s="217">
        <f t="shared" si="170"/>
        <v>4</v>
      </c>
      <c r="AG90" s="217">
        <f t="shared" si="170"/>
        <v>0</v>
      </c>
      <c r="AH90" s="217">
        <f t="shared" si="170"/>
        <v>0</v>
      </c>
      <c r="AI90" s="217">
        <f t="shared" si="170"/>
        <v>4</v>
      </c>
      <c r="AJ90" s="217">
        <f t="shared" si="170"/>
        <v>4</v>
      </c>
      <c r="AK90" s="222">
        <f t="shared" si="168"/>
        <v>100</v>
      </c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75"/>
    </row>
  </sheetData>
  <sheetProtection algorithmName="SHA-512" hashValue="bVeDBV3UHGuu9BDXhu5WGlbzyGUiIrXAD6GmAyI4czCG08p381G/uftd/DAIGrLp9XYhgXcL4OuVgbqOxmhwWw==" saltValue="A4m+oxCh4RSpMzGdbCb9+Q==" spinCount="100000" sheet="1" objects="1" scenarios="1"/>
  <mergeCells count="10">
    <mergeCell ref="A2:A3"/>
    <mergeCell ref="B2:B3"/>
    <mergeCell ref="C1:P1"/>
    <mergeCell ref="Q1:AD1"/>
    <mergeCell ref="AE1:AK1"/>
    <mergeCell ref="C2:I2"/>
    <mergeCell ref="J2:P2"/>
    <mergeCell ref="Q2:W2"/>
    <mergeCell ref="X2:AD2"/>
    <mergeCell ref="AE2:AK2"/>
  </mergeCells>
  <pageMargins left="0.7" right="0.7" top="0.5" bottom="0.5" header="0.05" footer="0.05"/>
  <pageSetup paperSize="9" scale="8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AJ94"/>
  <sheetViews>
    <sheetView workbookViewId="0">
      <pane xSplit="2" ySplit="3" topLeftCell="AZ81" activePane="bottomRight" state="frozen"/>
      <selection pane="topRight"/>
      <selection pane="bottomLeft"/>
      <selection pane="bottomRight" activeCell="G4" sqref="G4"/>
    </sheetView>
  </sheetViews>
  <sheetFormatPr defaultColWidth="8.85546875" defaultRowHeight="15.75"/>
  <cols>
    <col min="1" max="1" width="4.140625" style="7" customWidth="1"/>
    <col min="2" max="2" width="14.42578125" style="8" customWidth="1"/>
    <col min="3" max="3" width="10" style="7" customWidth="1"/>
    <col min="4" max="4" width="8.42578125" style="7" customWidth="1"/>
    <col min="5" max="6" width="9" style="7" customWidth="1"/>
    <col min="7" max="7" width="9.42578125" style="7" customWidth="1"/>
    <col min="8" max="10" width="9" style="7" customWidth="1"/>
    <col min="11" max="14" width="9.42578125" style="7" customWidth="1"/>
    <col min="15" max="16" width="9" style="7" customWidth="1"/>
    <col min="17" max="18" width="9.42578125" style="7" customWidth="1"/>
    <col min="19" max="19" width="9.5703125" style="7" customWidth="1"/>
    <col min="20" max="20" width="9" style="7" customWidth="1"/>
    <col min="21" max="21" width="10.140625" style="7" customWidth="1"/>
    <col min="22" max="22" width="9.85546875" style="7" customWidth="1"/>
    <col min="23" max="23" width="10.5703125" style="7" customWidth="1"/>
    <col min="24" max="24" width="9.85546875" style="7" customWidth="1"/>
    <col min="25" max="27" width="9.42578125" style="7" customWidth="1"/>
    <col min="28" max="28" width="9" style="7" customWidth="1"/>
    <col min="29" max="29" width="9.42578125" style="7" customWidth="1"/>
    <col min="30" max="30" width="8.85546875" style="7" customWidth="1"/>
    <col min="31" max="31" width="9.42578125" style="7" customWidth="1"/>
    <col min="32" max="32" width="9" style="7" customWidth="1"/>
    <col min="33" max="33" width="7.140625" style="7" customWidth="1"/>
    <col min="34" max="34" width="6.42578125" style="7" customWidth="1"/>
    <col min="35" max="35" width="9" style="7" customWidth="1"/>
    <col min="36" max="36" width="6.5703125" style="7" customWidth="1"/>
    <col min="37" max="37" width="7.42578125" style="7" customWidth="1"/>
    <col min="38" max="38" width="6" style="7" customWidth="1"/>
    <col min="39" max="39" width="8.42578125" style="7" customWidth="1"/>
    <col min="40" max="40" width="6.85546875" style="7" customWidth="1"/>
    <col min="41" max="41" width="7.5703125" style="7" customWidth="1"/>
    <col min="42" max="42" width="7.42578125" style="7" customWidth="1"/>
    <col min="43" max="43" width="8.42578125" style="7" customWidth="1"/>
    <col min="44" max="44" width="7.42578125" style="7" customWidth="1"/>
    <col min="45" max="45" width="9.42578125" style="7" customWidth="1"/>
    <col min="46" max="46" width="8.42578125" style="7" customWidth="1"/>
    <col min="47" max="47" width="11.140625" style="7" customWidth="1"/>
    <col min="48" max="48" width="7.42578125" style="7" customWidth="1"/>
    <col min="49" max="49" width="6" style="7" customWidth="1"/>
    <col min="50" max="50" width="7.42578125" style="7" customWidth="1"/>
    <col min="51" max="51" width="5.85546875" style="7" customWidth="1"/>
    <col min="52" max="52" width="8.42578125" style="7" customWidth="1"/>
    <col min="53" max="53" width="6.85546875" style="7" customWidth="1"/>
    <col min="54" max="54" width="8.42578125" style="7" customWidth="1"/>
    <col min="55" max="55" width="9" style="7" customWidth="1"/>
    <col min="56" max="56" width="9.5703125" style="7" customWidth="1"/>
    <col min="57" max="57" width="9.42578125" style="7" customWidth="1"/>
    <col min="58" max="58" width="9.5703125" style="7" customWidth="1"/>
    <col min="59" max="60" width="9" style="7" customWidth="1"/>
    <col min="61" max="61" width="12.5703125" style="7" customWidth="1"/>
    <col min="62" max="62" width="12.42578125" style="7" customWidth="1"/>
    <col min="63" max="63" width="9" style="1" customWidth="1"/>
    <col min="64" max="64" width="9.5703125" style="1" customWidth="1"/>
    <col min="65" max="65" width="12.85546875" style="1" customWidth="1"/>
    <col min="66" max="459" width="8.85546875" style="1"/>
    <col min="460" max="801" width="8.85546875" style="7"/>
    <col min="802" max="2740" width="8.85546875" style="1"/>
    <col min="2741" max="16384" width="8.85546875" style="7"/>
  </cols>
  <sheetData>
    <row r="1" spans="1:65" s="1" customFormat="1" ht="27.6" customHeight="1">
      <c r="A1" s="371" t="s">
        <v>0</v>
      </c>
      <c r="B1" s="373" t="s">
        <v>1</v>
      </c>
      <c r="C1" s="369" t="s">
        <v>2</v>
      </c>
      <c r="D1" s="369" t="s">
        <v>3</v>
      </c>
      <c r="E1" s="369" t="s">
        <v>4</v>
      </c>
      <c r="F1" s="369" t="s">
        <v>5</v>
      </c>
      <c r="G1" s="369" t="s">
        <v>6</v>
      </c>
      <c r="H1" s="369" t="s">
        <v>221</v>
      </c>
      <c r="I1" s="369" t="s">
        <v>8</v>
      </c>
      <c r="J1" s="369" t="s">
        <v>221</v>
      </c>
      <c r="K1" s="368" t="s">
        <v>9</v>
      </c>
      <c r="L1" s="368"/>
      <c r="M1" s="368"/>
      <c r="N1" s="368"/>
      <c r="O1" s="369" t="s">
        <v>10</v>
      </c>
      <c r="P1" s="369" t="s">
        <v>11</v>
      </c>
      <c r="Q1" s="368" t="s">
        <v>9</v>
      </c>
      <c r="R1" s="368"/>
      <c r="S1" s="368" t="s">
        <v>12</v>
      </c>
      <c r="T1" s="368"/>
      <c r="U1" s="368"/>
      <c r="V1" s="368"/>
      <c r="W1" s="368"/>
      <c r="X1" s="368"/>
      <c r="Y1" s="368"/>
      <c r="Z1" s="368"/>
      <c r="AA1" s="368" t="s">
        <v>13</v>
      </c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 t="s">
        <v>14</v>
      </c>
      <c r="AP1" s="368"/>
      <c r="AQ1" s="368"/>
      <c r="AR1" s="368"/>
      <c r="AS1" s="368"/>
      <c r="AT1" s="368"/>
      <c r="AU1" s="368"/>
      <c r="AV1" s="368" t="s">
        <v>15</v>
      </c>
      <c r="AW1" s="368"/>
      <c r="AX1" s="368"/>
      <c r="AY1" s="368"/>
      <c r="AZ1" s="368"/>
      <c r="BA1" s="368"/>
      <c r="BB1" s="368"/>
      <c r="BC1" s="369" t="s">
        <v>16</v>
      </c>
      <c r="BD1" s="369" t="s">
        <v>17</v>
      </c>
      <c r="BE1" s="368" t="s">
        <v>18</v>
      </c>
      <c r="BF1" s="368"/>
      <c r="BG1" s="368" t="s">
        <v>19</v>
      </c>
      <c r="BH1" s="368"/>
      <c r="BI1" s="368"/>
      <c r="BJ1" s="368"/>
      <c r="BK1" s="368" t="s">
        <v>18</v>
      </c>
      <c r="BL1" s="368"/>
      <c r="BM1" s="368"/>
    </row>
    <row r="2" spans="1:65" s="1" customFormat="1" ht="99" customHeight="1">
      <c r="A2" s="372"/>
      <c r="B2" s="374"/>
      <c r="C2" s="370"/>
      <c r="D2" s="370"/>
      <c r="E2" s="370"/>
      <c r="F2" s="370"/>
      <c r="G2" s="370"/>
      <c r="H2" s="370"/>
      <c r="I2" s="370"/>
      <c r="J2" s="370"/>
      <c r="K2" s="33" t="s">
        <v>20</v>
      </c>
      <c r="L2" s="33" t="s">
        <v>7</v>
      </c>
      <c r="M2" s="33" t="s">
        <v>21</v>
      </c>
      <c r="N2" s="33" t="s">
        <v>7</v>
      </c>
      <c r="O2" s="370"/>
      <c r="P2" s="370"/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  <c r="X2" s="33" t="s">
        <v>29</v>
      </c>
      <c r="Y2" s="33" t="s">
        <v>30</v>
      </c>
      <c r="Z2" s="33" t="s">
        <v>31</v>
      </c>
      <c r="AA2" s="33" t="s">
        <v>32</v>
      </c>
      <c r="AB2" s="33" t="s">
        <v>33</v>
      </c>
      <c r="AC2" s="33" t="s">
        <v>34</v>
      </c>
      <c r="AD2" s="33" t="s">
        <v>35</v>
      </c>
      <c r="AE2" s="33" t="s">
        <v>36</v>
      </c>
      <c r="AF2" s="33" t="s">
        <v>37</v>
      </c>
      <c r="AG2" s="33" t="s">
        <v>38</v>
      </c>
      <c r="AH2" s="33" t="s">
        <v>39</v>
      </c>
      <c r="AI2" s="33" t="s">
        <v>40</v>
      </c>
      <c r="AJ2" s="33" t="s">
        <v>41</v>
      </c>
      <c r="AK2" s="33" t="s">
        <v>42</v>
      </c>
      <c r="AL2" s="33" t="s">
        <v>43</v>
      </c>
      <c r="AM2" s="33" t="s">
        <v>44</v>
      </c>
      <c r="AN2" s="33" t="s">
        <v>45</v>
      </c>
      <c r="AO2" s="33" t="s">
        <v>46</v>
      </c>
      <c r="AP2" s="33" t="s">
        <v>47</v>
      </c>
      <c r="AQ2" s="33" t="s">
        <v>48</v>
      </c>
      <c r="AR2" s="33" t="s">
        <v>49</v>
      </c>
      <c r="AS2" s="33" t="s">
        <v>50</v>
      </c>
      <c r="AT2" s="33" t="s">
        <v>51</v>
      </c>
      <c r="AU2" s="33" t="s">
        <v>52</v>
      </c>
      <c r="AV2" s="33" t="s">
        <v>53</v>
      </c>
      <c r="AW2" s="33" t="s">
        <v>54</v>
      </c>
      <c r="AX2" s="33" t="s">
        <v>55</v>
      </c>
      <c r="AY2" s="33" t="s">
        <v>56</v>
      </c>
      <c r="AZ2" s="33" t="s">
        <v>50</v>
      </c>
      <c r="BA2" s="33" t="s">
        <v>51</v>
      </c>
      <c r="BB2" s="36" t="s">
        <v>52</v>
      </c>
      <c r="BC2" s="370"/>
      <c r="BD2" s="370"/>
      <c r="BE2" s="33" t="s">
        <v>57</v>
      </c>
      <c r="BF2" s="33" t="s">
        <v>58</v>
      </c>
      <c r="BG2" s="33" t="s">
        <v>59</v>
      </c>
      <c r="BH2" s="33" t="s">
        <v>60</v>
      </c>
      <c r="BI2" s="33" t="s">
        <v>61</v>
      </c>
      <c r="BJ2" s="33" t="s">
        <v>62</v>
      </c>
      <c r="BK2" s="33" t="s">
        <v>63</v>
      </c>
      <c r="BL2" s="33" t="s">
        <v>64</v>
      </c>
      <c r="BM2" s="33" t="s">
        <v>65</v>
      </c>
    </row>
    <row r="3" spans="1:65" s="2" customFormat="1" ht="12">
      <c r="A3" s="10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  <c r="P3" s="11">
        <v>16</v>
      </c>
      <c r="Q3" s="11">
        <v>17</v>
      </c>
      <c r="R3" s="11">
        <v>18</v>
      </c>
      <c r="S3" s="11">
        <v>19</v>
      </c>
      <c r="T3" s="11">
        <v>20</v>
      </c>
      <c r="U3" s="11">
        <v>21</v>
      </c>
      <c r="V3" s="11">
        <v>22</v>
      </c>
      <c r="W3" s="11">
        <v>23</v>
      </c>
      <c r="X3" s="11">
        <v>24</v>
      </c>
      <c r="Y3" s="11">
        <v>25</v>
      </c>
      <c r="Z3" s="11">
        <v>26</v>
      </c>
      <c r="AA3" s="11">
        <v>27</v>
      </c>
      <c r="AB3" s="11">
        <v>28</v>
      </c>
      <c r="AC3" s="11">
        <v>29</v>
      </c>
      <c r="AD3" s="11">
        <v>30</v>
      </c>
      <c r="AE3" s="11">
        <v>31</v>
      </c>
      <c r="AF3" s="11">
        <v>32</v>
      </c>
      <c r="AG3" s="11">
        <v>33</v>
      </c>
      <c r="AH3" s="11">
        <v>34</v>
      </c>
      <c r="AI3" s="11">
        <v>35</v>
      </c>
      <c r="AJ3" s="11">
        <v>36</v>
      </c>
      <c r="AK3" s="11">
        <v>37</v>
      </c>
      <c r="AL3" s="11">
        <v>38</v>
      </c>
      <c r="AM3" s="11">
        <v>39</v>
      </c>
      <c r="AN3" s="11">
        <v>40</v>
      </c>
      <c r="AO3" s="11">
        <v>41</v>
      </c>
      <c r="AP3" s="11">
        <v>42</v>
      </c>
      <c r="AQ3" s="11">
        <v>43</v>
      </c>
      <c r="AR3" s="11">
        <v>44</v>
      </c>
      <c r="AS3" s="11">
        <v>45</v>
      </c>
      <c r="AT3" s="11">
        <v>46</v>
      </c>
      <c r="AU3" s="11">
        <v>47</v>
      </c>
      <c r="AV3" s="11">
        <v>48</v>
      </c>
      <c r="AW3" s="11">
        <v>49</v>
      </c>
      <c r="AX3" s="11">
        <v>50</v>
      </c>
      <c r="AY3" s="11">
        <v>51</v>
      </c>
      <c r="AZ3" s="11">
        <v>52</v>
      </c>
      <c r="BA3" s="11">
        <v>53</v>
      </c>
      <c r="BB3" s="11">
        <v>54</v>
      </c>
      <c r="BC3" s="11">
        <v>55</v>
      </c>
      <c r="BD3" s="11">
        <v>56</v>
      </c>
      <c r="BE3" s="11">
        <v>57</v>
      </c>
      <c r="BF3" s="11">
        <v>58</v>
      </c>
      <c r="BG3" s="11">
        <v>59</v>
      </c>
      <c r="BH3" s="11">
        <v>60</v>
      </c>
      <c r="BI3" s="11">
        <v>61</v>
      </c>
      <c r="BJ3" s="11">
        <v>62</v>
      </c>
      <c r="BK3" s="11">
        <v>63</v>
      </c>
      <c r="BL3" s="11">
        <v>64</v>
      </c>
      <c r="BM3" s="11">
        <v>65</v>
      </c>
    </row>
    <row r="4" spans="1:65" s="1" customFormat="1" ht="17.100000000000001" customHeight="1">
      <c r="A4" s="12">
        <v>1</v>
      </c>
      <c r="B4" s="13" t="s">
        <v>66</v>
      </c>
      <c r="C4" s="13">
        <v>65000</v>
      </c>
      <c r="D4" s="13">
        <v>0</v>
      </c>
      <c r="E4" s="34">
        <v>5412</v>
      </c>
      <c r="F4" s="34"/>
      <c r="G4" s="34">
        <v>4835</v>
      </c>
      <c r="H4" s="15">
        <f>G4*100/E4</f>
        <v>89.338507021433855</v>
      </c>
      <c r="I4" s="34">
        <v>0</v>
      </c>
      <c r="J4" s="15"/>
      <c r="K4" s="34">
        <f>G4+'Sep25'!K4</f>
        <v>13815</v>
      </c>
      <c r="L4" s="15">
        <f t="shared" ref="L4:L67" si="0">K4*100/C4</f>
        <v>21.253846153846155</v>
      </c>
      <c r="M4" s="34"/>
      <c r="N4" s="15"/>
      <c r="O4" s="34"/>
      <c r="P4" s="34">
        <v>0</v>
      </c>
      <c r="Q4" s="34">
        <f>O4+'Sep25'!Q4</f>
        <v>20</v>
      </c>
      <c r="R4" s="34">
        <f>P4+'Sep25'!R4</f>
        <v>0</v>
      </c>
      <c r="S4" s="34">
        <v>4196</v>
      </c>
      <c r="T4" s="34">
        <v>0</v>
      </c>
      <c r="U4" s="34">
        <v>1104</v>
      </c>
      <c r="V4" s="34"/>
      <c r="W4" s="34">
        <v>565</v>
      </c>
      <c r="X4" s="34"/>
      <c r="Y4" s="15">
        <f t="shared" ref="Y4:Z67" si="1">W4*100/U4</f>
        <v>51.177536231884055</v>
      </c>
      <c r="Z4" s="15"/>
      <c r="AA4" s="34">
        <v>5083</v>
      </c>
      <c r="AB4" s="34"/>
      <c r="AC4" s="34">
        <v>2638</v>
      </c>
      <c r="AD4" s="34"/>
      <c r="AE4" s="34">
        <v>2445</v>
      </c>
      <c r="AF4" s="34"/>
      <c r="AG4" s="34">
        <v>121</v>
      </c>
      <c r="AH4" s="34"/>
      <c r="AI4" s="34">
        <v>377</v>
      </c>
      <c r="AJ4" s="34"/>
      <c r="AK4" s="34">
        <v>82</v>
      </c>
      <c r="AL4" s="34"/>
      <c r="AM4" s="34">
        <v>236</v>
      </c>
      <c r="AN4" s="34"/>
      <c r="AO4" s="34">
        <v>1027</v>
      </c>
      <c r="AP4" s="34"/>
      <c r="AQ4" s="34">
        <v>795</v>
      </c>
      <c r="AR4" s="34"/>
      <c r="AS4" s="34">
        <f>AO4+AQ4</f>
        <v>1822</v>
      </c>
      <c r="AT4" s="34">
        <f>AP4+AR4</f>
        <v>0</v>
      </c>
      <c r="AU4" s="34">
        <f>AS4+AT4</f>
        <v>1822</v>
      </c>
      <c r="AV4" s="34">
        <f>AO4+'Sep25'!AV4</f>
        <v>2941</v>
      </c>
      <c r="AW4" s="34">
        <f>AP4+'Sep25'!AW4</f>
        <v>0</v>
      </c>
      <c r="AX4" s="34">
        <f>AQ4+'Sep25'!AX4</f>
        <v>2286</v>
      </c>
      <c r="AY4" s="34">
        <f>AR4+'Sep25'!AY4</f>
        <v>0</v>
      </c>
      <c r="AZ4" s="34">
        <f>AV4+AX4</f>
        <v>5227</v>
      </c>
      <c r="BA4" s="34">
        <f>AW4+AY4</f>
        <v>0</v>
      </c>
      <c r="BB4" s="34">
        <f>AZ4+BA4</f>
        <v>5227</v>
      </c>
      <c r="BC4" s="34">
        <v>0</v>
      </c>
      <c r="BD4" s="34">
        <v>0</v>
      </c>
      <c r="BE4" s="34">
        <v>0</v>
      </c>
      <c r="BF4" s="34">
        <v>0</v>
      </c>
      <c r="BG4" s="34">
        <v>0</v>
      </c>
      <c r="BH4" s="34">
        <v>0</v>
      </c>
      <c r="BI4" s="34">
        <v>0</v>
      </c>
      <c r="BJ4" s="34">
        <v>0</v>
      </c>
      <c r="BK4" s="188">
        <v>0</v>
      </c>
      <c r="BL4" s="188">
        <v>0</v>
      </c>
      <c r="BM4" s="188">
        <v>0</v>
      </c>
    </row>
    <row r="5" spans="1:65" s="1" customFormat="1" ht="17.100000000000001" customHeight="1">
      <c r="A5" s="12">
        <v>2</v>
      </c>
      <c r="B5" s="13" t="s">
        <v>67</v>
      </c>
      <c r="C5" s="13">
        <v>76000</v>
      </c>
      <c r="D5" s="13">
        <v>0</v>
      </c>
      <c r="E5" s="34">
        <v>6333</v>
      </c>
      <c r="F5" s="34">
        <v>0</v>
      </c>
      <c r="G5" s="34">
        <v>5139</v>
      </c>
      <c r="H5" s="15">
        <f t="shared" ref="H5:H68" si="2">G5*100/E5</f>
        <v>81.14637612505922</v>
      </c>
      <c r="I5" s="34">
        <v>0</v>
      </c>
      <c r="J5" s="15"/>
      <c r="K5" s="34">
        <f>G5+'Sep25'!K5</f>
        <v>14310</v>
      </c>
      <c r="L5" s="15">
        <f t="shared" si="0"/>
        <v>18.828947368421051</v>
      </c>
      <c r="M5" s="34"/>
      <c r="N5" s="15"/>
      <c r="O5" s="34"/>
      <c r="P5" s="34">
        <v>0</v>
      </c>
      <c r="Q5" s="34">
        <f>O5+'Sep25'!Q5</f>
        <v>0</v>
      </c>
      <c r="R5" s="34">
        <f>P5+'Sep25'!R5</f>
        <v>0</v>
      </c>
      <c r="S5" s="34">
        <v>4814</v>
      </c>
      <c r="T5" s="34"/>
      <c r="U5" s="34">
        <v>1053</v>
      </c>
      <c r="V5" s="34"/>
      <c r="W5" s="34">
        <v>567</v>
      </c>
      <c r="X5" s="34"/>
      <c r="Y5" s="15">
        <f t="shared" si="1"/>
        <v>53.846153846153847</v>
      </c>
      <c r="Z5" s="15"/>
      <c r="AA5" s="34">
        <v>4902</v>
      </c>
      <c r="AB5" s="34"/>
      <c r="AC5" s="34">
        <v>2875</v>
      </c>
      <c r="AD5" s="34"/>
      <c r="AE5" s="34">
        <v>2027</v>
      </c>
      <c r="AF5" s="34"/>
      <c r="AG5" s="34">
        <v>182</v>
      </c>
      <c r="AH5" s="34"/>
      <c r="AI5" s="34">
        <v>276</v>
      </c>
      <c r="AJ5" s="34"/>
      <c r="AK5" s="34">
        <v>70</v>
      </c>
      <c r="AL5" s="34"/>
      <c r="AM5" s="34">
        <v>135</v>
      </c>
      <c r="AN5" s="34"/>
      <c r="AO5" s="34">
        <v>1229</v>
      </c>
      <c r="AP5" s="34"/>
      <c r="AQ5" s="34">
        <v>983</v>
      </c>
      <c r="AR5" s="34"/>
      <c r="AS5" s="34">
        <f t="shared" ref="AS5:AT68" si="3">AO5+AQ5</f>
        <v>2212</v>
      </c>
      <c r="AT5" s="34">
        <f t="shared" si="3"/>
        <v>0</v>
      </c>
      <c r="AU5" s="34">
        <f t="shared" ref="AU5:AU68" si="4">AS5+AT5</f>
        <v>2212</v>
      </c>
      <c r="AV5" s="34">
        <f>AO5+'Sep25'!AV5</f>
        <v>3890</v>
      </c>
      <c r="AW5" s="34">
        <f>AP5+'Sep25'!AW5</f>
        <v>0</v>
      </c>
      <c r="AX5" s="34">
        <f>AQ5+'Sep25'!AX5</f>
        <v>3233</v>
      </c>
      <c r="AY5" s="34">
        <f>AR5+'Sep25'!AY5</f>
        <v>0</v>
      </c>
      <c r="AZ5" s="34">
        <f t="shared" ref="AZ5:BA68" si="5">AV5+AX5</f>
        <v>7123</v>
      </c>
      <c r="BA5" s="34">
        <f t="shared" si="5"/>
        <v>0</v>
      </c>
      <c r="BB5" s="34">
        <f t="shared" ref="BB5:BB68" si="6">AZ5+BA5</f>
        <v>7123</v>
      </c>
      <c r="BC5" s="34">
        <v>0</v>
      </c>
      <c r="BD5" s="34">
        <v>0</v>
      </c>
      <c r="BE5" s="34">
        <v>0</v>
      </c>
      <c r="BF5" s="34">
        <v>0</v>
      </c>
      <c r="BG5" s="34">
        <v>0</v>
      </c>
      <c r="BH5" s="34">
        <v>0</v>
      </c>
      <c r="BI5" s="34">
        <v>0</v>
      </c>
      <c r="BJ5" s="34">
        <v>0</v>
      </c>
      <c r="BK5" s="188">
        <v>0</v>
      </c>
      <c r="BL5" s="188">
        <v>0</v>
      </c>
      <c r="BM5" s="188">
        <v>0</v>
      </c>
    </row>
    <row r="6" spans="1:65" s="1" customFormat="1" ht="17.100000000000001" customHeight="1">
      <c r="A6" s="12">
        <v>3</v>
      </c>
      <c r="B6" s="13" t="s">
        <v>68</v>
      </c>
      <c r="C6" s="13">
        <v>63000</v>
      </c>
      <c r="D6" s="13">
        <v>0</v>
      </c>
      <c r="E6" s="34">
        <v>5251</v>
      </c>
      <c r="F6" s="34">
        <v>0</v>
      </c>
      <c r="G6" s="34">
        <v>3784</v>
      </c>
      <c r="H6" s="15">
        <f t="shared" si="2"/>
        <v>72.062464292515713</v>
      </c>
      <c r="I6" s="34">
        <v>0</v>
      </c>
      <c r="J6" s="15"/>
      <c r="K6" s="34">
        <f>G6+'Sep25'!K6</f>
        <v>10661</v>
      </c>
      <c r="L6" s="15">
        <f t="shared" si="0"/>
        <v>16.922222222222221</v>
      </c>
      <c r="M6" s="34"/>
      <c r="N6" s="15"/>
      <c r="O6" s="34"/>
      <c r="P6" s="34">
        <v>0</v>
      </c>
      <c r="Q6" s="34">
        <f>O6+'Sep25'!Q6</f>
        <v>0</v>
      </c>
      <c r="R6" s="34">
        <f>P6+'Sep25'!R6</f>
        <v>0</v>
      </c>
      <c r="S6" s="34">
        <v>3540</v>
      </c>
      <c r="T6" s="34"/>
      <c r="U6" s="34">
        <v>978</v>
      </c>
      <c r="V6" s="34"/>
      <c r="W6" s="34">
        <v>513</v>
      </c>
      <c r="X6" s="34"/>
      <c r="Y6" s="15">
        <f t="shared" si="1"/>
        <v>52.45398773006135</v>
      </c>
      <c r="Z6" s="15"/>
      <c r="AA6" s="34">
        <v>3897</v>
      </c>
      <c r="AB6" s="34"/>
      <c r="AC6" s="34">
        <v>2109</v>
      </c>
      <c r="AD6" s="34"/>
      <c r="AE6" s="34">
        <v>1788</v>
      </c>
      <c r="AF6" s="34"/>
      <c r="AG6" s="34">
        <v>56</v>
      </c>
      <c r="AH6" s="34"/>
      <c r="AI6" s="34">
        <v>203</v>
      </c>
      <c r="AJ6" s="34"/>
      <c r="AK6" s="34">
        <v>45</v>
      </c>
      <c r="AL6" s="34"/>
      <c r="AM6" s="34">
        <v>135</v>
      </c>
      <c r="AN6" s="34"/>
      <c r="AO6" s="34">
        <v>900</v>
      </c>
      <c r="AP6" s="34"/>
      <c r="AQ6" s="34">
        <v>770</v>
      </c>
      <c r="AR6" s="34"/>
      <c r="AS6" s="34">
        <f t="shared" si="3"/>
        <v>1670</v>
      </c>
      <c r="AT6" s="34">
        <f t="shared" si="3"/>
        <v>0</v>
      </c>
      <c r="AU6" s="34">
        <f t="shared" si="4"/>
        <v>1670</v>
      </c>
      <c r="AV6" s="34">
        <f>AO6+'Sep25'!AV6</f>
        <v>2526</v>
      </c>
      <c r="AW6" s="34">
        <f>AP6+'Sep25'!AW6</f>
        <v>0</v>
      </c>
      <c r="AX6" s="34">
        <f>AQ6+'Sep25'!AX6</f>
        <v>2094</v>
      </c>
      <c r="AY6" s="34">
        <f>AR6+'Sep25'!AY6</f>
        <v>0</v>
      </c>
      <c r="AZ6" s="34">
        <f t="shared" si="5"/>
        <v>4620</v>
      </c>
      <c r="BA6" s="34">
        <f t="shared" si="5"/>
        <v>0</v>
      </c>
      <c r="BB6" s="34">
        <f t="shared" si="6"/>
        <v>4620</v>
      </c>
      <c r="BC6" s="34">
        <v>0</v>
      </c>
      <c r="BD6" s="34">
        <v>0</v>
      </c>
      <c r="BE6" s="34">
        <v>0</v>
      </c>
      <c r="BF6" s="34">
        <v>0</v>
      </c>
      <c r="BG6" s="34">
        <v>0</v>
      </c>
      <c r="BH6" s="34">
        <v>0</v>
      </c>
      <c r="BI6" s="34">
        <v>0</v>
      </c>
      <c r="BJ6" s="34">
        <v>0</v>
      </c>
      <c r="BK6" s="188">
        <v>0</v>
      </c>
      <c r="BL6" s="188">
        <v>0</v>
      </c>
      <c r="BM6" s="188">
        <v>0</v>
      </c>
    </row>
    <row r="7" spans="1:65" s="1" customFormat="1" ht="17.100000000000001" customHeight="1">
      <c r="A7" s="12">
        <v>4</v>
      </c>
      <c r="B7" s="13" t="s">
        <v>69</v>
      </c>
      <c r="C7" s="13">
        <v>67000</v>
      </c>
      <c r="D7" s="13">
        <v>0</v>
      </c>
      <c r="E7" s="34">
        <v>5583</v>
      </c>
      <c r="F7" s="34">
        <v>0</v>
      </c>
      <c r="G7" s="34">
        <v>4645</v>
      </c>
      <c r="H7" s="15">
        <f t="shared" si="2"/>
        <v>83.198996955042091</v>
      </c>
      <c r="I7" s="34">
        <v>0</v>
      </c>
      <c r="J7" s="15"/>
      <c r="K7" s="34">
        <f>G7+'Sep25'!K7</f>
        <v>13600</v>
      </c>
      <c r="L7" s="15">
        <f t="shared" si="0"/>
        <v>20.298507462686569</v>
      </c>
      <c r="M7" s="34"/>
      <c r="N7" s="15"/>
      <c r="O7" s="34">
        <v>14</v>
      </c>
      <c r="P7" s="34">
        <v>0</v>
      </c>
      <c r="Q7" s="34">
        <f>O7+'Sep25'!Q7</f>
        <v>29</v>
      </c>
      <c r="R7" s="34">
        <f>P7+'Sep25'!R7</f>
        <v>0</v>
      </c>
      <c r="S7" s="34">
        <v>4100</v>
      </c>
      <c r="T7" s="34"/>
      <c r="U7" s="34">
        <v>1084</v>
      </c>
      <c r="V7" s="34"/>
      <c r="W7" s="34">
        <v>580</v>
      </c>
      <c r="X7" s="34"/>
      <c r="Y7" s="15">
        <f t="shared" si="1"/>
        <v>53.505535055350556</v>
      </c>
      <c r="Z7" s="15"/>
      <c r="AA7" s="34">
        <v>5120</v>
      </c>
      <c r="AB7" s="34"/>
      <c r="AC7" s="34">
        <v>2633</v>
      </c>
      <c r="AD7" s="34"/>
      <c r="AE7" s="34">
        <v>2487</v>
      </c>
      <c r="AF7" s="34"/>
      <c r="AG7" s="34">
        <v>72</v>
      </c>
      <c r="AH7" s="34"/>
      <c r="AI7" s="34">
        <v>219</v>
      </c>
      <c r="AJ7" s="34"/>
      <c r="AK7" s="34">
        <v>55</v>
      </c>
      <c r="AL7" s="34"/>
      <c r="AM7" s="34">
        <v>96</v>
      </c>
      <c r="AN7" s="34"/>
      <c r="AO7" s="34">
        <v>1206</v>
      </c>
      <c r="AP7" s="34"/>
      <c r="AQ7" s="34">
        <v>986</v>
      </c>
      <c r="AR7" s="34"/>
      <c r="AS7" s="34">
        <f t="shared" si="3"/>
        <v>2192</v>
      </c>
      <c r="AT7" s="34">
        <f t="shared" si="3"/>
        <v>0</v>
      </c>
      <c r="AU7" s="34">
        <f t="shared" si="4"/>
        <v>2192</v>
      </c>
      <c r="AV7" s="34">
        <f>AO7+'Sep25'!AV7</f>
        <v>3518</v>
      </c>
      <c r="AW7" s="34">
        <f>AP7+'Sep25'!AW7</f>
        <v>0</v>
      </c>
      <c r="AX7" s="34">
        <f>AQ7+'Sep25'!AX7</f>
        <v>2838</v>
      </c>
      <c r="AY7" s="34">
        <f>AR7+'Sep25'!AY7</f>
        <v>0</v>
      </c>
      <c r="AZ7" s="34">
        <f t="shared" si="5"/>
        <v>6356</v>
      </c>
      <c r="BA7" s="34">
        <f t="shared" si="5"/>
        <v>0</v>
      </c>
      <c r="BB7" s="34">
        <f t="shared" si="6"/>
        <v>6356</v>
      </c>
      <c r="BC7" s="34">
        <v>0</v>
      </c>
      <c r="BD7" s="34">
        <v>0</v>
      </c>
      <c r="BE7" s="34">
        <v>0</v>
      </c>
      <c r="BF7" s="34">
        <v>0</v>
      </c>
      <c r="BG7" s="34">
        <v>0</v>
      </c>
      <c r="BH7" s="34">
        <v>0</v>
      </c>
      <c r="BI7" s="34">
        <v>0</v>
      </c>
      <c r="BJ7" s="34">
        <v>0</v>
      </c>
      <c r="BK7" s="188">
        <v>0</v>
      </c>
      <c r="BL7" s="188">
        <v>0</v>
      </c>
      <c r="BM7" s="188">
        <v>0</v>
      </c>
    </row>
    <row r="8" spans="1:65" s="1" customFormat="1" ht="17.100000000000001" customHeight="1">
      <c r="A8" s="16">
        <v>5</v>
      </c>
      <c r="B8" s="17" t="s">
        <v>70</v>
      </c>
      <c r="C8" s="13">
        <v>60000</v>
      </c>
      <c r="D8" s="13">
        <v>0</v>
      </c>
      <c r="E8" s="34">
        <v>5005</v>
      </c>
      <c r="F8" s="34">
        <v>0</v>
      </c>
      <c r="G8" s="34">
        <v>4332</v>
      </c>
      <c r="H8" s="15">
        <f t="shared" si="2"/>
        <v>86.553446553446548</v>
      </c>
      <c r="I8" s="34">
        <v>0</v>
      </c>
      <c r="J8" s="15"/>
      <c r="K8" s="34">
        <f>G8+'Sep25'!K8</f>
        <v>12232</v>
      </c>
      <c r="L8" s="15">
        <f t="shared" si="0"/>
        <v>20.386666666666667</v>
      </c>
      <c r="M8" s="34"/>
      <c r="N8" s="15"/>
      <c r="O8" s="34"/>
      <c r="P8" s="34">
        <v>0</v>
      </c>
      <c r="Q8" s="34">
        <f>O8+'Sep25'!Q8</f>
        <v>0</v>
      </c>
      <c r="R8" s="34">
        <f>P8+'Sep25'!R8</f>
        <v>0</v>
      </c>
      <c r="S8" s="34">
        <v>3975</v>
      </c>
      <c r="T8" s="34"/>
      <c r="U8" s="34">
        <v>863</v>
      </c>
      <c r="V8" s="34"/>
      <c r="W8" s="34">
        <v>435</v>
      </c>
      <c r="X8" s="34"/>
      <c r="Y8" s="15">
        <f t="shared" si="1"/>
        <v>50.405561993047506</v>
      </c>
      <c r="Z8" s="15"/>
      <c r="AA8" s="34">
        <v>4605</v>
      </c>
      <c r="AB8" s="34"/>
      <c r="AC8" s="34">
        <v>2466</v>
      </c>
      <c r="AD8" s="34"/>
      <c r="AE8" s="34">
        <v>2139</v>
      </c>
      <c r="AF8" s="34"/>
      <c r="AG8" s="34">
        <v>70</v>
      </c>
      <c r="AH8" s="34"/>
      <c r="AI8" s="34">
        <v>277</v>
      </c>
      <c r="AJ8" s="34"/>
      <c r="AK8" s="34">
        <v>62</v>
      </c>
      <c r="AL8" s="34"/>
      <c r="AM8" s="34">
        <v>205</v>
      </c>
      <c r="AN8" s="34"/>
      <c r="AO8" s="34">
        <v>1056</v>
      </c>
      <c r="AP8" s="34"/>
      <c r="AQ8" s="34">
        <v>796</v>
      </c>
      <c r="AR8" s="34"/>
      <c r="AS8" s="34">
        <f t="shared" si="3"/>
        <v>1852</v>
      </c>
      <c r="AT8" s="34">
        <f t="shared" si="3"/>
        <v>0</v>
      </c>
      <c r="AU8" s="34">
        <f t="shared" si="4"/>
        <v>1852</v>
      </c>
      <c r="AV8" s="34">
        <f>AO8+'Sep25'!AV8</f>
        <v>3027</v>
      </c>
      <c r="AW8" s="34">
        <f>AP8+'Sep25'!AW8</f>
        <v>0</v>
      </c>
      <c r="AX8" s="34">
        <f>AQ8+'Sep25'!AX8</f>
        <v>2353</v>
      </c>
      <c r="AY8" s="34">
        <f>AR8+'Sep25'!AY8</f>
        <v>0</v>
      </c>
      <c r="AZ8" s="34">
        <f t="shared" si="5"/>
        <v>5380</v>
      </c>
      <c r="BA8" s="34">
        <f t="shared" si="5"/>
        <v>0</v>
      </c>
      <c r="BB8" s="34">
        <f t="shared" si="6"/>
        <v>5380</v>
      </c>
      <c r="BC8" s="34">
        <v>0</v>
      </c>
      <c r="BD8" s="34">
        <v>0</v>
      </c>
      <c r="BE8" s="34">
        <v>0</v>
      </c>
      <c r="BF8" s="34">
        <v>0</v>
      </c>
      <c r="BG8" s="34">
        <v>0</v>
      </c>
      <c r="BH8" s="34">
        <v>0</v>
      </c>
      <c r="BI8" s="34">
        <v>0</v>
      </c>
      <c r="BJ8" s="34">
        <v>0</v>
      </c>
      <c r="BK8" s="188">
        <v>0</v>
      </c>
      <c r="BL8" s="188">
        <v>0</v>
      </c>
      <c r="BM8" s="188">
        <v>0</v>
      </c>
    </row>
    <row r="9" spans="1:65" s="138" customFormat="1" ht="17.100000000000001" customHeight="1">
      <c r="A9" s="18"/>
      <c r="B9" s="19" t="s">
        <v>71</v>
      </c>
      <c r="C9" s="19">
        <f>SUM(C4:C8)</f>
        <v>331000</v>
      </c>
      <c r="D9" s="19">
        <f t="shared" ref="D9:BM9" si="7">SUM(D4:D8)</f>
        <v>0</v>
      </c>
      <c r="E9" s="35">
        <f t="shared" si="7"/>
        <v>27584</v>
      </c>
      <c r="F9" s="35">
        <f t="shared" si="7"/>
        <v>0</v>
      </c>
      <c r="G9" s="35">
        <f t="shared" si="7"/>
        <v>22735</v>
      </c>
      <c r="H9" s="21">
        <f t="shared" si="2"/>
        <v>82.420968677494201</v>
      </c>
      <c r="I9" s="35">
        <f t="shared" si="7"/>
        <v>0</v>
      </c>
      <c r="J9" s="35">
        <f t="shared" si="7"/>
        <v>0</v>
      </c>
      <c r="K9" s="35">
        <f t="shared" si="7"/>
        <v>64618</v>
      </c>
      <c r="L9" s="21">
        <f t="shared" si="0"/>
        <v>19.522054380664652</v>
      </c>
      <c r="M9" s="35">
        <f t="shared" si="7"/>
        <v>0</v>
      </c>
      <c r="N9" s="35">
        <f t="shared" si="7"/>
        <v>0</v>
      </c>
      <c r="O9" s="35">
        <f t="shared" si="7"/>
        <v>14</v>
      </c>
      <c r="P9" s="35">
        <f t="shared" si="7"/>
        <v>0</v>
      </c>
      <c r="Q9" s="35">
        <f t="shared" si="7"/>
        <v>49</v>
      </c>
      <c r="R9" s="35">
        <f t="shared" si="7"/>
        <v>0</v>
      </c>
      <c r="S9" s="35">
        <f t="shared" si="7"/>
        <v>20625</v>
      </c>
      <c r="T9" s="35">
        <f t="shared" si="7"/>
        <v>0</v>
      </c>
      <c r="U9" s="35">
        <f t="shared" si="7"/>
        <v>5082</v>
      </c>
      <c r="V9" s="35">
        <f t="shared" si="7"/>
        <v>0</v>
      </c>
      <c r="W9" s="35">
        <f t="shared" si="7"/>
        <v>2660</v>
      </c>
      <c r="X9" s="35">
        <f t="shared" si="7"/>
        <v>0</v>
      </c>
      <c r="Y9" s="21">
        <f t="shared" si="1"/>
        <v>52.341597796143247</v>
      </c>
      <c r="Z9" s="35">
        <f t="shared" si="7"/>
        <v>0</v>
      </c>
      <c r="AA9" s="35">
        <f t="shared" si="7"/>
        <v>23607</v>
      </c>
      <c r="AB9" s="35">
        <f t="shared" si="7"/>
        <v>0</v>
      </c>
      <c r="AC9" s="35">
        <f t="shared" si="7"/>
        <v>12721</v>
      </c>
      <c r="AD9" s="35">
        <f t="shared" si="7"/>
        <v>0</v>
      </c>
      <c r="AE9" s="35">
        <f t="shared" si="7"/>
        <v>10886</v>
      </c>
      <c r="AF9" s="35">
        <f t="shared" si="7"/>
        <v>0</v>
      </c>
      <c r="AG9" s="35">
        <f t="shared" si="7"/>
        <v>501</v>
      </c>
      <c r="AH9" s="35">
        <f t="shared" si="7"/>
        <v>0</v>
      </c>
      <c r="AI9" s="35">
        <f t="shared" si="7"/>
        <v>1352</v>
      </c>
      <c r="AJ9" s="35">
        <f t="shared" si="7"/>
        <v>0</v>
      </c>
      <c r="AK9" s="35">
        <f t="shared" si="7"/>
        <v>314</v>
      </c>
      <c r="AL9" s="35">
        <f t="shared" si="7"/>
        <v>0</v>
      </c>
      <c r="AM9" s="35">
        <f t="shared" si="7"/>
        <v>807</v>
      </c>
      <c r="AN9" s="35">
        <f t="shared" si="7"/>
        <v>0</v>
      </c>
      <c r="AO9" s="35">
        <f t="shared" si="7"/>
        <v>5418</v>
      </c>
      <c r="AP9" s="35">
        <f t="shared" si="7"/>
        <v>0</v>
      </c>
      <c r="AQ9" s="35">
        <f t="shared" si="7"/>
        <v>4330</v>
      </c>
      <c r="AR9" s="35">
        <f t="shared" si="7"/>
        <v>0</v>
      </c>
      <c r="AS9" s="35">
        <f t="shared" si="7"/>
        <v>9748</v>
      </c>
      <c r="AT9" s="35">
        <f t="shared" si="7"/>
        <v>0</v>
      </c>
      <c r="AU9" s="35">
        <f t="shared" si="7"/>
        <v>9748</v>
      </c>
      <c r="AV9" s="35">
        <f t="shared" si="7"/>
        <v>15902</v>
      </c>
      <c r="AW9" s="35">
        <f t="shared" si="7"/>
        <v>0</v>
      </c>
      <c r="AX9" s="35">
        <f t="shared" si="7"/>
        <v>12804</v>
      </c>
      <c r="AY9" s="35">
        <f t="shared" si="7"/>
        <v>0</v>
      </c>
      <c r="AZ9" s="35">
        <f t="shared" si="7"/>
        <v>28706</v>
      </c>
      <c r="BA9" s="35">
        <f t="shared" si="7"/>
        <v>0</v>
      </c>
      <c r="BB9" s="35">
        <f t="shared" si="7"/>
        <v>28706</v>
      </c>
      <c r="BC9" s="35">
        <f t="shared" si="7"/>
        <v>0</v>
      </c>
      <c r="BD9" s="35">
        <f t="shared" si="7"/>
        <v>0</v>
      </c>
      <c r="BE9" s="35">
        <f t="shared" si="7"/>
        <v>0</v>
      </c>
      <c r="BF9" s="35">
        <f t="shared" si="7"/>
        <v>0</v>
      </c>
      <c r="BG9" s="35">
        <f t="shared" si="7"/>
        <v>0</v>
      </c>
      <c r="BH9" s="35">
        <f t="shared" si="7"/>
        <v>0</v>
      </c>
      <c r="BI9" s="35">
        <f t="shared" si="7"/>
        <v>0</v>
      </c>
      <c r="BJ9" s="35">
        <f t="shared" si="7"/>
        <v>0</v>
      </c>
      <c r="BK9" s="35">
        <f t="shared" si="7"/>
        <v>0</v>
      </c>
      <c r="BL9" s="35">
        <f t="shared" si="7"/>
        <v>0</v>
      </c>
      <c r="BM9" s="35">
        <f t="shared" si="7"/>
        <v>0</v>
      </c>
    </row>
    <row r="10" spans="1:65" s="1" customFormat="1" ht="17.100000000000001" customHeight="1">
      <c r="A10" s="22">
        <v>6</v>
      </c>
      <c r="B10" s="23" t="s">
        <v>72</v>
      </c>
      <c r="C10" s="13">
        <v>35000</v>
      </c>
      <c r="D10" s="13">
        <v>38000</v>
      </c>
      <c r="E10" s="34">
        <v>2935</v>
      </c>
      <c r="F10" s="34">
        <v>3060</v>
      </c>
      <c r="G10" s="34">
        <v>2147</v>
      </c>
      <c r="H10" s="15">
        <f t="shared" si="2"/>
        <v>73.15161839863714</v>
      </c>
      <c r="I10" s="34">
        <v>2795</v>
      </c>
      <c r="J10" s="15">
        <f t="shared" ref="J10:J67" si="8">I10*100/F10</f>
        <v>91.33986928104575</v>
      </c>
      <c r="K10" s="34">
        <f>G10+'Sep25'!K10</f>
        <v>6140</v>
      </c>
      <c r="L10" s="15">
        <f t="shared" si="0"/>
        <v>17.542857142857144</v>
      </c>
      <c r="M10" s="34">
        <f>I10+'Sep25'!M10</f>
        <v>7904</v>
      </c>
      <c r="N10" s="15">
        <f t="shared" ref="N10:N67" si="9">M10*100/D10</f>
        <v>20.8</v>
      </c>
      <c r="O10" s="34">
        <v>36</v>
      </c>
      <c r="P10" s="34">
        <v>118</v>
      </c>
      <c r="Q10" s="34">
        <f>O10+'Sep25'!Q10</f>
        <v>111</v>
      </c>
      <c r="R10" s="34">
        <f>P10+'Sep25'!R10</f>
        <v>323</v>
      </c>
      <c r="S10" s="34">
        <v>2270</v>
      </c>
      <c r="T10" s="34">
        <v>2604</v>
      </c>
      <c r="U10" s="34">
        <v>538</v>
      </c>
      <c r="V10" s="34">
        <v>596</v>
      </c>
      <c r="W10" s="34">
        <v>275</v>
      </c>
      <c r="X10" s="34">
        <v>305</v>
      </c>
      <c r="Y10" s="15">
        <f t="shared" si="1"/>
        <v>51.115241635687731</v>
      </c>
      <c r="Z10" s="15">
        <f t="shared" si="1"/>
        <v>51.174496644295303</v>
      </c>
      <c r="AA10" s="34">
        <v>2420</v>
      </c>
      <c r="AB10" s="34">
        <v>2583</v>
      </c>
      <c r="AC10" s="34">
        <v>1339</v>
      </c>
      <c r="AD10" s="34">
        <v>1460</v>
      </c>
      <c r="AE10" s="34">
        <v>1073</v>
      </c>
      <c r="AF10" s="34">
        <v>1123</v>
      </c>
      <c r="AG10" s="34">
        <v>29</v>
      </c>
      <c r="AH10" s="34">
        <v>32</v>
      </c>
      <c r="AI10" s="34">
        <v>202</v>
      </c>
      <c r="AJ10" s="34">
        <v>163</v>
      </c>
      <c r="AK10" s="34">
        <v>21</v>
      </c>
      <c r="AL10" s="34">
        <v>19</v>
      </c>
      <c r="AM10" s="34">
        <v>146</v>
      </c>
      <c r="AN10" s="34">
        <v>254</v>
      </c>
      <c r="AO10" s="34">
        <v>541</v>
      </c>
      <c r="AP10" s="34">
        <v>631</v>
      </c>
      <c r="AQ10" s="34">
        <v>432</v>
      </c>
      <c r="AR10" s="34">
        <v>500</v>
      </c>
      <c r="AS10" s="34">
        <f t="shared" si="3"/>
        <v>973</v>
      </c>
      <c r="AT10" s="34">
        <f t="shared" si="3"/>
        <v>1131</v>
      </c>
      <c r="AU10" s="34">
        <f t="shared" si="4"/>
        <v>2104</v>
      </c>
      <c r="AV10" s="34">
        <f>AO10+'Sep25'!AV10</f>
        <v>1641</v>
      </c>
      <c r="AW10" s="34">
        <f>AP10+'Sep25'!AW10</f>
        <v>1829</v>
      </c>
      <c r="AX10" s="34">
        <f>AQ10+'Sep25'!AX10</f>
        <v>1311</v>
      </c>
      <c r="AY10" s="34">
        <f>AR10+'Sep25'!AY10</f>
        <v>1521</v>
      </c>
      <c r="AZ10" s="34">
        <f t="shared" si="5"/>
        <v>2952</v>
      </c>
      <c r="BA10" s="34">
        <f t="shared" si="5"/>
        <v>3350</v>
      </c>
      <c r="BB10" s="34">
        <f t="shared" si="6"/>
        <v>6302</v>
      </c>
      <c r="BC10" s="34"/>
      <c r="BD10" s="34"/>
      <c r="BE10" s="34"/>
      <c r="BF10" s="34"/>
      <c r="BG10" s="34">
        <v>143</v>
      </c>
      <c r="BH10" s="34">
        <v>5010</v>
      </c>
      <c r="BI10" s="34">
        <v>202910</v>
      </c>
      <c r="BJ10" s="34">
        <f>SUM(BH10:BI10)</f>
        <v>207920</v>
      </c>
      <c r="BK10" s="34">
        <f>'Sep25'!BK10+BH10</f>
        <v>14223</v>
      </c>
      <c r="BL10" s="34">
        <f>'Sep25'!BL10+BI10</f>
        <v>665100</v>
      </c>
      <c r="BM10" s="34">
        <f>SUM(BK10:BL10)</f>
        <v>679323</v>
      </c>
    </row>
    <row r="11" spans="1:65" s="1" customFormat="1" ht="17.100000000000001" customHeight="1">
      <c r="A11" s="16">
        <v>8</v>
      </c>
      <c r="B11" s="17" t="s">
        <v>73</v>
      </c>
      <c r="C11" s="13">
        <v>80000</v>
      </c>
      <c r="D11" s="13">
        <v>25000</v>
      </c>
      <c r="E11" s="34">
        <v>6625</v>
      </c>
      <c r="F11" s="34">
        <v>2060</v>
      </c>
      <c r="G11" s="34">
        <v>6379</v>
      </c>
      <c r="H11" s="15">
        <f t="shared" si="2"/>
        <v>96.286792452830184</v>
      </c>
      <c r="I11" s="34">
        <v>1357</v>
      </c>
      <c r="J11" s="15">
        <f t="shared" si="8"/>
        <v>65.873786407766985</v>
      </c>
      <c r="K11" s="34">
        <f>G11+'Sep25'!K11</f>
        <v>18132</v>
      </c>
      <c r="L11" s="15">
        <f t="shared" si="0"/>
        <v>22.664999999999999</v>
      </c>
      <c r="M11" s="34">
        <f>I11+'Sep25'!M11</f>
        <v>3924</v>
      </c>
      <c r="N11" s="15">
        <f t="shared" si="9"/>
        <v>15.696</v>
      </c>
      <c r="O11" s="34">
        <v>118</v>
      </c>
      <c r="P11" s="34">
        <v>25</v>
      </c>
      <c r="Q11" s="34">
        <f>O11+'Sep25'!Q11</f>
        <v>305</v>
      </c>
      <c r="R11" s="34">
        <f>P11+'Sep25'!R11</f>
        <v>68</v>
      </c>
      <c r="S11" s="34">
        <v>1183</v>
      </c>
      <c r="T11" s="34">
        <v>1408</v>
      </c>
      <c r="U11" s="34">
        <v>236</v>
      </c>
      <c r="V11" s="34">
        <v>326</v>
      </c>
      <c r="W11" s="34">
        <v>120</v>
      </c>
      <c r="X11" s="34">
        <v>166</v>
      </c>
      <c r="Y11" s="15">
        <f t="shared" si="1"/>
        <v>50.847457627118644</v>
      </c>
      <c r="Z11" s="15">
        <f t="shared" si="1"/>
        <v>50.920245398773005</v>
      </c>
      <c r="AA11" s="34">
        <v>6161</v>
      </c>
      <c r="AB11" s="34">
        <v>1553</v>
      </c>
      <c r="AC11" s="34">
        <v>2067</v>
      </c>
      <c r="AD11" s="34">
        <v>690</v>
      </c>
      <c r="AE11" s="34">
        <v>2317</v>
      </c>
      <c r="AF11" s="34">
        <v>600</v>
      </c>
      <c r="AG11" s="34">
        <v>51</v>
      </c>
      <c r="AH11" s="34">
        <v>16</v>
      </c>
      <c r="AI11" s="34">
        <v>371</v>
      </c>
      <c r="AJ11" s="34">
        <v>57</v>
      </c>
      <c r="AK11" s="34">
        <v>47</v>
      </c>
      <c r="AL11" s="34">
        <v>5</v>
      </c>
      <c r="AM11" s="34">
        <v>336</v>
      </c>
      <c r="AN11" s="34">
        <v>87</v>
      </c>
      <c r="AO11" s="34">
        <v>1488</v>
      </c>
      <c r="AP11" s="34">
        <v>354</v>
      </c>
      <c r="AQ11" s="34">
        <v>1137</v>
      </c>
      <c r="AR11" s="34">
        <v>299</v>
      </c>
      <c r="AS11" s="34">
        <f t="shared" si="3"/>
        <v>2625</v>
      </c>
      <c r="AT11" s="34">
        <f t="shared" si="3"/>
        <v>653</v>
      </c>
      <c r="AU11" s="34">
        <f t="shared" si="4"/>
        <v>3278</v>
      </c>
      <c r="AV11" s="34">
        <f>AO11+'Sep25'!AV11</f>
        <v>4458</v>
      </c>
      <c r="AW11" s="34">
        <f>AP11+'Sep25'!AW11</f>
        <v>1044</v>
      </c>
      <c r="AX11" s="34">
        <f>AQ11+'Sep25'!AX11</f>
        <v>3481</v>
      </c>
      <c r="AY11" s="34">
        <f>AR11+'Sep25'!AY11</f>
        <v>870</v>
      </c>
      <c r="AZ11" s="34">
        <f t="shared" si="5"/>
        <v>7939</v>
      </c>
      <c r="BA11" s="34">
        <f t="shared" si="5"/>
        <v>1914</v>
      </c>
      <c r="BB11" s="34">
        <f t="shared" si="6"/>
        <v>9853</v>
      </c>
      <c r="BC11" s="34"/>
      <c r="BD11" s="34"/>
      <c r="BE11" s="34"/>
      <c r="BF11" s="34"/>
      <c r="BG11" s="34"/>
      <c r="BH11" s="34"/>
      <c r="BI11" s="34"/>
      <c r="BJ11" s="34"/>
      <c r="BK11" s="39"/>
      <c r="BL11" s="39"/>
      <c r="BM11" s="39"/>
    </row>
    <row r="12" spans="1:65" s="138" customFormat="1" ht="17.100000000000001" customHeight="1">
      <c r="A12" s="18"/>
      <c r="B12" s="19" t="s">
        <v>74</v>
      </c>
      <c r="C12" s="19">
        <f>SUM(C10:C11)</f>
        <v>115000</v>
      </c>
      <c r="D12" s="19">
        <f t="shared" ref="D12:BM12" si="10">SUM(D10:D11)</f>
        <v>63000</v>
      </c>
      <c r="E12" s="35">
        <f t="shared" si="10"/>
        <v>9560</v>
      </c>
      <c r="F12" s="35">
        <f t="shared" si="10"/>
        <v>5120</v>
      </c>
      <c r="G12" s="35">
        <f t="shared" si="10"/>
        <v>8526</v>
      </c>
      <c r="H12" s="21">
        <f t="shared" si="2"/>
        <v>89.18410041841004</v>
      </c>
      <c r="I12" s="35">
        <f t="shared" si="10"/>
        <v>4152</v>
      </c>
      <c r="J12" s="21">
        <f t="shared" si="8"/>
        <v>81.09375</v>
      </c>
      <c r="K12" s="35">
        <f t="shared" si="10"/>
        <v>24272</v>
      </c>
      <c r="L12" s="21">
        <f t="shared" si="0"/>
        <v>21.106086956521739</v>
      </c>
      <c r="M12" s="35">
        <f t="shared" si="10"/>
        <v>11828</v>
      </c>
      <c r="N12" s="21">
        <f t="shared" si="9"/>
        <v>18.774603174603175</v>
      </c>
      <c r="O12" s="35">
        <f t="shared" si="10"/>
        <v>154</v>
      </c>
      <c r="P12" s="35">
        <f t="shared" si="10"/>
        <v>143</v>
      </c>
      <c r="Q12" s="35">
        <f t="shared" si="10"/>
        <v>416</v>
      </c>
      <c r="R12" s="35">
        <f t="shared" si="10"/>
        <v>391</v>
      </c>
      <c r="S12" s="35">
        <f t="shared" si="10"/>
        <v>3453</v>
      </c>
      <c r="T12" s="35">
        <f t="shared" si="10"/>
        <v>4012</v>
      </c>
      <c r="U12" s="35">
        <f t="shared" si="10"/>
        <v>774</v>
      </c>
      <c r="V12" s="35">
        <f t="shared" si="10"/>
        <v>922</v>
      </c>
      <c r="W12" s="35">
        <f t="shared" si="10"/>
        <v>395</v>
      </c>
      <c r="X12" s="35">
        <f t="shared" si="10"/>
        <v>471</v>
      </c>
      <c r="Y12" s="21">
        <f t="shared" si="1"/>
        <v>51.033591731266149</v>
      </c>
      <c r="Z12" s="21">
        <f t="shared" si="1"/>
        <v>51.084598698481564</v>
      </c>
      <c r="AA12" s="35">
        <f t="shared" si="10"/>
        <v>8581</v>
      </c>
      <c r="AB12" s="35">
        <f t="shared" si="10"/>
        <v>4136</v>
      </c>
      <c r="AC12" s="35">
        <f t="shared" si="10"/>
        <v>3406</v>
      </c>
      <c r="AD12" s="35">
        <f t="shared" si="10"/>
        <v>2150</v>
      </c>
      <c r="AE12" s="35">
        <f t="shared" si="10"/>
        <v>3390</v>
      </c>
      <c r="AF12" s="35">
        <f t="shared" si="10"/>
        <v>1723</v>
      </c>
      <c r="AG12" s="35">
        <f t="shared" si="10"/>
        <v>80</v>
      </c>
      <c r="AH12" s="35">
        <f t="shared" si="10"/>
        <v>48</v>
      </c>
      <c r="AI12" s="35">
        <f t="shared" si="10"/>
        <v>573</v>
      </c>
      <c r="AJ12" s="35">
        <f t="shared" si="10"/>
        <v>220</v>
      </c>
      <c r="AK12" s="35">
        <f t="shared" si="10"/>
        <v>68</v>
      </c>
      <c r="AL12" s="35">
        <f t="shared" si="10"/>
        <v>24</v>
      </c>
      <c r="AM12" s="35">
        <f t="shared" si="10"/>
        <v>482</v>
      </c>
      <c r="AN12" s="35">
        <f t="shared" si="10"/>
        <v>341</v>
      </c>
      <c r="AO12" s="35">
        <f t="shared" si="10"/>
        <v>2029</v>
      </c>
      <c r="AP12" s="35">
        <f t="shared" si="10"/>
        <v>985</v>
      </c>
      <c r="AQ12" s="35">
        <f t="shared" si="10"/>
        <v>1569</v>
      </c>
      <c r="AR12" s="35">
        <f t="shared" si="10"/>
        <v>799</v>
      </c>
      <c r="AS12" s="35">
        <f t="shared" si="10"/>
        <v>3598</v>
      </c>
      <c r="AT12" s="35">
        <f t="shared" si="10"/>
        <v>1784</v>
      </c>
      <c r="AU12" s="35">
        <f t="shared" si="10"/>
        <v>5382</v>
      </c>
      <c r="AV12" s="35">
        <f t="shared" si="10"/>
        <v>6099</v>
      </c>
      <c r="AW12" s="35">
        <f t="shared" si="10"/>
        <v>2873</v>
      </c>
      <c r="AX12" s="35">
        <f t="shared" si="10"/>
        <v>4792</v>
      </c>
      <c r="AY12" s="35">
        <f t="shared" si="10"/>
        <v>2391</v>
      </c>
      <c r="AZ12" s="35">
        <f t="shared" si="10"/>
        <v>10891</v>
      </c>
      <c r="BA12" s="35">
        <f t="shared" si="10"/>
        <v>5264</v>
      </c>
      <c r="BB12" s="35">
        <f t="shared" si="10"/>
        <v>16155</v>
      </c>
      <c r="BC12" s="35">
        <f t="shared" si="10"/>
        <v>0</v>
      </c>
      <c r="BD12" s="35">
        <f t="shared" si="10"/>
        <v>0</v>
      </c>
      <c r="BE12" s="35">
        <f t="shared" si="10"/>
        <v>0</v>
      </c>
      <c r="BF12" s="35">
        <f t="shared" si="10"/>
        <v>0</v>
      </c>
      <c r="BG12" s="35">
        <f t="shared" si="10"/>
        <v>143</v>
      </c>
      <c r="BH12" s="35">
        <f t="shared" si="10"/>
        <v>5010</v>
      </c>
      <c r="BI12" s="35">
        <f t="shared" si="10"/>
        <v>202910</v>
      </c>
      <c r="BJ12" s="35">
        <f t="shared" si="10"/>
        <v>207920</v>
      </c>
      <c r="BK12" s="35">
        <f t="shared" si="10"/>
        <v>14223</v>
      </c>
      <c r="BL12" s="35">
        <f t="shared" si="10"/>
        <v>665100</v>
      </c>
      <c r="BM12" s="35">
        <f t="shared" si="10"/>
        <v>679323</v>
      </c>
    </row>
    <row r="13" spans="1:65" s="138" customFormat="1" ht="17.100000000000001" customHeight="1">
      <c r="A13" s="24">
        <v>9</v>
      </c>
      <c r="B13" s="25" t="s">
        <v>75</v>
      </c>
      <c r="C13" s="26">
        <v>170000</v>
      </c>
      <c r="D13" s="26">
        <v>0</v>
      </c>
      <c r="E13" s="38">
        <v>14180</v>
      </c>
      <c r="F13" s="38">
        <v>0</v>
      </c>
      <c r="G13" s="38">
        <v>12225</v>
      </c>
      <c r="H13" s="28">
        <f t="shared" si="2"/>
        <v>86.212976022566991</v>
      </c>
      <c r="I13" s="38">
        <v>0</v>
      </c>
      <c r="J13" s="15"/>
      <c r="K13" s="34">
        <f>G13+'Sep25'!K13</f>
        <v>34538</v>
      </c>
      <c r="L13" s="15">
        <f t="shared" si="0"/>
        <v>20.316470588235294</v>
      </c>
      <c r="M13" s="34">
        <f>I13+'Sep25'!M13</f>
        <v>0</v>
      </c>
      <c r="N13" s="28"/>
      <c r="O13" s="38">
        <v>180</v>
      </c>
      <c r="P13" s="38">
        <v>0</v>
      </c>
      <c r="Q13" s="34">
        <f>O13+'Sep25'!Q13</f>
        <v>561</v>
      </c>
      <c r="R13" s="34">
        <f>P13+'Sep25'!R13</f>
        <v>0</v>
      </c>
      <c r="S13" s="38">
        <v>10830</v>
      </c>
      <c r="T13" s="38">
        <v>0</v>
      </c>
      <c r="U13" s="38">
        <v>2765</v>
      </c>
      <c r="V13" s="38">
        <v>0</v>
      </c>
      <c r="W13" s="38">
        <v>1362</v>
      </c>
      <c r="X13" s="38">
        <v>0</v>
      </c>
      <c r="Y13" s="15">
        <f t="shared" si="1"/>
        <v>49.258589511754067</v>
      </c>
      <c r="Z13" s="28"/>
      <c r="AA13" s="38">
        <v>11496</v>
      </c>
      <c r="AB13" s="38"/>
      <c r="AC13" s="38">
        <v>5605</v>
      </c>
      <c r="AD13" s="38"/>
      <c r="AE13" s="38">
        <v>5491</v>
      </c>
      <c r="AF13" s="38"/>
      <c r="AG13" s="38">
        <v>227</v>
      </c>
      <c r="AH13" s="38"/>
      <c r="AI13" s="38">
        <v>583</v>
      </c>
      <c r="AJ13" s="38"/>
      <c r="AK13" s="38">
        <v>374</v>
      </c>
      <c r="AL13" s="38"/>
      <c r="AM13" s="38">
        <v>432</v>
      </c>
      <c r="AN13" s="38"/>
      <c r="AO13" s="38">
        <v>2615</v>
      </c>
      <c r="AP13" s="38"/>
      <c r="AQ13" s="38">
        <v>2103</v>
      </c>
      <c r="AR13" s="38">
        <v>0</v>
      </c>
      <c r="AS13" s="34">
        <f t="shared" si="3"/>
        <v>4718</v>
      </c>
      <c r="AT13" s="34">
        <f t="shared" si="3"/>
        <v>0</v>
      </c>
      <c r="AU13" s="34">
        <f t="shared" si="4"/>
        <v>4718</v>
      </c>
      <c r="AV13" s="34">
        <f>AO13+'Sep25'!AV13</f>
        <v>8090</v>
      </c>
      <c r="AW13" s="34">
        <f>AP13+'Sep25'!AW13</f>
        <v>0</v>
      </c>
      <c r="AX13" s="34">
        <f>AQ13+'Sep25'!AX13</f>
        <v>6594</v>
      </c>
      <c r="AY13" s="34">
        <f>AR13+'Sep25'!AY13</f>
        <v>0</v>
      </c>
      <c r="AZ13" s="34">
        <f t="shared" si="5"/>
        <v>14684</v>
      </c>
      <c r="BA13" s="34">
        <f t="shared" si="5"/>
        <v>0</v>
      </c>
      <c r="BB13" s="34">
        <f t="shared" si="6"/>
        <v>14684</v>
      </c>
      <c r="BC13" s="38">
        <v>0</v>
      </c>
      <c r="BD13" s="38">
        <v>0</v>
      </c>
      <c r="BE13" s="38">
        <v>0</v>
      </c>
      <c r="BF13" s="38">
        <v>0</v>
      </c>
      <c r="BG13" s="38">
        <v>0</v>
      </c>
      <c r="BH13" s="38">
        <v>0</v>
      </c>
      <c r="BI13" s="38">
        <v>0</v>
      </c>
      <c r="BJ13" s="38">
        <v>0</v>
      </c>
      <c r="BK13" s="189">
        <v>0</v>
      </c>
      <c r="BL13" s="189">
        <v>0</v>
      </c>
      <c r="BM13" s="189">
        <v>0</v>
      </c>
    </row>
    <row r="14" spans="1:65" s="1" customFormat="1" ht="17.100000000000001" customHeight="1">
      <c r="A14" s="12">
        <v>10</v>
      </c>
      <c r="B14" s="13" t="s">
        <v>76</v>
      </c>
      <c r="C14" s="13">
        <v>71000</v>
      </c>
      <c r="D14" s="13">
        <v>0</v>
      </c>
      <c r="E14" s="34">
        <v>5800</v>
      </c>
      <c r="F14" s="34"/>
      <c r="G14" s="34">
        <v>4191</v>
      </c>
      <c r="H14" s="15">
        <f t="shared" si="2"/>
        <v>72.258620689655174</v>
      </c>
      <c r="I14" s="34">
        <v>0</v>
      </c>
      <c r="J14" s="15"/>
      <c r="K14" s="34">
        <f>G14+'Sep25'!K14</f>
        <v>12700</v>
      </c>
      <c r="L14" s="15">
        <f t="shared" si="0"/>
        <v>17.887323943661972</v>
      </c>
      <c r="M14" s="34">
        <f>I14+'Sep25'!M14</f>
        <v>0</v>
      </c>
      <c r="N14" s="15"/>
      <c r="O14" s="34">
        <v>318</v>
      </c>
      <c r="P14" s="34">
        <v>0</v>
      </c>
      <c r="Q14" s="34">
        <f>O14+'Sep25'!Q14</f>
        <v>1076</v>
      </c>
      <c r="R14" s="34">
        <f>P14+'Sep25'!R14</f>
        <v>0</v>
      </c>
      <c r="S14" s="34">
        <v>4750</v>
      </c>
      <c r="T14" s="34"/>
      <c r="U14" s="34">
        <v>1394</v>
      </c>
      <c r="V14" s="34"/>
      <c r="W14" s="34">
        <v>780</v>
      </c>
      <c r="X14" s="34"/>
      <c r="Y14" s="15">
        <f t="shared" si="1"/>
        <v>55.954088952654232</v>
      </c>
      <c r="Z14" s="15"/>
      <c r="AA14" s="34">
        <v>4554</v>
      </c>
      <c r="AB14" s="34"/>
      <c r="AC14" s="34">
        <v>2637</v>
      </c>
      <c r="AD14" s="34"/>
      <c r="AE14" s="34">
        <v>1917</v>
      </c>
      <c r="AF14" s="34"/>
      <c r="AG14" s="34">
        <v>105</v>
      </c>
      <c r="AH14" s="34"/>
      <c r="AI14" s="34">
        <v>230</v>
      </c>
      <c r="AJ14" s="34"/>
      <c r="AK14" s="34">
        <v>109</v>
      </c>
      <c r="AL14" s="34"/>
      <c r="AM14" s="34">
        <v>180</v>
      </c>
      <c r="AN14" s="34"/>
      <c r="AO14" s="34">
        <v>1092</v>
      </c>
      <c r="AP14" s="34"/>
      <c r="AQ14" s="34">
        <v>921</v>
      </c>
      <c r="AR14" s="34">
        <v>0</v>
      </c>
      <c r="AS14" s="34">
        <f t="shared" si="3"/>
        <v>2013</v>
      </c>
      <c r="AT14" s="34">
        <f t="shared" si="3"/>
        <v>0</v>
      </c>
      <c r="AU14" s="34">
        <f t="shared" si="4"/>
        <v>2013</v>
      </c>
      <c r="AV14" s="34">
        <f>AO14+'Sep25'!AV14</f>
        <v>3414</v>
      </c>
      <c r="AW14" s="34">
        <f>AP14+'Sep25'!AW14</f>
        <v>0</v>
      </c>
      <c r="AX14" s="34">
        <f>AQ14+'Sep25'!AX14</f>
        <v>2835</v>
      </c>
      <c r="AY14" s="34">
        <f>AR14+'Sep25'!AY14</f>
        <v>0</v>
      </c>
      <c r="AZ14" s="34">
        <f t="shared" si="5"/>
        <v>6249</v>
      </c>
      <c r="BA14" s="34">
        <f t="shared" si="5"/>
        <v>0</v>
      </c>
      <c r="BB14" s="34">
        <f t="shared" si="6"/>
        <v>6249</v>
      </c>
      <c r="BC14" s="34">
        <v>30</v>
      </c>
      <c r="BD14" s="34">
        <v>150</v>
      </c>
      <c r="BE14" s="34">
        <f>BC14+'Sep25'!BE14</f>
        <v>90</v>
      </c>
      <c r="BF14" s="34">
        <f>BD14+'Sep25'!BF14</f>
        <v>450</v>
      </c>
      <c r="BG14" s="34"/>
      <c r="BH14" s="34"/>
      <c r="BI14" s="34"/>
      <c r="BJ14" s="34"/>
      <c r="BK14" s="39"/>
      <c r="BL14" s="39"/>
      <c r="BM14" s="39"/>
    </row>
    <row r="15" spans="1:65" s="1" customFormat="1" ht="17.100000000000001" customHeight="1">
      <c r="A15" s="12">
        <v>11</v>
      </c>
      <c r="B15" s="13" t="s">
        <v>77</v>
      </c>
      <c r="C15" s="13">
        <v>58000</v>
      </c>
      <c r="D15" s="13">
        <v>0</v>
      </c>
      <c r="E15" s="34">
        <v>4834</v>
      </c>
      <c r="F15" s="34"/>
      <c r="G15" s="34">
        <v>3174</v>
      </c>
      <c r="H15" s="15">
        <f t="shared" si="2"/>
        <v>65.659908978071996</v>
      </c>
      <c r="I15" s="34">
        <v>0</v>
      </c>
      <c r="J15" s="15"/>
      <c r="K15" s="34">
        <f>G15+'Sep25'!K15</f>
        <v>8959</v>
      </c>
      <c r="L15" s="15">
        <f t="shared" si="0"/>
        <v>15.446551724137931</v>
      </c>
      <c r="M15" s="34">
        <f>I15+'Sep25'!M15</f>
        <v>0</v>
      </c>
      <c r="N15" s="15"/>
      <c r="O15" s="34">
        <v>177</v>
      </c>
      <c r="P15" s="34">
        <v>0</v>
      </c>
      <c r="Q15" s="34">
        <f>O15+'Sep25'!Q15</f>
        <v>501</v>
      </c>
      <c r="R15" s="34">
        <f>P15+'Sep25'!R15</f>
        <v>0</v>
      </c>
      <c r="S15" s="34">
        <v>3482</v>
      </c>
      <c r="T15" s="34"/>
      <c r="U15" s="34">
        <v>866</v>
      </c>
      <c r="V15" s="34"/>
      <c r="W15" s="34">
        <v>456</v>
      </c>
      <c r="X15" s="34"/>
      <c r="Y15" s="15">
        <f t="shared" si="1"/>
        <v>52.655889145496538</v>
      </c>
      <c r="Z15" s="15"/>
      <c r="AA15" s="34">
        <v>3691</v>
      </c>
      <c r="AB15" s="34"/>
      <c r="AC15" s="34">
        <v>2083</v>
      </c>
      <c r="AD15" s="34"/>
      <c r="AE15" s="34">
        <v>1608</v>
      </c>
      <c r="AF15" s="34"/>
      <c r="AG15" s="34">
        <v>82</v>
      </c>
      <c r="AH15" s="34"/>
      <c r="AI15" s="34">
        <v>234</v>
      </c>
      <c r="AJ15" s="34"/>
      <c r="AK15" s="34">
        <v>45</v>
      </c>
      <c r="AL15" s="34"/>
      <c r="AM15" s="34">
        <v>77</v>
      </c>
      <c r="AN15" s="34"/>
      <c r="AO15" s="34">
        <v>891</v>
      </c>
      <c r="AP15" s="34"/>
      <c r="AQ15" s="34">
        <v>754</v>
      </c>
      <c r="AR15" s="34">
        <v>0</v>
      </c>
      <c r="AS15" s="34">
        <f t="shared" si="3"/>
        <v>1645</v>
      </c>
      <c r="AT15" s="34">
        <f t="shared" si="3"/>
        <v>0</v>
      </c>
      <c r="AU15" s="34">
        <f t="shared" si="4"/>
        <v>1645</v>
      </c>
      <c r="AV15" s="34">
        <f>AO15+'Sep25'!AV15</f>
        <v>2537</v>
      </c>
      <c r="AW15" s="34">
        <f>AP15+'Sep25'!AW15</f>
        <v>0</v>
      </c>
      <c r="AX15" s="34">
        <f>AQ15+'Sep25'!AX15</f>
        <v>2093</v>
      </c>
      <c r="AY15" s="34">
        <f>AR15+'Sep25'!AY15</f>
        <v>0</v>
      </c>
      <c r="AZ15" s="34">
        <f t="shared" si="5"/>
        <v>4630</v>
      </c>
      <c r="BA15" s="34">
        <f t="shared" si="5"/>
        <v>0</v>
      </c>
      <c r="BB15" s="34">
        <f t="shared" si="6"/>
        <v>4630</v>
      </c>
      <c r="BC15" s="34"/>
      <c r="BD15" s="34"/>
      <c r="BE15" s="34"/>
      <c r="BF15" s="34"/>
      <c r="BG15" s="34"/>
      <c r="BH15" s="34"/>
      <c r="BI15" s="34"/>
      <c r="BJ15" s="34"/>
      <c r="BK15" s="39"/>
      <c r="BL15" s="39"/>
      <c r="BM15" s="39"/>
    </row>
    <row r="16" spans="1:65" s="1" customFormat="1" ht="17.100000000000001" customHeight="1">
      <c r="A16" s="12">
        <v>12</v>
      </c>
      <c r="B16" s="13" t="s">
        <v>78</v>
      </c>
      <c r="C16" s="13">
        <v>48000</v>
      </c>
      <c r="D16" s="13">
        <v>0</v>
      </c>
      <c r="E16" s="34">
        <v>3800</v>
      </c>
      <c r="F16" s="34"/>
      <c r="G16" s="34">
        <v>2461</v>
      </c>
      <c r="H16" s="15">
        <f t="shared" si="2"/>
        <v>64.763157894736835</v>
      </c>
      <c r="I16" s="34">
        <v>0</v>
      </c>
      <c r="J16" s="15"/>
      <c r="K16" s="34">
        <f>G16+'Sep25'!K16</f>
        <v>8032</v>
      </c>
      <c r="L16" s="15">
        <f t="shared" si="0"/>
        <v>16.733333333333334</v>
      </c>
      <c r="M16" s="34">
        <f>I16+'Sep25'!M16</f>
        <v>0</v>
      </c>
      <c r="N16" s="15"/>
      <c r="O16" s="34">
        <v>168</v>
      </c>
      <c r="P16" s="34">
        <v>0</v>
      </c>
      <c r="Q16" s="34">
        <f>O16+'Sep25'!Q16</f>
        <v>488</v>
      </c>
      <c r="R16" s="34">
        <f>P16+'Sep25'!R16</f>
        <v>0</v>
      </c>
      <c r="S16" s="34">
        <v>3198</v>
      </c>
      <c r="T16" s="34"/>
      <c r="U16" s="34">
        <v>829</v>
      </c>
      <c r="V16" s="34"/>
      <c r="W16" s="34">
        <v>462</v>
      </c>
      <c r="X16" s="34"/>
      <c r="Y16" s="15">
        <f t="shared" si="1"/>
        <v>55.729794933655008</v>
      </c>
      <c r="Z16" s="15"/>
      <c r="AA16" s="34">
        <v>3043</v>
      </c>
      <c r="AB16" s="34"/>
      <c r="AC16" s="34">
        <v>1668</v>
      </c>
      <c r="AD16" s="34"/>
      <c r="AE16" s="34">
        <v>1383</v>
      </c>
      <c r="AF16" s="34"/>
      <c r="AG16" s="34">
        <v>84</v>
      </c>
      <c r="AH16" s="34"/>
      <c r="AI16" s="34">
        <v>169</v>
      </c>
      <c r="AJ16" s="34"/>
      <c r="AK16" s="34">
        <v>71</v>
      </c>
      <c r="AL16" s="34"/>
      <c r="AM16" s="34">
        <v>92</v>
      </c>
      <c r="AN16" s="34"/>
      <c r="AO16" s="34">
        <v>681</v>
      </c>
      <c r="AP16" s="34"/>
      <c r="AQ16" s="34">
        <v>646</v>
      </c>
      <c r="AR16" s="34">
        <v>0</v>
      </c>
      <c r="AS16" s="34">
        <f t="shared" si="3"/>
        <v>1327</v>
      </c>
      <c r="AT16" s="34">
        <f t="shared" si="3"/>
        <v>0</v>
      </c>
      <c r="AU16" s="34">
        <f t="shared" si="4"/>
        <v>1327</v>
      </c>
      <c r="AV16" s="34">
        <f>AO16+'Sep25'!AV16</f>
        <v>2031</v>
      </c>
      <c r="AW16" s="34">
        <f>AP16+'Sep25'!AW16</f>
        <v>0</v>
      </c>
      <c r="AX16" s="34">
        <f>AQ16+'Sep25'!AX16</f>
        <v>1908</v>
      </c>
      <c r="AY16" s="34">
        <f>AR16+'Sep25'!AY16</f>
        <v>0</v>
      </c>
      <c r="AZ16" s="34">
        <f t="shared" si="5"/>
        <v>3939</v>
      </c>
      <c r="BA16" s="34">
        <f t="shared" si="5"/>
        <v>0</v>
      </c>
      <c r="BB16" s="34">
        <f t="shared" si="6"/>
        <v>3939</v>
      </c>
      <c r="BC16" s="34"/>
      <c r="BD16" s="34"/>
      <c r="BE16" s="34"/>
      <c r="BF16" s="34"/>
      <c r="BG16" s="34"/>
      <c r="BH16" s="34"/>
      <c r="BI16" s="34"/>
      <c r="BJ16" s="34"/>
      <c r="BK16" s="39"/>
      <c r="BL16" s="39"/>
      <c r="BM16" s="39"/>
    </row>
    <row r="17" spans="1:65" s="1" customFormat="1" ht="17.100000000000001" customHeight="1">
      <c r="A17" s="12">
        <v>13</v>
      </c>
      <c r="B17" s="13" t="s">
        <v>79</v>
      </c>
      <c r="C17" s="13">
        <v>50000</v>
      </c>
      <c r="D17" s="13">
        <v>0</v>
      </c>
      <c r="E17" s="34">
        <v>3825</v>
      </c>
      <c r="F17" s="34"/>
      <c r="G17" s="34">
        <v>2621</v>
      </c>
      <c r="H17" s="15">
        <f t="shared" si="2"/>
        <v>68.522875816993462</v>
      </c>
      <c r="I17" s="34">
        <v>0</v>
      </c>
      <c r="J17" s="15"/>
      <c r="K17" s="34">
        <f>G17+'Sep25'!K17</f>
        <v>8271</v>
      </c>
      <c r="L17" s="15">
        <f t="shared" si="0"/>
        <v>16.542000000000002</v>
      </c>
      <c r="M17" s="34">
        <f>I17+'Sep25'!M17</f>
        <v>0</v>
      </c>
      <c r="N17" s="15"/>
      <c r="O17" s="34">
        <v>84</v>
      </c>
      <c r="P17" s="34">
        <v>0</v>
      </c>
      <c r="Q17" s="34">
        <f>O17+'Sep25'!Q17</f>
        <v>277</v>
      </c>
      <c r="R17" s="34">
        <f>P17+'Sep25'!R17</f>
        <v>0</v>
      </c>
      <c r="S17" s="34">
        <v>3071</v>
      </c>
      <c r="T17" s="34"/>
      <c r="U17" s="34">
        <v>762</v>
      </c>
      <c r="V17" s="34"/>
      <c r="W17" s="34">
        <v>407</v>
      </c>
      <c r="X17" s="34"/>
      <c r="Y17" s="15">
        <f t="shared" si="1"/>
        <v>53.412073490813647</v>
      </c>
      <c r="Z17" s="15"/>
      <c r="AA17" s="34">
        <v>2921</v>
      </c>
      <c r="AB17" s="34"/>
      <c r="AC17" s="34">
        <v>1597</v>
      </c>
      <c r="AD17" s="34"/>
      <c r="AE17" s="34">
        <v>1324</v>
      </c>
      <c r="AF17" s="34"/>
      <c r="AG17" s="34">
        <v>28</v>
      </c>
      <c r="AH17" s="34"/>
      <c r="AI17" s="34">
        <v>185</v>
      </c>
      <c r="AJ17" s="34"/>
      <c r="AK17" s="34">
        <v>35</v>
      </c>
      <c r="AL17" s="34"/>
      <c r="AM17" s="34">
        <v>177</v>
      </c>
      <c r="AN17" s="34"/>
      <c r="AO17" s="34">
        <v>617</v>
      </c>
      <c r="AP17" s="34"/>
      <c r="AQ17" s="34">
        <v>553</v>
      </c>
      <c r="AR17" s="34">
        <v>0</v>
      </c>
      <c r="AS17" s="34">
        <f t="shared" si="3"/>
        <v>1170</v>
      </c>
      <c r="AT17" s="34">
        <f t="shared" si="3"/>
        <v>0</v>
      </c>
      <c r="AU17" s="34">
        <f t="shared" si="4"/>
        <v>1170</v>
      </c>
      <c r="AV17" s="34">
        <f>AO17+'Sep25'!AV17</f>
        <v>1849</v>
      </c>
      <c r="AW17" s="34">
        <f>AP17+'Sep25'!AW17</f>
        <v>0</v>
      </c>
      <c r="AX17" s="34">
        <f>AQ17+'Sep25'!AX17</f>
        <v>1693</v>
      </c>
      <c r="AY17" s="34">
        <f>AR17+'Sep25'!AY17</f>
        <v>0</v>
      </c>
      <c r="AZ17" s="34">
        <f t="shared" si="5"/>
        <v>3542</v>
      </c>
      <c r="BA17" s="34">
        <f t="shared" si="5"/>
        <v>0</v>
      </c>
      <c r="BB17" s="34">
        <f t="shared" si="6"/>
        <v>3542</v>
      </c>
      <c r="BC17" s="34"/>
      <c r="BD17" s="34"/>
      <c r="BE17" s="34"/>
      <c r="BF17" s="34"/>
      <c r="BG17" s="34"/>
      <c r="BH17" s="34"/>
      <c r="BI17" s="34"/>
      <c r="BJ17" s="34"/>
      <c r="BK17" s="39"/>
      <c r="BL17" s="39"/>
      <c r="BM17" s="39"/>
    </row>
    <row r="18" spans="1:65" s="1" customFormat="1" ht="17.100000000000001" customHeight="1">
      <c r="A18" s="16">
        <v>14</v>
      </c>
      <c r="B18" s="17" t="s">
        <v>80</v>
      </c>
      <c r="C18" s="13">
        <v>56000</v>
      </c>
      <c r="D18" s="13">
        <v>0</v>
      </c>
      <c r="E18" s="34">
        <v>4275</v>
      </c>
      <c r="F18" s="34"/>
      <c r="G18" s="34">
        <v>3753</v>
      </c>
      <c r="H18" s="15">
        <f t="shared" si="2"/>
        <v>87.78947368421052</v>
      </c>
      <c r="I18" s="34">
        <v>0</v>
      </c>
      <c r="J18" s="15"/>
      <c r="K18" s="34">
        <f>G18+'Sep25'!K18</f>
        <v>10480</v>
      </c>
      <c r="L18" s="15">
        <f t="shared" si="0"/>
        <v>18.714285714285715</v>
      </c>
      <c r="M18" s="34">
        <f>I18+'Sep25'!M18</f>
        <v>0</v>
      </c>
      <c r="N18" s="15"/>
      <c r="O18" s="34">
        <v>114</v>
      </c>
      <c r="P18" s="34">
        <v>0</v>
      </c>
      <c r="Q18" s="34">
        <f>O18+'Sep25'!Q18</f>
        <v>318</v>
      </c>
      <c r="R18" s="34">
        <f>P18+'Sep25'!R18</f>
        <v>0</v>
      </c>
      <c r="S18" s="34">
        <v>3824</v>
      </c>
      <c r="T18" s="34"/>
      <c r="U18" s="34">
        <v>1124</v>
      </c>
      <c r="V18" s="34"/>
      <c r="W18" s="34">
        <v>558</v>
      </c>
      <c r="X18" s="34"/>
      <c r="Y18" s="15">
        <f t="shared" si="1"/>
        <v>49.644128113879006</v>
      </c>
      <c r="Z18" s="15"/>
      <c r="AA18" s="34">
        <v>3686</v>
      </c>
      <c r="AB18" s="34"/>
      <c r="AC18" s="34">
        <v>1935</v>
      </c>
      <c r="AD18" s="34"/>
      <c r="AE18" s="34">
        <v>1449</v>
      </c>
      <c r="AF18" s="34"/>
      <c r="AG18" s="34">
        <v>61</v>
      </c>
      <c r="AH18" s="34"/>
      <c r="AI18" s="34">
        <v>301</v>
      </c>
      <c r="AJ18" s="34"/>
      <c r="AK18" s="34">
        <v>24</v>
      </c>
      <c r="AL18" s="34"/>
      <c r="AM18" s="34">
        <v>46</v>
      </c>
      <c r="AN18" s="34"/>
      <c r="AO18" s="34">
        <v>830</v>
      </c>
      <c r="AP18" s="34"/>
      <c r="AQ18" s="34">
        <v>654</v>
      </c>
      <c r="AR18" s="34">
        <v>0</v>
      </c>
      <c r="AS18" s="34">
        <f t="shared" si="3"/>
        <v>1484</v>
      </c>
      <c r="AT18" s="34">
        <f t="shared" si="3"/>
        <v>0</v>
      </c>
      <c r="AU18" s="34">
        <f t="shared" si="4"/>
        <v>1484</v>
      </c>
      <c r="AV18" s="34">
        <f>AO18+'Sep25'!AV18</f>
        <v>2586</v>
      </c>
      <c r="AW18" s="34">
        <f>AP18+'Sep25'!AW18</f>
        <v>0</v>
      </c>
      <c r="AX18" s="34">
        <f>AQ18+'Sep25'!AX18</f>
        <v>1977</v>
      </c>
      <c r="AY18" s="34">
        <f>AR18+'Sep25'!AY18</f>
        <v>0</v>
      </c>
      <c r="AZ18" s="34">
        <f t="shared" si="5"/>
        <v>4563</v>
      </c>
      <c r="BA18" s="34">
        <f t="shared" si="5"/>
        <v>0</v>
      </c>
      <c r="BB18" s="34">
        <f t="shared" si="6"/>
        <v>4563</v>
      </c>
      <c r="BC18" s="34"/>
      <c r="BD18" s="34"/>
      <c r="BE18" s="34"/>
      <c r="BF18" s="34"/>
      <c r="BG18" s="34"/>
      <c r="BH18" s="34"/>
      <c r="BI18" s="34"/>
      <c r="BJ18" s="34"/>
      <c r="BK18" s="39"/>
      <c r="BL18" s="39"/>
      <c r="BM18" s="39"/>
    </row>
    <row r="19" spans="1:65" s="138" customFormat="1" ht="17.100000000000001" customHeight="1">
      <c r="A19" s="18"/>
      <c r="B19" s="19" t="s">
        <v>74</v>
      </c>
      <c r="C19" s="19">
        <f>SUM(C14:C18)</f>
        <v>283000</v>
      </c>
      <c r="D19" s="19">
        <f t="shared" ref="D19:BM19" si="11">SUM(D14:D18)</f>
        <v>0</v>
      </c>
      <c r="E19" s="35">
        <f t="shared" si="11"/>
        <v>22534</v>
      </c>
      <c r="F19" s="35">
        <f t="shared" si="11"/>
        <v>0</v>
      </c>
      <c r="G19" s="35">
        <f t="shared" si="11"/>
        <v>16200</v>
      </c>
      <c r="H19" s="21">
        <f t="shared" si="2"/>
        <v>71.891364160823642</v>
      </c>
      <c r="I19" s="35">
        <f t="shared" si="11"/>
        <v>0</v>
      </c>
      <c r="J19" s="35">
        <f t="shared" si="11"/>
        <v>0</v>
      </c>
      <c r="K19" s="35">
        <f t="shared" si="11"/>
        <v>48442</v>
      </c>
      <c r="L19" s="21">
        <f t="shared" si="0"/>
        <v>17.117314487632509</v>
      </c>
      <c r="M19" s="35">
        <f t="shared" si="11"/>
        <v>0</v>
      </c>
      <c r="N19" s="35">
        <f t="shared" si="11"/>
        <v>0</v>
      </c>
      <c r="O19" s="35">
        <f t="shared" si="11"/>
        <v>861</v>
      </c>
      <c r="P19" s="35">
        <f t="shared" si="11"/>
        <v>0</v>
      </c>
      <c r="Q19" s="35">
        <f t="shared" si="11"/>
        <v>2660</v>
      </c>
      <c r="R19" s="35">
        <f t="shared" si="11"/>
        <v>0</v>
      </c>
      <c r="S19" s="35">
        <f t="shared" si="11"/>
        <v>18325</v>
      </c>
      <c r="T19" s="35">
        <f t="shared" si="11"/>
        <v>0</v>
      </c>
      <c r="U19" s="35">
        <f t="shared" si="11"/>
        <v>4975</v>
      </c>
      <c r="V19" s="35">
        <f t="shared" si="11"/>
        <v>0</v>
      </c>
      <c r="W19" s="35">
        <f t="shared" si="11"/>
        <v>2663</v>
      </c>
      <c r="X19" s="35">
        <f t="shared" si="11"/>
        <v>0</v>
      </c>
      <c r="Y19" s="21">
        <f t="shared" si="1"/>
        <v>53.527638190954775</v>
      </c>
      <c r="Z19" s="35">
        <f t="shared" si="11"/>
        <v>0</v>
      </c>
      <c r="AA19" s="35">
        <f t="shared" si="11"/>
        <v>17895</v>
      </c>
      <c r="AB19" s="35">
        <f t="shared" si="11"/>
        <v>0</v>
      </c>
      <c r="AC19" s="35">
        <f t="shared" si="11"/>
        <v>9920</v>
      </c>
      <c r="AD19" s="35">
        <f t="shared" si="11"/>
        <v>0</v>
      </c>
      <c r="AE19" s="35">
        <f t="shared" si="11"/>
        <v>7681</v>
      </c>
      <c r="AF19" s="35">
        <f t="shared" si="11"/>
        <v>0</v>
      </c>
      <c r="AG19" s="35">
        <f t="shared" si="11"/>
        <v>360</v>
      </c>
      <c r="AH19" s="35">
        <f t="shared" si="11"/>
        <v>0</v>
      </c>
      <c r="AI19" s="35">
        <f t="shared" si="11"/>
        <v>1119</v>
      </c>
      <c r="AJ19" s="35">
        <f t="shared" si="11"/>
        <v>0</v>
      </c>
      <c r="AK19" s="35">
        <f t="shared" si="11"/>
        <v>284</v>
      </c>
      <c r="AL19" s="35">
        <f t="shared" si="11"/>
        <v>0</v>
      </c>
      <c r="AM19" s="35">
        <f t="shared" si="11"/>
        <v>572</v>
      </c>
      <c r="AN19" s="35">
        <f t="shared" si="11"/>
        <v>0</v>
      </c>
      <c r="AO19" s="35">
        <f t="shared" si="11"/>
        <v>4111</v>
      </c>
      <c r="AP19" s="35">
        <f t="shared" si="11"/>
        <v>0</v>
      </c>
      <c r="AQ19" s="35">
        <f t="shared" si="11"/>
        <v>3528</v>
      </c>
      <c r="AR19" s="35">
        <f t="shared" si="11"/>
        <v>0</v>
      </c>
      <c r="AS19" s="35">
        <f t="shared" si="11"/>
        <v>7639</v>
      </c>
      <c r="AT19" s="35">
        <f t="shared" si="11"/>
        <v>0</v>
      </c>
      <c r="AU19" s="35">
        <f t="shared" si="11"/>
        <v>7639</v>
      </c>
      <c r="AV19" s="35">
        <f t="shared" si="11"/>
        <v>12417</v>
      </c>
      <c r="AW19" s="35">
        <f t="shared" si="11"/>
        <v>0</v>
      </c>
      <c r="AX19" s="35">
        <f t="shared" si="11"/>
        <v>10506</v>
      </c>
      <c r="AY19" s="35">
        <f t="shared" si="11"/>
        <v>0</v>
      </c>
      <c r="AZ19" s="35">
        <f t="shared" si="11"/>
        <v>22923</v>
      </c>
      <c r="BA19" s="35">
        <f t="shared" si="11"/>
        <v>0</v>
      </c>
      <c r="BB19" s="35">
        <f t="shared" si="11"/>
        <v>22923</v>
      </c>
      <c r="BC19" s="35">
        <f t="shared" si="11"/>
        <v>30</v>
      </c>
      <c r="BD19" s="35">
        <f t="shared" si="11"/>
        <v>150</v>
      </c>
      <c r="BE19" s="35">
        <f t="shared" si="11"/>
        <v>90</v>
      </c>
      <c r="BF19" s="35">
        <f t="shared" si="11"/>
        <v>450</v>
      </c>
      <c r="BG19" s="35">
        <f t="shared" si="11"/>
        <v>0</v>
      </c>
      <c r="BH19" s="35">
        <f t="shared" si="11"/>
        <v>0</v>
      </c>
      <c r="BI19" s="35">
        <f t="shared" si="11"/>
        <v>0</v>
      </c>
      <c r="BJ19" s="35">
        <f t="shared" si="11"/>
        <v>0</v>
      </c>
      <c r="BK19" s="35">
        <f t="shared" si="11"/>
        <v>0</v>
      </c>
      <c r="BL19" s="35">
        <f t="shared" si="11"/>
        <v>0</v>
      </c>
      <c r="BM19" s="35">
        <f t="shared" si="11"/>
        <v>0</v>
      </c>
    </row>
    <row r="20" spans="1:65" s="139" customFormat="1" ht="16.5" customHeight="1">
      <c r="A20" s="22">
        <v>15</v>
      </c>
      <c r="B20" s="29" t="s">
        <v>81</v>
      </c>
      <c r="C20" s="13">
        <v>120000</v>
      </c>
      <c r="D20" s="13">
        <v>0</v>
      </c>
      <c r="E20" s="34">
        <v>10120</v>
      </c>
      <c r="F20" s="34"/>
      <c r="G20" s="34">
        <v>8693</v>
      </c>
      <c r="H20" s="15">
        <f t="shared" si="2"/>
        <v>85.899209486166015</v>
      </c>
      <c r="I20" s="34">
        <v>0</v>
      </c>
      <c r="J20" s="15"/>
      <c r="K20" s="34">
        <f>G20+'Sep25'!K20</f>
        <v>26596</v>
      </c>
      <c r="L20" s="15">
        <f t="shared" si="0"/>
        <v>22.163333333333334</v>
      </c>
      <c r="M20" s="34">
        <f>I20+'Sep25'!M20</f>
        <v>0</v>
      </c>
      <c r="N20" s="15"/>
      <c r="O20" s="34">
        <v>6</v>
      </c>
      <c r="P20" s="34">
        <v>0</v>
      </c>
      <c r="Q20" s="34">
        <f>O20+'Sep25'!Q20</f>
        <v>72</v>
      </c>
      <c r="R20" s="34">
        <f>P20+'Sep25'!R20</f>
        <v>0</v>
      </c>
      <c r="S20" s="34">
        <v>9462</v>
      </c>
      <c r="T20" s="34"/>
      <c r="U20" s="34">
        <v>2295</v>
      </c>
      <c r="V20" s="34"/>
      <c r="W20" s="34">
        <v>1162</v>
      </c>
      <c r="X20" s="34"/>
      <c r="Y20" s="15">
        <f t="shared" si="1"/>
        <v>50.631808278867105</v>
      </c>
      <c r="Z20" s="15"/>
      <c r="AA20" s="34">
        <v>8589</v>
      </c>
      <c r="AB20" s="34"/>
      <c r="AC20" s="34">
        <v>4295</v>
      </c>
      <c r="AD20" s="34"/>
      <c r="AE20" s="34">
        <v>4295</v>
      </c>
      <c r="AF20" s="34"/>
      <c r="AG20" s="34">
        <v>129</v>
      </c>
      <c r="AH20" s="34"/>
      <c r="AI20" s="34">
        <v>78</v>
      </c>
      <c r="AJ20" s="34"/>
      <c r="AK20" s="34">
        <v>86</v>
      </c>
      <c r="AL20" s="34"/>
      <c r="AM20" s="34">
        <v>725</v>
      </c>
      <c r="AN20" s="34"/>
      <c r="AO20" s="34">
        <v>1968</v>
      </c>
      <c r="AP20" s="34"/>
      <c r="AQ20" s="34">
        <v>1556</v>
      </c>
      <c r="AR20" s="34">
        <v>0</v>
      </c>
      <c r="AS20" s="34">
        <f t="shared" si="3"/>
        <v>3524</v>
      </c>
      <c r="AT20" s="34">
        <f t="shared" si="3"/>
        <v>0</v>
      </c>
      <c r="AU20" s="34">
        <f t="shared" si="4"/>
        <v>3524</v>
      </c>
      <c r="AV20" s="34">
        <f>AO20+'Sep25'!AV20</f>
        <v>6174</v>
      </c>
      <c r="AW20" s="34">
        <f>AP20+'Sep25'!AW20</f>
        <v>0</v>
      </c>
      <c r="AX20" s="34">
        <f>AQ20+'Sep25'!AX20</f>
        <v>4849</v>
      </c>
      <c r="AY20" s="34">
        <f>AR20+'Sep25'!AY20</f>
        <v>0</v>
      </c>
      <c r="AZ20" s="34">
        <f t="shared" si="5"/>
        <v>11023</v>
      </c>
      <c r="BA20" s="34">
        <f t="shared" si="5"/>
        <v>0</v>
      </c>
      <c r="BB20" s="34">
        <f t="shared" si="6"/>
        <v>11023</v>
      </c>
      <c r="BC20" s="34"/>
      <c r="BD20" s="34"/>
      <c r="BE20" s="34"/>
      <c r="BF20" s="34"/>
      <c r="BG20" s="34"/>
      <c r="BH20" s="34"/>
      <c r="BI20" s="34"/>
      <c r="BJ20" s="34"/>
      <c r="BK20" s="40"/>
      <c r="BL20" s="40"/>
      <c r="BM20" s="40"/>
    </row>
    <row r="21" spans="1:65" s="139" customFormat="1" ht="17.100000000000001" customHeight="1">
      <c r="A21" s="12">
        <v>16</v>
      </c>
      <c r="B21" s="13" t="s">
        <v>82</v>
      </c>
      <c r="C21" s="13">
        <v>76000</v>
      </c>
      <c r="D21" s="13">
        <v>0</v>
      </c>
      <c r="E21" s="34">
        <v>6385</v>
      </c>
      <c r="F21" s="34"/>
      <c r="G21" s="34">
        <v>4708</v>
      </c>
      <c r="H21" s="15">
        <f t="shared" si="2"/>
        <v>73.735317149569298</v>
      </c>
      <c r="I21" s="34">
        <v>0</v>
      </c>
      <c r="J21" s="15"/>
      <c r="K21" s="34">
        <f>G21+'Sep25'!K21</f>
        <v>14048</v>
      </c>
      <c r="L21" s="15">
        <f t="shared" si="0"/>
        <v>18.484210526315788</v>
      </c>
      <c r="M21" s="34">
        <f>I21+'Sep25'!M21</f>
        <v>0</v>
      </c>
      <c r="N21" s="15"/>
      <c r="O21" s="34">
        <v>21</v>
      </c>
      <c r="P21" s="34">
        <v>0</v>
      </c>
      <c r="Q21" s="34">
        <f>O21+'Sep25'!Q21</f>
        <v>74</v>
      </c>
      <c r="R21" s="34">
        <f>P21+'Sep25'!R21</f>
        <v>0</v>
      </c>
      <c r="S21" s="34">
        <v>4463</v>
      </c>
      <c r="T21" s="34"/>
      <c r="U21" s="34">
        <v>1039</v>
      </c>
      <c r="V21" s="34"/>
      <c r="W21" s="34">
        <v>502</v>
      </c>
      <c r="X21" s="34"/>
      <c r="Y21" s="15">
        <f t="shared" si="1"/>
        <v>48.315688161693934</v>
      </c>
      <c r="Z21" s="15"/>
      <c r="AA21" s="34">
        <v>5218</v>
      </c>
      <c r="AB21" s="34"/>
      <c r="AC21" s="34">
        <v>2891</v>
      </c>
      <c r="AD21" s="34"/>
      <c r="AE21" s="34">
        <v>1830</v>
      </c>
      <c r="AF21" s="34"/>
      <c r="AG21" s="34">
        <v>128</v>
      </c>
      <c r="AH21" s="34"/>
      <c r="AI21" s="34">
        <v>611</v>
      </c>
      <c r="AJ21" s="34"/>
      <c r="AK21" s="34">
        <v>80</v>
      </c>
      <c r="AL21" s="34"/>
      <c r="AM21" s="34">
        <v>255</v>
      </c>
      <c r="AN21" s="34"/>
      <c r="AO21" s="34">
        <v>1337</v>
      </c>
      <c r="AP21" s="34"/>
      <c r="AQ21" s="34">
        <v>1074</v>
      </c>
      <c r="AR21" s="34">
        <v>0</v>
      </c>
      <c r="AS21" s="34">
        <f t="shared" si="3"/>
        <v>2411</v>
      </c>
      <c r="AT21" s="34">
        <f t="shared" si="3"/>
        <v>0</v>
      </c>
      <c r="AU21" s="34">
        <f t="shared" si="4"/>
        <v>2411</v>
      </c>
      <c r="AV21" s="34">
        <f>AO21+'Sep25'!AV21</f>
        <v>3862</v>
      </c>
      <c r="AW21" s="34">
        <f>AP21+'Sep25'!AW21</f>
        <v>0</v>
      </c>
      <c r="AX21" s="34">
        <f>AQ21+'Sep25'!AX21</f>
        <v>3007</v>
      </c>
      <c r="AY21" s="34">
        <f>AR21+'Sep25'!AY21</f>
        <v>0</v>
      </c>
      <c r="AZ21" s="34">
        <f t="shared" si="5"/>
        <v>6869</v>
      </c>
      <c r="BA21" s="34">
        <f t="shared" si="5"/>
        <v>0</v>
      </c>
      <c r="BB21" s="34">
        <f t="shared" si="6"/>
        <v>6869</v>
      </c>
      <c r="BC21" s="34"/>
      <c r="BD21" s="34"/>
      <c r="BE21" s="34"/>
      <c r="BF21" s="34"/>
      <c r="BG21" s="34"/>
      <c r="BH21" s="34"/>
      <c r="BI21" s="34"/>
      <c r="BJ21" s="34"/>
      <c r="BK21" s="40"/>
      <c r="BL21" s="40"/>
      <c r="BM21" s="40"/>
    </row>
    <row r="22" spans="1:65" s="139" customFormat="1" ht="17.100000000000001" customHeight="1">
      <c r="A22" s="16">
        <v>17</v>
      </c>
      <c r="B22" s="17" t="s">
        <v>83</v>
      </c>
      <c r="C22" s="13">
        <v>98000</v>
      </c>
      <c r="D22" s="13">
        <v>0</v>
      </c>
      <c r="E22" s="34">
        <v>8196</v>
      </c>
      <c r="F22" s="34"/>
      <c r="G22" s="34">
        <v>6417</v>
      </c>
      <c r="H22" s="15">
        <f t="shared" si="2"/>
        <v>78.294289897510978</v>
      </c>
      <c r="I22" s="34">
        <v>0</v>
      </c>
      <c r="J22" s="15"/>
      <c r="K22" s="34">
        <f>G22+'Sep25'!K22</f>
        <v>17875</v>
      </c>
      <c r="L22" s="15">
        <f t="shared" si="0"/>
        <v>18.239795918367346</v>
      </c>
      <c r="M22" s="34">
        <f>I22+'Sep25'!M22</f>
        <v>0</v>
      </c>
      <c r="N22" s="15"/>
      <c r="O22" s="34">
        <v>40</v>
      </c>
      <c r="P22" s="34">
        <v>0</v>
      </c>
      <c r="Q22" s="34">
        <f>O22+'Sep25'!Q22</f>
        <v>91</v>
      </c>
      <c r="R22" s="34">
        <f>P22+'Sep25'!R22</f>
        <v>0</v>
      </c>
      <c r="S22" s="34">
        <v>5699</v>
      </c>
      <c r="T22" s="34"/>
      <c r="U22" s="34">
        <v>1356</v>
      </c>
      <c r="V22" s="34"/>
      <c r="W22" s="34">
        <v>685</v>
      </c>
      <c r="X22" s="34"/>
      <c r="Y22" s="15">
        <f t="shared" si="1"/>
        <v>50.516224188790559</v>
      </c>
      <c r="Z22" s="15"/>
      <c r="AA22" s="34">
        <v>6997</v>
      </c>
      <c r="AB22" s="34"/>
      <c r="AC22" s="34">
        <v>3669</v>
      </c>
      <c r="AD22" s="34"/>
      <c r="AE22" s="34">
        <v>3328</v>
      </c>
      <c r="AF22" s="34"/>
      <c r="AG22" s="34">
        <v>105</v>
      </c>
      <c r="AH22" s="34"/>
      <c r="AI22" s="34">
        <v>61</v>
      </c>
      <c r="AJ22" s="34"/>
      <c r="AK22" s="34">
        <v>70</v>
      </c>
      <c r="AL22" s="34"/>
      <c r="AM22" s="34">
        <v>584</v>
      </c>
      <c r="AN22" s="34"/>
      <c r="AO22" s="34">
        <v>1664</v>
      </c>
      <c r="AP22" s="34"/>
      <c r="AQ22" s="34">
        <v>1398</v>
      </c>
      <c r="AR22" s="34">
        <v>0</v>
      </c>
      <c r="AS22" s="34">
        <f t="shared" si="3"/>
        <v>3062</v>
      </c>
      <c r="AT22" s="34">
        <f t="shared" si="3"/>
        <v>0</v>
      </c>
      <c r="AU22" s="34">
        <f t="shared" si="4"/>
        <v>3062</v>
      </c>
      <c r="AV22" s="34">
        <f>AO22+'Sep25'!AV22</f>
        <v>4679</v>
      </c>
      <c r="AW22" s="34">
        <f>AP22+'Sep25'!AW22</f>
        <v>0</v>
      </c>
      <c r="AX22" s="34">
        <f>AQ22+'Sep25'!AX22</f>
        <v>4009</v>
      </c>
      <c r="AY22" s="34">
        <f>AR22+'Sep25'!AY22</f>
        <v>0</v>
      </c>
      <c r="AZ22" s="34">
        <f t="shared" si="5"/>
        <v>8688</v>
      </c>
      <c r="BA22" s="34">
        <f t="shared" si="5"/>
        <v>0</v>
      </c>
      <c r="BB22" s="34">
        <f t="shared" si="6"/>
        <v>8688</v>
      </c>
      <c r="BC22" s="34"/>
      <c r="BD22" s="34"/>
      <c r="BE22" s="34"/>
      <c r="BF22" s="34"/>
      <c r="BG22" s="34"/>
      <c r="BH22" s="34"/>
      <c r="BI22" s="34"/>
      <c r="BJ22" s="34"/>
      <c r="BK22" s="40"/>
      <c r="BL22" s="40"/>
      <c r="BM22" s="40"/>
    </row>
    <row r="23" spans="1:65" s="140" customFormat="1" ht="17.100000000000001" customHeight="1">
      <c r="A23" s="18"/>
      <c r="B23" s="19" t="s">
        <v>74</v>
      </c>
      <c r="C23" s="19">
        <f>SUM(C20:C22)</f>
        <v>294000</v>
      </c>
      <c r="D23" s="19">
        <f t="shared" ref="D23:BM23" si="12">SUM(D20:D22)</f>
        <v>0</v>
      </c>
      <c r="E23" s="35">
        <f t="shared" si="12"/>
        <v>24701</v>
      </c>
      <c r="F23" s="35">
        <f t="shared" si="12"/>
        <v>0</v>
      </c>
      <c r="G23" s="35">
        <f t="shared" si="12"/>
        <v>19818</v>
      </c>
      <c r="H23" s="30">
        <f t="shared" si="2"/>
        <v>80.231569572082108</v>
      </c>
      <c r="I23" s="35">
        <f t="shared" si="12"/>
        <v>0</v>
      </c>
      <c r="J23" s="35">
        <f t="shared" si="12"/>
        <v>0</v>
      </c>
      <c r="K23" s="35">
        <f t="shared" si="12"/>
        <v>58519</v>
      </c>
      <c r="L23" s="21">
        <f t="shared" si="0"/>
        <v>19.904421768707483</v>
      </c>
      <c r="M23" s="35">
        <f t="shared" si="12"/>
        <v>0</v>
      </c>
      <c r="N23" s="35">
        <f t="shared" si="12"/>
        <v>0</v>
      </c>
      <c r="O23" s="35">
        <f t="shared" si="12"/>
        <v>67</v>
      </c>
      <c r="P23" s="35">
        <f t="shared" si="12"/>
        <v>0</v>
      </c>
      <c r="Q23" s="35">
        <f t="shared" si="12"/>
        <v>237</v>
      </c>
      <c r="R23" s="35">
        <f t="shared" si="12"/>
        <v>0</v>
      </c>
      <c r="S23" s="35">
        <f t="shared" si="12"/>
        <v>19624</v>
      </c>
      <c r="T23" s="35">
        <f t="shared" si="12"/>
        <v>0</v>
      </c>
      <c r="U23" s="35">
        <f t="shared" si="12"/>
        <v>4690</v>
      </c>
      <c r="V23" s="35">
        <f t="shared" si="12"/>
        <v>0</v>
      </c>
      <c r="W23" s="35">
        <f t="shared" si="12"/>
        <v>2349</v>
      </c>
      <c r="X23" s="35">
        <f t="shared" si="12"/>
        <v>0</v>
      </c>
      <c r="Y23" s="21">
        <f t="shared" si="1"/>
        <v>50.085287846481876</v>
      </c>
      <c r="Z23" s="35">
        <f t="shared" si="12"/>
        <v>0</v>
      </c>
      <c r="AA23" s="35">
        <f t="shared" si="12"/>
        <v>20804</v>
      </c>
      <c r="AB23" s="35">
        <f t="shared" si="12"/>
        <v>0</v>
      </c>
      <c r="AC23" s="35">
        <f t="shared" si="12"/>
        <v>10855</v>
      </c>
      <c r="AD23" s="35">
        <f t="shared" si="12"/>
        <v>0</v>
      </c>
      <c r="AE23" s="35">
        <f t="shared" si="12"/>
        <v>9453</v>
      </c>
      <c r="AF23" s="35">
        <f t="shared" si="12"/>
        <v>0</v>
      </c>
      <c r="AG23" s="35">
        <f t="shared" si="12"/>
        <v>362</v>
      </c>
      <c r="AH23" s="35">
        <f t="shared" si="12"/>
        <v>0</v>
      </c>
      <c r="AI23" s="35">
        <f t="shared" si="12"/>
        <v>750</v>
      </c>
      <c r="AJ23" s="35">
        <f t="shared" si="12"/>
        <v>0</v>
      </c>
      <c r="AK23" s="35">
        <f t="shared" si="12"/>
        <v>236</v>
      </c>
      <c r="AL23" s="35">
        <f t="shared" si="12"/>
        <v>0</v>
      </c>
      <c r="AM23" s="35">
        <f t="shared" si="12"/>
        <v>1564</v>
      </c>
      <c r="AN23" s="35">
        <f t="shared" si="12"/>
        <v>0</v>
      </c>
      <c r="AO23" s="35">
        <f t="shared" si="12"/>
        <v>4969</v>
      </c>
      <c r="AP23" s="35">
        <f t="shared" si="12"/>
        <v>0</v>
      </c>
      <c r="AQ23" s="35">
        <f t="shared" si="12"/>
        <v>4028</v>
      </c>
      <c r="AR23" s="35">
        <f t="shared" si="12"/>
        <v>0</v>
      </c>
      <c r="AS23" s="35">
        <f t="shared" si="12"/>
        <v>8997</v>
      </c>
      <c r="AT23" s="35">
        <f t="shared" si="12"/>
        <v>0</v>
      </c>
      <c r="AU23" s="35">
        <f t="shared" si="12"/>
        <v>8997</v>
      </c>
      <c r="AV23" s="35">
        <f t="shared" si="12"/>
        <v>14715</v>
      </c>
      <c r="AW23" s="35">
        <f t="shared" si="12"/>
        <v>0</v>
      </c>
      <c r="AX23" s="35">
        <f t="shared" si="12"/>
        <v>11865</v>
      </c>
      <c r="AY23" s="35">
        <f t="shared" si="12"/>
        <v>0</v>
      </c>
      <c r="AZ23" s="35">
        <f t="shared" si="12"/>
        <v>26580</v>
      </c>
      <c r="BA23" s="35">
        <f t="shared" si="12"/>
        <v>0</v>
      </c>
      <c r="BB23" s="35">
        <f t="shared" si="12"/>
        <v>26580</v>
      </c>
      <c r="BC23" s="35">
        <f t="shared" si="12"/>
        <v>0</v>
      </c>
      <c r="BD23" s="35">
        <f t="shared" si="12"/>
        <v>0</v>
      </c>
      <c r="BE23" s="35">
        <f t="shared" si="12"/>
        <v>0</v>
      </c>
      <c r="BF23" s="35">
        <f t="shared" si="12"/>
        <v>0</v>
      </c>
      <c r="BG23" s="35">
        <f t="shared" si="12"/>
        <v>0</v>
      </c>
      <c r="BH23" s="35">
        <f t="shared" si="12"/>
        <v>0</v>
      </c>
      <c r="BI23" s="35">
        <f t="shared" si="12"/>
        <v>0</v>
      </c>
      <c r="BJ23" s="35">
        <f t="shared" si="12"/>
        <v>0</v>
      </c>
      <c r="BK23" s="35">
        <f t="shared" si="12"/>
        <v>0</v>
      </c>
      <c r="BL23" s="35">
        <f t="shared" si="12"/>
        <v>0</v>
      </c>
      <c r="BM23" s="35">
        <f t="shared" si="12"/>
        <v>0</v>
      </c>
    </row>
    <row r="24" spans="1:65" s="139" customFormat="1" ht="17.100000000000001" customHeight="1">
      <c r="A24" s="22">
        <v>18</v>
      </c>
      <c r="B24" s="29" t="s">
        <v>84</v>
      </c>
      <c r="C24" s="13">
        <v>75000</v>
      </c>
      <c r="D24" s="13">
        <v>0</v>
      </c>
      <c r="E24" s="34">
        <v>6532</v>
      </c>
      <c r="F24" s="34"/>
      <c r="G24" s="34">
        <v>5649</v>
      </c>
      <c r="H24" s="15">
        <f t="shared" si="2"/>
        <v>86.481935088793634</v>
      </c>
      <c r="I24" s="34">
        <v>0</v>
      </c>
      <c r="J24" s="15"/>
      <c r="K24" s="34">
        <f>G24+'Sep25'!K24</f>
        <v>15596</v>
      </c>
      <c r="L24" s="15">
        <f t="shared" si="0"/>
        <v>20.794666666666668</v>
      </c>
      <c r="M24" s="34">
        <f>I24+'Sep25'!M24</f>
        <v>0</v>
      </c>
      <c r="N24" s="15"/>
      <c r="O24" s="34"/>
      <c r="P24" s="34">
        <v>0</v>
      </c>
      <c r="Q24" s="34">
        <f>O24+'Sep25'!Q24</f>
        <v>5</v>
      </c>
      <c r="R24" s="34">
        <f>P24+'Sep25'!R24</f>
        <v>0</v>
      </c>
      <c r="S24" s="34">
        <v>3890</v>
      </c>
      <c r="T24" s="34"/>
      <c r="U24" s="34">
        <v>1718</v>
      </c>
      <c r="V24" s="34"/>
      <c r="W24" s="34">
        <v>881</v>
      </c>
      <c r="X24" s="34"/>
      <c r="Y24" s="15">
        <f t="shared" si="1"/>
        <v>51.28055878928987</v>
      </c>
      <c r="Z24" s="15"/>
      <c r="AA24" s="34">
        <v>5342</v>
      </c>
      <c r="AB24" s="34"/>
      <c r="AC24" s="34">
        <v>2762</v>
      </c>
      <c r="AD24" s="34"/>
      <c r="AE24" s="34">
        <v>2580</v>
      </c>
      <c r="AF24" s="34"/>
      <c r="AG24" s="34">
        <v>92</v>
      </c>
      <c r="AH24" s="34"/>
      <c r="AI24" s="34">
        <v>197</v>
      </c>
      <c r="AJ24" s="34"/>
      <c r="AK24" s="34">
        <v>79</v>
      </c>
      <c r="AL24" s="34"/>
      <c r="AM24" s="34">
        <v>119</v>
      </c>
      <c r="AN24" s="34"/>
      <c r="AO24" s="34">
        <v>1281</v>
      </c>
      <c r="AP24" s="34"/>
      <c r="AQ24" s="34">
        <v>999</v>
      </c>
      <c r="AR24" s="34"/>
      <c r="AS24" s="34">
        <f t="shared" si="3"/>
        <v>2280</v>
      </c>
      <c r="AT24" s="34">
        <f t="shared" si="3"/>
        <v>0</v>
      </c>
      <c r="AU24" s="34">
        <f t="shared" si="4"/>
        <v>2280</v>
      </c>
      <c r="AV24" s="34">
        <f>AO24+'Sep25'!AV24</f>
        <v>3846</v>
      </c>
      <c r="AW24" s="34">
        <f>AP24+'Sep25'!AW24</f>
        <v>0</v>
      </c>
      <c r="AX24" s="34">
        <f>AQ24+'Sep25'!AX24</f>
        <v>3111</v>
      </c>
      <c r="AY24" s="34">
        <f>AR24+'Sep25'!AY24</f>
        <v>0</v>
      </c>
      <c r="AZ24" s="34">
        <f t="shared" si="5"/>
        <v>6957</v>
      </c>
      <c r="BA24" s="34">
        <f t="shared" si="5"/>
        <v>0</v>
      </c>
      <c r="BB24" s="34">
        <f t="shared" si="6"/>
        <v>6957</v>
      </c>
      <c r="BC24" s="34"/>
      <c r="BD24" s="34"/>
      <c r="BE24" s="34"/>
      <c r="BF24" s="34"/>
      <c r="BG24" s="34"/>
      <c r="BH24" s="34"/>
      <c r="BI24" s="34"/>
      <c r="BJ24" s="34"/>
      <c r="BK24" s="40"/>
      <c r="BL24" s="40"/>
      <c r="BM24" s="40"/>
    </row>
    <row r="25" spans="1:65" s="139" customFormat="1" ht="17.100000000000001" customHeight="1">
      <c r="A25" s="16">
        <v>19</v>
      </c>
      <c r="B25" s="17" t="s">
        <v>85</v>
      </c>
      <c r="C25" s="13">
        <v>70000</v>
      </c>
      <c r="D25" s="13">
        <v>0</v>
      </c>
      <c r="E25" s="34">
        <v>6030</v>
      </c>
      <c r="F25" s="34"/>
      <c r="G25" s="34">
        <v>4600</v>
      </c>
      <c r="H25" s="15">
        <f t="shared" si="2"/>
        <v>76.285240464344938</v>
      </c>
      <c r="I25" s="34">
        <v>0</v>
      </c>
      <c r="J25" s="15"/>
      <c r="K25" s="34">
        <f>G25+'Sep25'!K25</f>
        <v>13416</v>
      </c>
      <c r="L25" s="15">
        <f t="shared" si="0"/>
        <v>19.165714285714287</v>
      </c>
      <c r="M25" s="34">
        <f>I25+'Sep25'!M25</f>
        <v>0</v>
      </c>
      <c r="N25" s="15"/>
      <c r="O25" s="34">
        <v>35</v>
      </c>
      <c r="P25" s="34">
        <v>0</v>
      </c>
      <c r="Q25" s="34">
        <f>O25+'Sep25'!Q25</f>
        <v>102</v>
      </c>
      <c r="R25" s="34">
        <f>P25+'Sep25'!R25</f>
        <v>0</v>
      </c>
      <c r="S25" s="34">
        <v>4840</v>
      </c>
      <c r="T25" s="34"/>
      <c r="U25" s="34">
        <v>1245</v>
      </c>
      <c r="V25" s="34"/>
      <c r="W25" s="34">
        <v>663</v>
      </c>
      <c r="X25" s="34"/>
      <c r="Y25" s="15">
        <f t="shared" si="1"/>
        <v>53.253012048192772</v>
      </c>
      <c r="Z25" s="15"/>
      <c r="AA25" s="34">
        <v>5341</v>
      </c>
      <c r="AB25" s="34"/>
      <c r="AC25" s="34">
        <v>2908</v>
      </c>
      <c r="AD25" s="34"/>
      <c r="AE25" s="34">
        <v>2433</v>
      </c>
      <c r="AF25" s="34"/>
      <c r="AG25" s="34">
        <v>71</v>
      </c>
      <c r="AH25" s="34"/>
      <c r="AI25" s="34">
        <v>375</v>
      </c>
      <c r="AJ25" s="34"/>
      <c r="AK25" s="34">
        <v>51</v>
      </c>
      <c r="AL25" s="34"/>
      <c r="AM25" s="34">
        <v>155</v>
      </c>
      <c r="AN25" s="34"/>
      <c r="AO25" s="34">
        <v>1291</v>
      </c>
      <c r="AP25" s="34"/>
      <c r="AQ25" s="34">
        <v>961</v>
      </c>
      <c r="AR25" s="34"/>
      <c r="AS25" s="34">
        <f t="shared" si="3"/>
        <v>2252</v>
      </c>
      <c r="AT25" s="34">
        <f t="shared" si="3"/>
        <v>0</v>
      </c>
      <c r="AU25" s="34">
        <f t="shared" si="4"/>
        <v>2252</v>
      </c>
      <c r="AV25" s="34">
        <f>AO25+'Sep25'!AV25</f>
        <v>3632</v>
      </c>
      <c r="AW25" s="34">
        <f>AP25+'Sep25'!AW25</f>
        <v>0</v>
      </c>
      <c r="AX25" s="34">
        <f>AQ25+'Sep25'!AX25</f>
        <v>2774</v>
      </c>
      <c r="AY25" s="34">
        <f>AR25+'Sep25'!AY25</f>
        <v>0</v>
      </c>
      <c r="AZ25" s="34">
        <f t="shared" si="5"/>
        <v>6406</v>
      </c>
      <c r="BA25" s="34">
        <f t="shared" si="5"/>
        <v>0</v>
      </c>
      <c r="BB25" s="34">
        <f t="shared" si="6"/>
        <v>6406</v>
      </c>
      <c r="BC25" s="34"/>
      <c r="BD25" s="34"/>
      <c r="BE25" s="34"/>
      <c r="BF25" s="34"/>
      <c r="BG25" s="34"/>
      <c r="BH25" s="34"/>
      <c r="BI25" s="34"/>
      <c r="BJ25" s="34"/>
      <c r="BK25" s="40"/>
      <c r="BL25" s="40"/>
      <c r="BM25" s="40"/>
    </row>
    <row r="26" spans="1:65" s="140" customFormat="1" ht="17.100000000000001" customHeight="1">
      <c r="A26" s="18"/>
      <c r="B26" s="19" t="s">
        <v>74</v>
      </c>
      <c r="C26" s="19">
        <f>SUM(C24:C25)</f>
        <v>145000</v>
      </c>
      <c r="D26" s="19">
        <f t="shared" ref="D26:BM26" si="13">SUM(D24:D25)</f>
        <v>0</v>
      </c>
      <c r="E26" s="35">
        <f t="shared" si="13"/>
        <v>12562</v>
      </c>
      <c r="F26" s="35">
        <f t="shared" si="13"/>
        <v>0</v>
      </c>
      <c r="G26" s="35">
        <f t="shared" si="13"/>
        <v>10249</v>
      </c>
      <c r="H26" s="21">
        <f t="shared" si="2"/>
        <v>81.587326858780443</v>
      </c>
      <c r="I26" s="35">
        <f t="shared" si="13"/>
        <v>0</v>
      </c>
      <c r="J26" s="35">
        <f t="shared" si="13"/>
        <v>0</v>
      </c>
      <c r="K26" s="35">
        <f t="shared" si="13"/>
        <v>29012</v>
      </c>
      <c r="L26" s="21">
        <f t="shared" si="0"/>
        <v>20.008275862068967</v>
      </c>
      <c r="M26" s="35">
        <f t="shared" si="13"/>
        <v>0</v>
      </c>
      <c r="N26" s="35">
        <f t="shared" si="13"/>
        <v>0</v>
      </c>
      <c r="O26" s="35">
        <f t="shared" si="13"/>
        <v>35</v>
      </c>
      <c r="P26" s="35">
        <f t="shared" si="13"/>
        <v>0</v>
      </c>
      <c r="Q26" s="35">
        <f t="shared" si="13"/>
        <v>107</v>
      </c>
      <c r="R26" s="35">
        <f t="shared" si="13"/>
        <v>0</v>
      </c>
      <c r="S26" s="35">
        <f t="shared" si="13"/>
        <v>8730</v>
      </c>
      <c r="T26" s="35">
        <f t="shared" si="13"/>
        <v>0</v>
      </c>
      <c r="U26" s="35">
        <f t="shared" si="13"/>
        <v>2963</v>
      </c>
      <c r="V26" s="35">
        <f t="shared" si="13"/>
        <v>0</v>
      </c>
      <c r="W26" s="35">
        <f t="shared" si="13"/>
        <v>1544</v>
      </c>
      <c r="X26" s="35">
        <f t="shared" si="13"/>
        <v>0</v>
      </c>
      <c r="Y26" s="21">
        <f t="shared" si="1"/>
        <v>52.109348633142083</v>
      </c>
      <c r="Z26" s="35">
        <f t="shared" si="13"/>
        <v>0</v>
      </c>
      <c r="AA26" s="35">
        <f t="shared" si="13"/>
        <v>10683</v>
      </c>
      <c r="AB26" s="35">
        <f t="shared" si="13"/>
        <v>0</v>
      </c>
      <c r="AC26" s="35">
        <f t="shared" si="13"/>
        <v>5670</v>
      </c>
      <c r="AD26" s="35">
        <f t="shared" si="13"/>
        <v>0</v>
      </c>
      <c r="AE26" s="35">
        <f t="shared" si="13"/>
        <v>5013</v>
      </c>
      <c r="AF26" s="35">
        <f t="shared" si="13"/>
        <v>0</v>
      </c>
      <c r="AG26" s="35">
        <f t="shared" si="13"/>
        <v>163</v>
      </c>
      <c r="AH26" s="35">
        <f t="shared" si="13"/>
        <v>0</v>
      </c>
      <c r="AI26" s="35">
        <f t="shared" si="13"/>
        <v>572</v>
      </c>
      <c r="AJ26" s="35">
        <f t="shared" si="13"/>
        <v>0</v>
      </c>
      <c r="AK26" s="35">
        <f t="shared" si="13"/>
        <v>130</v>
      </c>
      <c r="AL26" s="35">
        <f t="shared" si="13"/>
        <v>0</v>
      </c>
      <c r="AM26" s="35">
        <f t="shared" si="13"/>
        <v>274</v>
      </c>
      <c r="AN26" s="35">
        <f t="shared" si="13"/>
        <v>0</v>
      </c>
      <c r="AO26" s="35">
        <f t="shared" si="13"/>
        <v>2572</v>
      </c>
      <c r="AP26" s="35">
        <f t="shared" si="13"/>
        <v>0</v>
      </c>
      <c r="AQ26" s="35">
        <f t="shared" si="13"/>
        <v>1960</v>
      </c>
      <c r="AR26" s="35">
        <f t="shared" si="13"/>
        <v>0</v>
      </c>
      <c r="AS26" s="35">
        <f t="shared" si="13"/>
        <v>4532</v>
      </c>
      <c r="AT26" s="35">
        <f t="shared" si="13"/>
        <v>0</v>
      </c>
      <c r="AU26" s="35">
        <f t="shared" si="13"/>
        <v>4532</v>
      </c>
      <c r="AV26" s="35">
        <f t="shared" si="13"/>
        <v>7478</v>
      </c>
      <c r="AW26" s="35">
        <f t="shared" si="13"/>
        <v>0</v>
      </c>
      <c r="AX26" s="35">
        <f t="shared" si="13"/>
        <v>5885</v>
      </c>
      <c r="AY26" s="35">
        <f t="shared" si="13"/>
        <v>0</v>
      </c>
      <c r="AZ26" s="35">
        <f t="shared" si="13"/>
        <v>13363</v>
      </c>
      <c r="BA26" s="35">
        <f t="shared" si="13"/>
        <v>0</v>
      </c>
      <c r="BB26" s="35">
        <f t="shared" si="13"/>
        <v>13363</v>
      </c>
      <c r="BC26" s="35">
        <f t="shared" si="13"/>
        <v>0</v>
      </c>
      <c r="BD26" s="35">
        <f t="shared" si="13"/>
        <v>0</v>
      </c>
      <c r="BE26" s="35">
        <f t="shared" si="13"/>
        <v>0</v>
      </c>
      <c r="BF26" s="35">
        <f t="shared" si="13"/>
        <v>0</v>
      </c>
      <c r="BG26" s="35">
        <f t="shared" si="13"/>
        <v>0</v>
      </c>
      <c r="BH26" s="35">
        <f t="shared" si="13"/>
        <v>0</v>
      </c>
      <c r="BI26" s="35">
        <f t="shared" si="13"/>
        <v>0</v>
      </c>
      <c r="BJ26" s="35">
        <f t="shared" si="13"/>
        <v>0</v>
      </c>
      <c r="BK26" s="35">
        <f t="shared" si="13"/>
        <v>0</v>
      </c>
      <c r="BL26" s="35">
        <f t="shared" si="13"/>
        <v>0</v>
      </c>
      <c r="BM26" s="35">
        <f t="shared" si="13"/>
        <v>0</v>
      </c>
    </row>
    <row r="27" spans="1:65" s="139" customFormat="1" ht="17.100000000000001" customHeight="1">
      <c r="A27" s="22">
        <v>20</v>
      </c>
      <c r="B27" s="29" t="s">
        <v>86</v>
      </c>
      <c r="C27" s="13">
        <v>107500</v>
      </c>
      <c r="D27" s="13">
        <v>0</v>
      </c>
      <c r="E27" s="34">
        <v>7450</v>
      </c>
      <c r="F27" s="34"/>
      <c r="G27" s="34">
        <v>7433</v>
      </c>
      <c r="H27" s="15">
        <f t="shared" si="2"/>
        <v>99.771812080536918</v>
      </c>
      <c r="I27" s="34">
        <v>0</v>
      </c>
      <c r="J27" s="15"/>
      <c r="K27" s="34">
        <f>G27+'Sep25'!K27</f>
        <v>20875</v>
      </c>
      <c r="L27" s="15">
        <f t="shared" si="0"/>
        <v>19.418604651162791</v>
      </c>
      <c r="M27" s="34">
        <f>I27+'Sep25'!M27</f>
        <v>0</v>
      </c>
      <c r="N27" s="15"/>
      <c r="O27" s="34">
        <v>239</v>
      </c>
      <c r="P27" s="34">
        <v>0</v>
      </c>
      <c r="Q27" s="34">
        <f>O27+'Sep25'!Q27</f>
        <v>549</v>
      </c>
      <c r="R27" s="34">
        <f>P27+'Sep25'!R27</f>
        <v>0</v>
      </c>
      <c r="S27" s="34">
        <v>6079</v>
      </c>
      <c r="T27" s="34"/>
      <c r="U27" s="34">
        <v>2064</v>
      </c>
      <c r="V27" s="34"/>
      <c r="W27" s="34">
        <v>1075</v>
      </c>
      <c r="X27" s="34"/>
      <c r="Y27" s="15">
        <f t="shared" si="1"/>
        <v>52.083333333333336</v>
      </c>
      <c r="Z27" s="15"/>
      <c r="AA27" s="34">
        <v>7972</v>
      </c>
      <c r="AB27" s="34"/>
      <c r="AC27" s="34">
        <v>4262</v>
      </c>
      <c r="AD27" s="34"/>
      <c r="AE27" s="34">
        <v>3830</v>
      </c>
      <c r="AF27" s="34"/>
      <c r="AG27" s="34">
        <v>204</v>
      </c>
      <c r="AH27" s="34"/>
      <c r="AI27" s="34">
        <v>585</v>
      </c>
      <c r="AJ27" s="34"/>
      <c r="AK27" s="34">
        <v>140</v>
      </c>
      <c r="AL27" s="34"/>
      <c r="AM27" s="34">
        <v>409</v>
      </c>
      <c r="AN27" s="34"/>
      <c r="AO27" s="34">
        <v>1830</v>
      </c>
      <c r="AP27" s="34"/>
      <c r="AQ27" s="34">
        <v>1465</v>
      </c>
      <c r="AR27" s="34">
        <v>0</v>
      </c>
      <c r="AS27" s="34">
        <f t="shared" si="3"/>
        <v>3295</v>
      </c>
      <c r="AT27" s="34">
        <f t="shared" si="3"/>
        <v>0</v>
      </c>
      <c r="AU27" s="34">
        <f t="shared" si="4"/>
        <v>3295</v>
      </c>
      <c r="AV27" s="34">
        <f>AO27+'Sep25'!AV27</f>
        <v>5359</v>
      </c>
      <c r="AW27" s="34">
        <f>AP27+'Sep25'!AW27</f>
        <v>0</v>
      </c>
      <c r="AX27" s="34">
        <f>AQ27+'Sep25'!AX27</f>
        <v>4255</v>
      </c>
      <c r="AY27" s="34">
        <f>AR27+'Sep25'!AY27</f>
        <v>0</v>
      </c>
      <c r="AZ27" s="34">
        <f t="shared" si="5"/>
        <v>9614</v>
      </c>
      <c r="BA27" s="34">
        <f t="shared" si="5"/>
        <v>0</v>
      </c>
      <c r="BB27" s="34">
        <f t="shared" si="6"/>
        <v>9614</v>
      </c>
      <c r="BC27" s="34"/>
      <c r="BD27" s="34"/>
      <c r="BE27" s="34"/>
      <c r="BF27" s="34"/>
      <c r="BG27" s="34"/>
      <c r="BH27" s="34"/>
      <c r="BI27" s="34"/>
      <c r="BJ27" s="34"/>
      <c r="BK27" s="40"/>
      <c r="BL27" s="40"/>
      <c r="BM27" s="40"/>
    </row>
    <row r="28" spans="1:65" s="139" customFormat="1" ht="17.100000000000001" customHeight="1">
      <c r="A28" s="16">
        <v>21</v>
      </c>
      <c r="B28" s="17" t="s">
        <v>87</v>
      </c>
      <c r="C28" s="13">
        <v>25000</v>
      </c>
      <c r="D28" s="13">
        <v>0</v>
      </c>
      <c r="E28" s="34">
        <v>1591</v>
      </c>
      <c r="F28" s="34"/>
      <c r="G28" s="34">
        <v>1777</v>
      </c>
      <c r="H28" s="15">
        <f t="shared" si="2"/>
        <v>111.69076052796983</v>
      </c>
      <c r="I28" s="34">
        <v>0</v>
      </c>
      <c r="J28" s="15"/>
      <c r="K28" s="34">
        <f>G28+'Sep25'!K28</f>
        <v>5061</v>
      </c>
      <c r="L28" s="15">
        <f t="shared" si="0"/>
        <v>20.244</v>
      </c>
      <c r="M28" s="34">
        <f>I28+'Sep25'!M28</f>
        <v>0</v>
      </c>
      <c r="N28" s="15"/>
      <c r="O28" s="34">
        <v>130</v>
      </c>
      <c r="P28" s="34">
        <v>0</v>
      </c>
      <c r="Q28" s="34">
        <f>O28+'Sep25'!Q28</f>
        <v>367</v>
      </c>
      <c r="R28" s="34">
        <f>P28+'Sep25'!R28</f>
        <v>0</v>
      </c>
      <c r="S28" s="34">
        <v>1945</v>
      </c>
      <c r="T28" s="34"/>
      <c r="U28" s="34">
        <v>573</v>
      </c>
      <c r="V28" s="34"/>
      <c r="W28" s="34">
        <v>306</v>
      </c>
      <c r="X28" s="34"/>
      <c r="Y28" s="15">
        <f t="shared" si="1"/>
        <v>53.403141361256544</v>
      </c>
      <c r="Z28" s="15"/>
      <c r="AA28" s="34">
        <v>2182</v>
      </c>
      <c r="AB28" s="34"/>
      <c r="AC28" s="34">
        <v>1126</v>
      </c>
      <c r="AD28" s="34"/>
      <c r="AE28" s="34">
        <v>959</v>
      </c>
      <c r="AF28" s="34"/>
      <c r="AG28" s="34">
        <v>63</v>
      </c>
      <c r="AH28" s="34"/>
      <c r="AI28" s="34">
        <v>137</v>
      </c>
      <c r="AJ28" s="34"/>
      <c r="AK28" s="34">
        <v>37</v>
      </c>
      <c r="AL28" s="34"/>
      <c r="AM28" s="34">
        <v>31</v>
      </c>
      <c r="AN28" s="34"/>
      <c r="AO28" s="34">
        <v>522</v>
      </c>
      <c r="AP28" s="34"/>
      <c r="AQ28" s="34">
        <v>384</v>
      </c>
      <c r="AR28" s="34">
        <v>0</v>
      </c>
      <c r="AS28" s="34">
        <f t="shared" si="3"/>
        <v>906</v>
      </c>
      <c r="AT28" s="34">
        <f t="shared" si="3"/>
        <v>0</v>
      </c>
      <c r="AU28" s="34">
        <f t="shared" si="4"/>
        <v>906</v>
      </c>
      <c r="AV28" s="34">
        <f>AO28+'Sep25'!AV28</f>
        <v>1439</v>
      </c>
      <c r="AW28" s="34">
        <f>AP28+'Sep25'!AW28</f>
        <v>0</v>
      </c>
      <c r="AX28" s="34">
        <f>AQ28+'Sep25'!AX28</f>
        <v>1094</v>
      </c>
      <c r="AY28" s="34">
        <f>AR28+'Sep25'!AY28</f>
        <v>0</v>
      </c>
      <c r="AZ28" s="34">
        <f t="shared" si="5"/>
        <v>2533</v>
      </c>
      <c r="BA28" s="34">
        <f t="shared" si="5"/>
        <v>0</v>
      </c>
      <c r="BB28" s="34">
        <f t="shared" si="6"/>
        <v>2533</v>
      </c>
      <c r="BC28" s="34"/>
      <c r="BD28" s="34"/>
      <c r="BE28" s="34"/>
      <c r="BF28" s="34"/>
      <c r="BG28" s="34"/>
      <c r="BH28" s="34"/>
      <c r="BI28" s="34"/>
      <c r="BJ28" s="34"/>
      <c r="BK28" s="40"/>
      <c r="BL28" s="40"/>
      <c r="BM28" s="40"/>
    </row>
    <row r="29" spans="1:65" s="140" customFormat="1" ht="17.100000000000001" customHeight="1">
      <c r="A29" s="18"/>
      <c r="B29" s="19" t="s">
        <v>74</v>
      </c>
      <c r="C29" s="19">
        <f>SUM(C27:C28)</f>
        <v>132500</v>
      </c>
      <c r="D29" s="19">
        <f t="shared" ref="D29:BM29" si="14">SUM(D27:D28)</f>
        <v>0</v>
      </c>
      <c r="E29" s="35">
        <f t="shared" si="14"/>
        <v>9041</v>
      </c>
      <c r="F29" s="35">
        <f t="shared" si="14"/>
        <v>0</v>
      </c>
      <c r="G29" s="35">
        <f t="shared" si="14"/>
        <v>9210</v>
      </c>
      <c r="H29" s="30">
        <f t="shared" si="2"/>
        <v>101.86926224975113</v>
      </c>
      <c r="I29" s="35">
        <f t="shared" si="14"/>
        <v>0</v>
      </c>
      <c r="J29" s="35">
        <f t="shared" si="14"/>
        <v>0</v>
      </c>
      <c r="K29" s="35">
        <f t="shared" si="14"/>
        <v>25936</v>
      </c>
      <c r="L29" s="21">
        <f t="shared" si="0"/>
        <v>19.57433962264151</v>
      </c>
      <c r="M29" s="35">
        <f t="shared" si="14"/>
        <v>0</v>
      </c>
      <c r="N29" s="35">
        <f t="shared" si="14"/>
        <v>0</v>
      </c>
      <c r="O29" s="35">
        <f t="shared" si="14"/>
        <v>369</v>
      </c>
      <c r="P29" s="35">
        <f t="shared" si="14"/>
        <v>0</v>
      </c>
      <c r="Q29" s="35">
        <f t="shared" si="14"/>
        <v>916</v>
      </c>
      <c r="R29" s="35">
        <f t="shared" si="14"/>
        <v>0</v>
      </c>
      <c r="S29" s="35">
        <f t="shared" si="14"/>
        <v>8024</v>
      </c>
      <c r="T29" s="35">
        <f t="shared" si="14"/>
        <v>0</v>
      </c>
      <c r="U29" s="35">
        <f t="shared" si="14"/>
        <v>2637</v>
      </c>
      <c r="V29" s="35">
        <f t="shared" si="14"/>
        <v>0</v>
      </c>
      <c r="W29" s="35">
        <f t="shared" si="14"/>
        <v>1381</v>
      </c>
      <c r="X29" s="35">
        <f t="shared" si="14"/>
        <v>0</v>
      </c>
      <c r="Y29" s="21">
        <f t="shared" si="1"/>
        <v>52.370117557830866</v>
      </c>
      <c r="Z29" s="35">
        <f t="shared" si="14"/>
        <v>0</v>
      </c>
      <c r="AA29" s="35">
        <f t="shared" si="14"/>
        <v>10154</v>
      </c>
      <c r="AB29" s="35">
        <f t="shared" si="14"/>
        <v>0</v>
      </c>
      <c r="AC29" s="35">
        <f t="shared" si="14"/>
        <v>5388</v>
      </c>
      <c r="AD29" s="35">
        <f t="shared" si="14"/>
        <v>0</v>
      </c>
      <c r="AE29" s="35">
        <f t="shared" si="14"/>
        <v>4789</v>
      </c>
      <c r="AF29" s="35">
        <f t="shared" si="14"/>
        <v>0</v>
      </c>
      <c r="AG29" s="35">
        <f t="shared" si="14"/>
        <v>267</v>
      </c>
      <c r="AH29" s="35">
        <f t="shared" si="14"/>
        <v>0</v>
      </c>
      <c r="AI29" s="35">
        <f t="shared" si="14"/>
        <v>722</v>
      </c>
      <c r="AJ29" s="35">
        <f t="shared" si="14"/>
        <v>0</v>
      </c>
      <c r="AK29" s="35">
        <f t="shared" si="14"/>
        <v>177</v>
      </c>
      <c r="AL29" s="35">
        <f t="shared" si="14"/>
        <v>0</v>
      </c>
      <c r="AM29" s="35">
        <f t="shared" si="14"/>
        <v>440</v>
      </c>
      <c r="AN29" s="35">
        <f t="shared" si="14"/>
        <v>0</v>
      </c>
      <c r="AO29" s="35">
        <f t="shared" si="14"/>
        <v>2352</v>
      </c>
      <c r="AP29" s="35">
        <f t="shared" si="14"/>
        <v>0</v>
      </c>
      <c r="AQ29" s="35">
        <f t="shared" si="14"/>
        <v>1849</v>
      </c>
      <c r="AR29" s="35">
        <f t="shared" si="14"/>
        <v>0</v>
      </c>
      <c r="AS29" s="35">
        <f t="shared" si="14"/>
        <v>4201</v>
      </c>
      <c r="AT29" s="35">
        <f t="shared" si="14"/>
        <v>0</v>
      </c>
      <c r="AU29" s="35">
        <f t="shared" si="14"/>
        <v>4201</v>
      </c>
      <c r="AV29" s="35">
        <f t="shared" si="14"/>
        <v>6798</v>
      </c>
      <c r="AW29" s="35">
        <f t="shared" si="14"/>
        <v>0</v>
      </c>
      <c r="AX29" s="35">
        <f t="shared" si="14"/>
        <v>5349</v>
      </c>
      <c r="AY29" s="35">
        <f t="shared" si="14"/>
        <v>0</v>
      </c>
      <c r="AZ29" s="35">
        <f t="shared" si="14"/>
        <v>12147</v>
      </c>
      <c r="BA29" s="35">
        <f t="shared" si="14"/>
        <v>0</v>
      </c>
      <c r="BB29" s="35">
        <f t="shared" si="14"/>
        <v>12147</v>
      </c>
      <c r="BC29" s="35">
        <f t="shared" si="14"/>
        <v>0</v>
      </c>
      <c r="BD29" s="35">
        <f t="shared" si="14"/>
        <v>0</v>
      </c>
      <c r="BE29" s="35">
        <f t="shared" si="14"/>
        <v>0</v>
      </c>
      <c r="BF29" s="35">
        <f t="shared" si="14"/>
        <v>0</v>
      </c>
      <c r="BG29" s="35">
        <f t="shared" si="14"/>
        <v>0</v>
      </c>
      <c r="BH29" s="35">
        <f t="shared" si="14"/>
        <v>0</v>
      </c>
      <c r="BI29" s="35">
        <f t="shared" si="14"/>
        <v>0</v>
      </c>
      <c r="BJ29" s="35">
        <f t="shared" si="14"/>
        <v>0</v>
      </c>
      <c r="BK29" s="35">
        <f t="shared" si="14"/>
        <v>0</v>
      </c>
      <c r="BL29" s="35">
        <f t="shared" si="14"/>
        <v>0</v>
      </c>
      <c r="BM29" s="35">
        <f t="shared" si="14"/>
        <v>0</v>
      </c>
    </row>
    <row r="30" spans="1:65" s="139" customFormat="1" ht="17.100000000000001" customHeight="1">
      <c r="A30" s="22">
        <v>22</v>
      </c>
      <c r="B30" s="29" t="s">
        <v>88</v>
      </c>
      <c r="C30" s="13">
        <v>90000</v>
      </c>
      <c r="D30" s="13">
        <v>35000</v>
      </c>
      <c r="E30" s="34">
        <v>7790</v>
      </c>
      <c r="F30" s="34">
        <v>2810</v>
      </c>
      <c r="G30" s="34">
        <v>7276</v>
      </c>
      <c r="H30" s="15">
        <f t="shared" si="2"/>
        <v>93.401797175866491</v>
      </c>
      <c r="I30" s="34">
        <v>2095</v>
      </c>
      <c r="J30" s="15">
        <f t="shared" si="8"/>
        <v>74.555160142348754</v>
      </c>
      <c r="K30" s="34">
        <f>G30+'Sep25'!K30</f>
        <v>20998</v>
      </c>
      <c r="L30" s="15">
        <f t="shared" si="0"/>
        <v>23.33111111111111</v>
      </c>
      <c r="M30" s="34">
        <f>I30+'Sep25'!M30</f>
        <v>6027</v>
      </c>
      <c r="N30" s="15">
        <v>20.21</v>
      </c>
      <c r="O30" s="34">
        <v>321</v>
      </c>
      <c r="P30" s="34">
        <v>45</v>
      </c>
      <c r="Q30" s="34">
        <f>O30+'Sep25'!Q30</f>
        <v>918</v>
      </c>
      <c r="R30" s="34">
        <f>P30+'Sep25'!R30</f>
        <v>177</v>
      </c>
      <c r="S30" s="34">
        <v>7490</v>
      </c>
      <c r="T30" s="34">
        <v>3123</v>
      </c>
      <c r="U30" s="34">
        <v>2192</v>
      </c>
      <c r="V30" s="34">
        <v>935</v>
      </c>
      <c r="W30" s="34">
        <v>1283</v>
      </c>
      <c r="X30" s="34">
        <v>547</v>
      </c>
      <c r="Y30" s="15">
        <f t="shared" si="1"/>
        <v>58.53102189781022</v>
      </c>
      <c r="Z30" s="15">
        <f t="shared" si="1"/>
        <v>58.502673796791441</v>
      </c>
      <c r="AA30" s="34">
        <v>7824</v>
      </c>
      <c r="AB30" s="34">
        <v>2984</v>
      </c>
      <c r="AC30" s="34">
        <v>3670</v>
      </c>
      <c r="AD30" s="34">
        <v>1484</v>
      </c>
      <c r="AE30" s="34">
        <v>2990</v>
      </c>
      <c r="AF30" s="34">
        <v>1190</v>
      </c>
      <c r="AG30" s="34">
        <v>149</v>
      </c>
      <c r="AH30" s="34">
        <v>79</v>
      </c>
      <c r="AI30" s="34">
        <v>451</v>
      </c>
      <c r="AJ30" s="34">
        <v>238</v>
      </c>
      <c r="AK30" s="34">
        <v>129</v>
      </c>
      <c r="AL30" s="34">
        <v>68</v>
      </c>
      <c r="AM30" s="34">
        <v>399</v>
      </c>
      <c r="AN30" s="34">
        <v>130</v>
      </c>
      <c r="AO30" s="34">
        <v>1972</v>
      </c>
      <c r="AP30" s="34">
        <v>620</v>
      </c>
      <c r="AQ30" s="34">
        <v>1477</v>
      </c>
      <c r="AR30" s="34">
        <v>501</v>
      </c>
      <c r="AS30" s="34">
        <f t="shared" si="3"/>
        <v>3449</v>
      </c>
      <c r="AT30" s="34">
        <f t="shared" si="3"/>
        <v>1121</v>
      </c>
      <c r="AU30" s="34">
        <f t="shared" si="4"/>
        <v>4570</v>
      </c>
      <c r="AV30" s="34">
        <f>AO30+'Sep25'!AV30</f>
        <v>5614</v>
      </c>
      <c r="AW30" s="34">
        <f>AP30+'Sep25'!AW30</f>
        <v>1827</v>
      </c>
      <c r="AX30" s="34">
        <f>AQ30+'Sep25'!AX30</f>
        <v>4437</v>
      </c>
      <c r="AY30" s="34">
        <f>AR30+'Sep25'!AY30</f>
        <v>1497</v>
      </c>
      <c r="AZ30" s="34">
        <f t="shared" si="5"/>
        <v>10051</v>
      </c>
      <c r="BA30" s="34">
        <f t="shared" si="5"/>
        <v>3324</v>
      </c>
      <c r="BB30" s="34">
        <f t="shared" si="6"/>
        <v>13375</v>
      </c>
      <c r="BC30" s="34">
        <v>55</v>
      </c>
      <c r="BD30" s="34">
        <v>275</v>
      </c>
      <c r="BE30" s="34">
        <f>BC30+'Sep25'!BE30</f>
        <v>165</v>
      </c>
      <c r="BF30" s="34">
        <f>BD30+'Sep25'!BF30</f>
        <v>825</v>
      </c>
      <c r="BG30" s="34">
        <v>4</v>
      </c>
      <c r="BH30" s="34">
        <v>2580</v>
      </c>
      <c r="BI30" s="34"/>
      <c r="BJ30" s="34">
        <f>SUM(BH30:BI30)</f>
        <v>2580</v>
      </c>
      <c r="BK30" s="34">
        <f>'Sep25'!BK30+BH30</f>
        <v>7456</v>
      </c>
      <c r="BL30" s="34">
        <f>'Sep25'!BL30+BI30</f>
        <v>0</v>
      </c>
      <c r="BM30" s="34">
        <f>SUM(BK30:BL30)</f>
        <v>7456</v>
      </c>
    </row>
    <row r="31" spans="1:65" s="139" customFormat="1" ht="17.100000000000001" customHeight="1">
      <c r="A31" s="12">
        <v>23</v>
      </c>
      <c r="B31" s="13" t="s">
        <v>89</v>
      </c>
      <c r="C31" s="13">
        <v>65500</v>
      </c>
      <c r="D31" s="13">
        <v>0</v>
      </c>
      <c r="E31" s="34">
        <v>5270</v>
      </c>
      <c r="F31" s="34"/>
      <c r="G31" s="34">
        <v>5269</v>
      </c>
      <c r="H31" s="15">
        <f t="shared" si="2"/>
        <v>99.981024667931692</v>
      </c>
      <c r="I31" s="34">
        <v>0</v>
      </c>
      <c r="J31" s="15"/>
      <c r="K31" s="34">
        <f>G31+'Sep25'!K31</f>
        <v>14136</v>
      </c>
      <c r="L31" s="15">
        <f t="shared" si="0"/>
        <v>21.581679389312978</v>
      </c>
      <c r="M31" s="34">
        <f>I31+'Sep25'!M31</f>
        <v>0</v>
      </c>
      <c r="N31" s="15"/>
      <c r="O31" s="34">
        <v>125</v>
      </c>
      <c r="P31" s="34"/>
      <c r="Q31" s="34">
        <f>O31+'Sep25'!Q31</f>
        <v>321</v>
      </c>
      <c r="R31" s="34">
        <f>P31+'Sep25'!R31</f>
        <v>0</v>
      </c>
      <c r="S31" s="34">
        <v>4885</v>
      </c>
      <c r="T31" s="34"/>
      <c r="U31" s="34">
        <v>1366</v>
      </c>
      <c r="V31" s="34"/>
      <c r="W31" s="34">
        <v>742</v>
      </c>
      <c r="X31" s="34"/>
      <c r="Y31" s="15">
        <f t="shared" si="1"/>
        <v>54.319180087847734</v>
      </c>
      <c r="Z31" s="15"/>
      <c r="AA31" s="34">
        <v>4963</v>
      </c>
      <c r="AB31" s="34"/>
      <c r="AC31" s="34">
        <v>2570</v>
      </c>
      <c r="AD31" s="34"/>
      <c r="AE31" s="34">
        <v>2054</v>
      </c>
      <c r="AF31" s="34"/>
      <c r="AG31" s="34">
        <v>82</v>
      </c>
      <c r="AH31" s="34"/>
      <c r="AI31" s="34">
        <v>310</v>
      </c>
      <c r="AJ31" s="34"/>
      <c r="AK31" s="34">
        <v>67</v>
      </c>
      <c r="AL31" s="34"/>
      <c r="AM31" s="34">
        <v>106</v>
      </c>
      <c r="AN31" s="34"/>
      <c r="AO31" s="34">
        <v>1198</v>
      </c>
      <c r="AP31" s="34"/>
      <c r="AQ31" s="34">
        <v>1052</v>
      </c>
      <c r="AR31" s="34"/>
      <c r="AS31" s="34">
        <f t="shared" si="3"/>
        <v>2250</v>
      </c>
      <c r="AT31" s="34">
        <f t="shared" si="3"/>
        <v>0</v>
      </c>
      <c r="AU31" s="34">
        <f t="shared" si="4"/>
        <v>2250</v>
      </c>
      <c r="AV31" s="34">
        <f>AO31+'Sep25'!AV31</f>
        <v>3425</v>
      </c>
      <c r="AW31" s="34">
        <f>AP31+'Sep25'!AW31</f>
        <v>0</v>
      </c>
      <c r="AX31" s="34">
        <f>AQ31+'Sep25'!AX31</f>
        <v>2932</v>
      </c>
      <c r="AY31" s="34">
        <f>AR31+'Sep25'!AY31</f>
        <v>0</v>
      </c>
      <c r="AZ31" s="34">
        <f t="shared" si="5"/>
        <v>6357</v>
      </c>
      <c r="BA31" s="34">
        <f t="shared" si="5"/>
        <v>0</v>
      </c>
      <c r="BB31" s="34">
        <f t="shared" si="6"/>
        <v>6357</v>
      </c>
      <c r="BC31" s="34"/>
      <c r="BD31" s="34"/>
      <c r="BE31" s="34"/>
      <c r="BF31" s="34"/>
      <c r="BG31" s="34"/>
      <c r="BH31" s="34"/>
      <c r="BI31" s="34"/>
      <c r="BJ31" s="34"/>
      <c r="BK31" s="40"/>
      <c r="BL31" s="40"/>
      <c r="BM31" s="40"/>
    </row>
    <row r="32" spans="1:65" s="139" customFormat="1" ht="17.100000000000001" customHeight="1">
      <c r="A32" s="16">
        <v>24</v>
      </c>
      <c r="B32" s="17" t="s">
        <v>90</v>
      </c>
      <c r="C32" s="13">
        <v>55500</v>
      </c>
      <c r="D32" s="13">
        <v>0</v>
      </c>
      <c r="E32" s="34">
        <v>4408</v>
      </c>
      <c r="F32" s="34"/>
      <c r="G32" s="34">
        <v>3874</v>
      </c>
      <c r="H32" s="15">
        <f t="shared" si="2"/>
        <v>87.885662431941924</v>
      </c>
      <c r="I32" s="34">
        <v>0</v>
      </c>
      <c r="J32" s="15"/>
      <c r="K32" s="34">
        <f>G32+'Sep25'!K32</f>
        <v>11198</v>
      </c>
      <c r="L32" s="15">
        <f t="shared" si="0"/>
        <v>20.176576576576576</v>
      </c>
      <c r="M32" s="34">
        <f>I32+'Sep25'!M32</f>
        <v>0</v>
      </c>
      <c r="N32" s="15"/>
      <c r="O32" s="34">
        <v>30</v>
      </c>
      <c r="P32" s="34"/>
      <c r="Q32" s="34">
        <f>O32+'Sep25'!Q32</f>
        <v>84</v>
      </c>
      <c r="R32" s="34">
        <f>P32+'Sep25'!R32</f>
        <v>0</v>
      </c>
      <c r="S32" s="34">
        <v>3932</v>
      </c>
      <c r="T32" s="34"/>
      <c r="U32" s="34">
        <v>1416</v>
      </c>
      <c r="V32" s="34"/>
      <c r="W32" s="34">
        <v>867</v>
      </c>
      <c r="X32" s="34"/>
      <c r="Y32" s="15">
        <f t="shared" si="1"/>
        <v>61.228813559322035</v>
      </c>
      <c r="Z32" s="15"/>
      <c r="AA32" s="34">
        <v>3708</v>
      </c>
      <c r="AB32" s="34"/>
      <c r="AC32" s="34">
        <v>2209</v>
      </c>
      <c r="AD32" s="34"/>
      <c r="AE32" s="34">
        <v>1115</v>
      </c>
      <c r="AF32" s="34"/>
      <c r="AG32" s="34">
        <v>86</v>
      </c>
      <c r="AH32" s="34"/>
      <c r="AI32" s="34">
        <v>236</v>
      </c>
      <c r="AJ32" s="34"/>
      <c r="AK32" s="34">
        <v>68</v>
      </c>
      <c r="AL32" s="34"/>
      <c r="AM32" s="34">
        <v>238</v>
      </c>
      <c r="AN32" s="34"/>
      <c r="AO32" s="34">
        <v>999</v>
      </c>
      <c r="AP32" s="34"/>
      <c r="AQ32" s="34">
        <v>827</v>
      </c>
      <c r="AR32" s="34"/>
      <c r="AS32" s="34">
        <f t="shared" si="3"/>
        <v>1826</v>
      </c>
      <c r="AT32" s="34">
        <f t="shared" si="3"/>
        <v>0</v>
      </c>
      <c r="AU32" s="34">
        <f t="shared" si="4"/>
        <v>1826</v>
      </c>
      <c r="AV32" s="34">
        <f>AO32+'Sep25'!AV32</f>
        <v>2831</v>
      </c>
      <c r="AW32" s="34">
        <f>AP32+'Sep25'!AW32</f>
        <v>0</v>
      </c>
      <c r="AX32" s="34">
        <f>AQ32+'Sep25'!AX32</f>
        <v>2332</v>
      </c>
      <c r="AY32" s="34">
        <f>AR32+'Sep25'!AY32</f>
        <v>0</v>
      </c>
      <c r="AZ32" s="34">
        <f t="shared" si="5"/>
        <v>5163</v>
      </c>
      <c r="BA32" s="34">
        <f t="shared" si="5"/>
        <v>0</v>
      </c>
      <c r="BB32" s="34">
        <f t="shared" si="6"/>
        <v>5163</v>
      </c>
      <c r="BC32" s="34"/>
      <c r="BD32" s="34"/>
      <c r="BE32" s="34"/>
      <c r="BF32" s="34"/>
      <c r="BG32" s="34"/>
      <c r="BH32" s="34"/>
      <c r="BI32" s="34"/>
      <c r="BJ32" s="34"/>
      <c r="BK32" s="40"/>
      <c r="BL32" s="40"/>
      <c r="BM32" s="40"/>
    </row>
    <row r="33" spans="1:65" s="140" customFormat="1" ht="17.100000000000001" customHeight="1">
      <c r="A33" s="18"/>
      <c r="B33" s="31" t="s">
        <v>74</v>
      </c>
      <c r="C33" s="19">
        <f>SUM(C30:C32)</f>
        <v>211000</v>
      </c>
      <c r="D33" s="19">
        <f t="shared" ref="D33:BM33" si="15">SUM(D30:D32)</f>
        <v>35000</v>
      </c>
      <c r="E33" s="35">
        <f t="shared" si="15"/>
        <v>17468</v>
      </c>
      <c r="F33" s="35">
        <f t="shared" si="15"/>
        <v>2810</v>
      </c>
      <c r="G33" s="35">
        <f t="shared" si="15"/>
        <v>16419</v>
      </c>
      <c r="H33" s="21">
        <f t="shared" si="2"/>
        <v>93.994733226471268</v>
      </c>
      <c r="I33" s="35">
        <f t="shared" si="15"/>
        <v>2095</v>
      </c>
      <c r="J33" s="21">
        <f t="shared" si="8"/>
        <v>74.555160142348754</v>
      </c>
      <c r="K33" s="35">
        <f t="shared" si="15"/>
        <v>46332</v>
      </c>
      <c r="L33" s="21">
        <f t="shared" si="0"/>
        <v>21.958293838862559</v>
      </c>
      <c r="M33" s="35">
        <f t="shared" si="15"/>
        <v>6027</v>
      </c>
      <c r="N33" s="21">
        <f t="shared" si="9"/>
        <v>17.22</v>
      </c>
      <c r="O33" s="35">
        <f t="shared" si="15"/>
        <v>476</v>
      </c>
      <c r="P33" s="35">
        <f t="shared" si="15"/>
        <v>45</v>
      </c>
      <c r="Q33" s="35">
        <f t="shared" si="15"/>
        <v>1323</v>
      </c>
      <c r="R33" s="35">
        <f t="shared" si="15"/>
        <v>177</v>
      </c>
      <c r="S33" s="35">
        <f t="shared" si="15"/>
        <v>16307</v>
      </c>
      <c r="T33" s="35">
        <f t="shared" si="15"/>
        <v>3123</v>
      </c>
      <c r="U33" s="35">
        <f t="shared" si="15"/>
        <v>4974</v>
      </c>
      <c r="V33" s="35">
        <f t="shared" si="15"/>
        <v>935</v>
      </c>
      <c r="W33" s="35">
        <f t="shared" si="15"/>
        <v>2892</v>
      </c>
      <c r="X33" s="35">
        <f t="shared" si="15"/>
        <v>547</v>
      </c>
      <c r="Y33" s="21">
        <f t="shared" si="1"/>
        <v>58.142340168878164</v>
      </c>
      <c r="Z33" s="21">
        <f t="shared" si="1"/>
        <v>58.502673796791441</v>
      </c>
      <c r="AA33" s="35">
        <f t="shared" si="15"/>
        <v>16495</v>
      </c>
      <c r="AB33" s="35">
        <f t="shared" si="15"/>
        <v>2984</v>
      </c>
      <c r="AC33" s="35">
        <f t="shared" si="15"/>
        <v>8449</v>
      </c>
      <c r="AD33" s="35">
        <f t="shared" si="15"/>
        <v>1484</v>
      </c>
      <c r="AE33" s="35">
        <f t="shared" si="15"/>
        <v>6159</v>
      </c>
      <c r="AF33" s="35">
        <f t="shared" si="15"/>
        <v>1190</v>
      </c>
      <c r="AG33" s="35">
        <f t="shared" si="15"/>
        <v>317</v>
      </c>
      <c r="AH33" s="35">
        <f t="shared" si="15"/>
        <v>79</v>
      </c>
      <c r="AI33" s="35">
        <f t="shared" si="15"/>
        <v>997</v>
      </c>
      <c r="AJ33" s="35">
        <f t="shared" si="15"/>
        <v>238</v>
      </c>
      <c r="AK33" s="35">
        <f t="shared" si="15"/>
        <v>264</v>
      </c>
      <c r="AL33" s="35">
        <f t="shared" si="15"/>
        <v>68</v>
      </c>
      <c r="AM33" s="35">
        <f t="shared" si="15"/>
        <v>743</v>
      </c>
      <c r="AN33" s="35">
        <f t="shared" si="15"/>
        <v>130</v>
      </c>
      <c r="AO33" s="35">
        <f t="shared" si="15"/>
        <v>4169</v>
      </c>
      <c r="AP33" s="35">
        <f t="shared" si="15"/>
        <v>620</v>
      </c>
      <c r="AQ33" s="35">
        <f t="shared" si="15"/>
        <v>3356</v>
      </c>
      <c r="AR33" s="35">
        <f t="shared" si="15"/>
        <v>501</v>
      </c>
      <c r="AS33" s="35">
        <f t="shared" si="15"/>
        <v>7525</v>
      </c>
      <c r="AT33" s="35">
        <f t="shared" si="15"/>
        <v>1121</v>
      </c>
      <c r="AU33" s="35">
        <f t="shared" si="15"/>
        <v>8646</v>
      </c>
      <c r="AV33" s="35">
        <f t="shared" si="15"/>
        <v>11870</v>
      </c>
      <c r="AW33" s="35">
        <f t="shared" si="15"/>
        <v>1827</v>
      </c>
      <c r="AX33" s="35">
        <f t="shared" si="15"/>
        <v>9701</v>
      </c>
      <c r="AY33" s="35">
        <f t="shared" si="15"/>
        <v>1497</v>
      </c>
      <c r="AZ33" s="35">
        <f t="shared" si="15"/>
        <v>21571</v>
      </c>
      <c r="BA33" s="35">
        <f t="shared" si="15"/>
        <v>3324</v>
      </c>
      <c r="BB33" s="35">
        <f t="shared" si="15"/>
        <v>24895</v>
      </c>
      <c r="BC33" s="35">
        <f t="shared" si="15"/>
        <v>55</v>
      </c>
      <c r="BD33" s="35">
        <f t="shared" si="15"/>
        <v>275</v>
      </c>
      <c r="BE33" s="35">
        <f t="shared" si="15"/>
        <v>165</v>
      </c>
      <c r="BF33" s="35">
        <f t="shared" si="15"/>
        <v>825</v>
      </c>
      <c r="BG33" s="35">
        <f t="shared" si="15"/>
        <v>4</v>
      </c>
      <c r="BH33" s="35">
        <f t="shared" si="15"/>
        <v>2580</v>
      </c>
      <c r="BI33" s="35">
        <f t="shared" si="15"/>
        <v>0</v>
      </c>
      <c r="BJ33" s="35">
        <f t="shared" si="15"/>
        <v>2580</v>
      </c>
      <c r="BK33" s="35">
        <f t="shared" si="15"/>
        <v>7456</v>
      </c>
      <c r="BL33" s="35">
        <f t="shared" si="15"/>
        <v>0</v>
      </c>
      <c r="BM33" s="35">
        <f t="shared" si="15"/>
        <v>7456</v>
      </c>
    </row>
    <row r="34" spans="1:65" s="139" customFormat="1" ht="17.100000000000001" customHeight="1">
      <c r="A34" s="22">
        <v>25</v>
      </c>
      <c r="B34" s="29" t="s">
        <v>91</v>
      </c>
      <c r="C34" s="13">
        <v>38000</v>
      </c>
      <c r="D34" s="13">
        <v>4000</v>
      </c>
      <c r="E34" s="34">
        <v>3170</v>
      </c>
      <c r="F34" s="34">
        <v>335</v>
      </c>
      <c r="G34" s="34">
        <v>2376</v>
      </c>
      <c r="H34" s="15">
        <f t="shared" si="2"/>
        <v>74.952681388012621</v>
      </c>
      <c r="I34" s="34">
        <v>0</v>
      </c>
      <c r="J34" s="15">
        <f t="shared" si="8"/>
        <v>0</v>
      </c>
      <c r="K34" s="34">
        <f>G34+'Sep25'!K34</f>
        <v>7376</v>
      </c>
      <c r="L34" s="15">
        <f t="shared" si="0"/>
        <v>19.410526315789475</v>
      </c>
      <c r="M34" s="34">
        <f>I34+'Sep25'!M34</f>
        <v>20</v>
      </c>
      <c r="N34" s="15">
        <v>13.55</v>
      </c>
      <c r="O34" s="34">
        <v>76</v>
      </c>
      <c r="P34" s="34">
        <v>0</v>
      </c>
      <c r="Q34" s="34">
        <f>O34+'Sep25'!Q34</f>
        <v>153</v>
      </c>
      <c r="R34" s="34">
        <f>P34+'Sep25'!R34</f>
        <v>0</v>
      </c>
      <c r="S34" s="34">
        <v>3052</v>
      </c>
      <c r="T34" s="34">
        <v>239</v>
      </c>
      <c r="U34" s="34">
        <v>800</v>
      </c>
      <c r="V34" s="34">
        <v>90</v>
      </c>
      <c r="W34" s="34">
        <v>454</v>
      </c>
      <c r="X34" s="34">
        <v>48</v>
      </c>
      <c r="Y34" s="15">
        <f t="shared" si="1"/>
        <v>56.75</v>
      </c>
      <c r="Z34" s="15">
        <f t="shared" si="1"/>
        <v>53.333333333333336</v>
      </c>
      <c r="AA34" s="34">
        <v>2530</v>
      </c>
      <c r="AB34" s="34">
        <v>167</v>
      </c>
      <c r="AC34" s="34">
        <v>1351</v>
      </c>
      <c r="AD34" s="34">
        <v>109</v>
      </c>
      <c r="AE34" s="34">
        <v>1179</v>
      </c>
      <c r="AF34" s="34">
        <v>78</v>
      </c>
      <c r="AG34" s="34">
        <v>50</v>
      </c>
      <c r="AH34" s="34">
        <v>3</v>
      </c>
      <c r="AI34" s="34">
        <v>118</v>
      </c>
      <c r="AJ34" s="34">
        <v>20</v>
      </c>
      <c r="AK34" s="34">
        <v>47</v>
      </c>
      <c r="AL34" s="34">
        <v>10</v>
      </c>
      <c r="AM34" s="34">
        <v>89</v>
      </c>
      <c r="AN34" s="34">
        <v>19</v>
      </c>
      <c r="AO34" s="34">
        <v>577</v>
      </c>
      <c r="AP34" s="34">
        <v>36</v>
      </c>
      <c r="AQ34" s="34">
        <v>470</v>
      </c>
      <c r="AR34" s="34">
        <v>21</v>
      </c>
      <c r="AS34" s="34">
        <f t="shared" si="3"/>
        <v>1047</v>
      </c>
      <c r="AT34" s="34">
        <f t="shared" si="3"/>
        <v>57</v>
      </c>
      <c r="AU34" s="34">
        <f t="shared" si="4"/>
        <v>1104</v>
      </c>
      <c r="AV34" s="34">
        <f>AO34+'Sep25'!AV34</f>
        <v>1785</v>
      </c>
      <c r="AW34" s="34">
        <f>AP34+'Sep25'!AW34</f>
        <v>75</v>
      </c>
      <c r="AX34" s="34">
        <f>AQ34+'Sep25'!AX34</f>
        <v>1433</v>
      </c>
      <c r="AY34" s="34">
        <f>AR34+'Sep25'!AY34</f>
        <v>46</v>
      </c>
      <c r="AZ34" s="34">
        <f t="shared" si="5"/>
        <v>3218</v>
      </c>
      <c r="BA34" s="34">
        <f t="shared" si="5"/>
        <v>121</v>
      </c>
      <c r="BB34" s="34">
        <f t="shared" si="6"/>
        <v>3339</v>
      </c>
      <c r="BC34" s="34">
        <v>0</v>
      </c>
      <c r="BD34" s="34">
        <v>0</v>
      </c>
      <c r="BE34" s="34"/>
      <c r="BF34" s="34"/>
      <c r="BG34" s="34">
        <v>3</v>
      </c>
      <c r="BH34" s="34">
        <v>0</v>
      </c>
      <c r="BI34" s="34">
        <v>0</v>
      </c>
      <c r="BJ34" s="34">
        <v>0</v>
      </c>
      <c r="BK34" s="34">
        <f>'Sep25'!BK34+BH34</f>
        <v>0</v>
      </c>
      <c r="BL34" s="34">
        <f>'Sep25'!BL34+BI34</f>
        <v>0</v>
      </c>
      <c r="BM34" s="34">
        <f>SUM(BK34:BL34)</f>
        <v>0</v>
      </c>
    </row>
    <row r="35" spans="1:65" s="139" customFormat="1" ht="17.100000000000001" customHeight="1">
      <c r="A35" s="12">
        <v>26</v>
      </c>
      <c r="B35" s="13" t="s">
        <v>92</v>
      </c>
      <c r="C35" s="13">
        <v>12000</v>
      </c>
      <c r="D35" s="13">
        <v>10000</v>
      </c>
      <c r="E35" s="34">
        <v>1010</v>
      </c>
      <c r="F35" s="34">
        <v>896</v>
      </c>
      <c r="G35" s="34">
        <v>615</v>
      </c>
      <c r="H35" s="15">
        <f t="shared" si="2"/>
        <v>60.89108910891089</v>
      </c>
      <c r="I35" s="34">
        <v>0</v>
      </c>
      <c r="J35" s="15">
        <f t="shared" si="8"/>
        <v>0</v>
      </c>
      <c r="K35" s="34">
        <f>G35+'Sep25'!K35</f>
        <v>2209</v>
      </c>
      <c r="L35" s="15">
        <f t="shared" si="0"/>
        <v>18.408333333333335</v>
      </c>
      <c r="M35" s="34">
        <f>I35+'Sep25'!M35</f>
        <v>3</v>
      </c>
      <c r="N35" s="15">
        <v>11.71</v>
      </c>
      <c r="O35" s="34">
        <v>6</v>
      </c>
      <c r="P35" s="34">
        <v>0</v>
      </c>
      <c r="Q35" s="34">
        <f>O35+'Sep25'!Q35</f>
        <v>35</v>
      </c>
      <c r="R35" s="34">
        <f>P35+'Sep25'!R35</f>
        <v>0</v>
      </c>
      <c r="S35" s="34">
        <v>862</v>
      </c>
      <c r="T35" s="34">
        <v>936</v>
      </c>
      <c r="U35" s="34">
        <v>289</v>
      </c>
      <c r="V35" s="34">
        <v>303</v>
      </c>
      <c r="W35" s="34">
        <v>152</v>
      </c>
      <c r="X35" s="34">
        <v>174</v>
      </c>
      <c r="Y35" s="15">
        <f t="shared" si="1"/>
        <v>52.595155709342563</v>
      </c>
      <c r="Z35" s="15">
        <f t="shared" si="1"/>
        <v>57.425742574257427</v>
      </c>
      <c r="AA35" s="34">
        <v>561</v>
      </c>
      <c r="AB35" s="34">
        <v>949</v>
      </c>
      <c r="AC35" s="34">
        <v>295</v>
      </c>
      <c r="AD35" s="34">
        <v>493</v>
      </c>
      <c r="AE35" s="34">
        <v>266</v>
      </c>
      <c r="AF35" s="34">
        <v>456</v>
      </c>
      <c r="AG35" s="34">
        <v>3</v>
      </c>
      <c r="AH35" s="34">
        <v>35</v>
      </c>
      <c r="AI35" s="34">
        <v>7</v>
      </c>
      <c r="AJ35" s="34">
        <v>34</v>
      </c>
      <c r="AK35" s="34">
        <v>4</v>
      </c>
      <c r="AL35" s="34">
        <v>33</v>
      </c>
      <c r="AM35" s="34">
        <v>0</v>
      </c>
      <c r="AN35" s="34">
        <v>0</v>
      </c>
      <c r="AO35" s="34">
        <v>144</v>
      </c>
      <c r="AP35" s="34">
        <v>188</v>
      </c>
      <c r="AQ35" s="34">
        <v>137</v>
      </c>
      <c r="AR35" s="34">
        <v>203</v>
      </c>
      <c r="AS35" s="34">
        <f t="shared" si="3"/>
        <v>281</v>
      </c>
      <c r="AT35" s="34">
        <f t="shared" si="3"/>
        <v>391</v>
      </c>
      <c r="AU35" s="34">
        <f t="shared" si="4"/>
        <v>672</v>
      </c>
      <c r="AV35" s="34">
        <f>AO35+'Sep25'!AV35</f>
        <v>446</v>
      </c>
      <c r="AW35" s="34">
        <f>AP35+'Sep25'!AW35</f>
        <v>400</v>
      </c>
      <c r="AX35" s="34">
        <f>AQ35+'Sep25'!AX35</f>
        <v>437</v>
      </c>
      <c r="AY35" s="34">
        <f>AR35+'Sep25'!AY35</f>
        <v>411</v>
      </c>
      <c r="AZ35" s="34">
        <f t="shared" si="5"/>
        <v>883</v>
      </c>
      <c r="BA35" s="34">
        <f t="shared" si="5"/>
        <v>811</v>
      </c>
      <c r="BB35" s="34">
        <f t="shared" si="6"/>
        <v>1694</v>
      </c>
      <c r="BC35" s="34">
        <v>0</v>
      </c>
      <c r="BD35" s="34">
        <v>0</v>
      </c>
      <c r="BE35" s="34">
        <v>0</v>
      </c>
      <c r="BF35" s="34">
        <v>0</v>
      </c>
      <c r="BG35" s="34">
        <v>0</v>
      </c>
      <c r="BH35" s="34">
        <v>0</v>
      </c>
      <c r="BI35" s="34">
        <v>0</v>
      </c>
      <c r="BJ35" s="34">
        <v>0</v>
      </c>
      <c r="BK35" s="40"/>
      <c r="BL35" s="40"/>
      <c r="BM35" s="40"/>
    </row>
    <row r="36" spans="1:65" s="139" customFormat="1" ht="17.100000000000001" customHeight="1">
      <c r="A36" s="16">
        <v>27</v>
      </c>
      <c r="B36" s="17" t="s">
        <v>93</v>
      </c>
      <c r="C36" s="13">
        <v>29000</v>
      </c>
      <c r="D36" s="13">
        <v>0</v>
      </c>
      <c r="E36" s="34">
        <v>2410</v>
      </c>
      <c r="F36" s="34"/>
      <c r="G36" s="34">
        <v>1963</v>
      </c>
      <c r="H36" s="15">
        <f t="shared" si="2"/>
        <v>81.45228215767635</v>
      </c>
      <c r="I36" s="34"/>
      <c r="J36" s="15"/>
      <c r="K36" s="34">
        <f>G36+'Sep25'!K36</f>
        <v>5504</v>
      </c>
      <c r="L36" s="15">
        <f t="shared" si="0"/>
        <v>18.979310344827585</v>
      </c>
      <c r="M36" s="34">
        <f>I36+'Sep25'!M36</f>
        <v>0</v>
      </c>
      <c r="N36" s="15"/>
      <c r="O36" s="34">
        <v>132</v>
      </c>
      <c r="P36" s="34">
        <v>0</v>
      </c>
      <c r="Q36" s="34">
        <f>O36+'Sep25'!Q36</f>
        <v>222</v>
      </c>
      <c r="R36" s="34">
        <f>P36+'Sep25'!R36</f>
        <v>0</v>
      </c>
      <c r="S36" s="34">
        <v>2372</v>
      </c>
      <c r="T36" s="34"/>
      <c r="U36" s="34">
        <v>596</v>
      </c>
      <c r="V36" s="34"/>
      <c r="W36" s="34">
        <v>311</v>
      </c>
      <c r="X36" s="34"/>
      <c r="Y36" s="15">
        <f t="shared" si="1"/>
        <v>52.181208053691272</v>
      </c>
      <c r="Z36" s="15"/>
      <c r="AA36" s="34">
        <v>1988</v>
      </c>
      <c r="AB36" s="34"/>
      <c r="AC36" s="34">
        <v>1021</v>
      </c>
      <c r="AD36" s="34"/>
      <c r="AE36" s="34">
        <v>962</v>
      </c>
      <c r="AF36" s="34"/>
      <c r="AG36" s="34">
        <v>21</v>
      </c>
      <c r="AH36" s="34"/>
      <c r="AI36" s="34">
        <v>93</v>
      </c>
      <c r="AJ36" s="34"/>
      <c r="AK36" s="34">
        <v>19</v>
      </c>
      <c r="AL36" s="34"/>
      <c r="AM36" s="34">
        <v>5</v>
      </c>
      <c r="AN36" s="34"/>
      <c r="AO36" s="34">
        <v>504</v>
      </c>
      <c r="AP36" s="34"/>
      <c r="AQ36" s="34">
        <v>379</v>
      </c>
      <c r="AR36" s="34"/>
      <c r="AS36" s="34">
        <f t="shared" si="3"/>
        <v>883</v>
      </c>
      <c r="AT36" s="34">
        <f t="shared" si="3"/>
        <v>0</v>
      </c>
      <c r="AU36" s="34">
        <f t="shared" si="4"/>
        <v>883</v>
      </c>
      <c r="AV36" s="34">
        <f>AO36+'Sep25'!AV36</f>
        <v>1370</v>
      </c>
      <c r="AW36" s="34">
        <f>AP36+'Sep25'!AW36</f>
        <v>0</v>
      </c>
      <c r="AX36" s="34">
        <f>AQ36+'Sep25'!AX36</f>
        <v>1058</v>
      </c>
      <c r="AY36" s="34">
        <f>AR36+'Sep25'!AY36</f>
        <v>0</v>
      </c>
      <c r="AZ36" s="34">
        <f t="shared" si="5"/>
        <v>2428</v>
      </c>
      <c r="BA36" s="34">
        <f t="shared" si="5"/>
        <v>0</v>
      </c>
      <c r="BB36" s="34">
        <f t="shared" si="6"/>
        <v>2428</v>
      </c>
      <c r="BC36" s="34">
        <v>0</v>
      </c>
      <c r="BD36" s="34">
        <v>0</v>
      </c>
      <c r="BE36" s="34">
        <v>0</v>
      </c>
      <c r="BF36" s="34">
        <v>0</v>
      </c>
      <c r="BG36" s="34">
        <v>0</v>
      </c>
      <c r="BH36" s="34">
        <v>0</v>
      </c>
      <c r="BI36" s="34">
        <v>0</v>
      </c>
      <c r="BJ36" s="34">
        <v>0</v>
      </c>
      <c r="BK36" s="40"/>
      <c r="BL36" s="40"/>
      <c r="BM36" s="40"/>
    </row>
    <row r="37" spans="1:65" s="140" customFormat="1" ht="17.100000000000001" customHeight="1">
      <c r="A37" s="18"/>
      <c r="B37" s="19" t="s">
        <v>74</v>
      </c>
      <c r="C37" s="19">
        <f>SUM(C34:C36)</f>
        <v>79000</v>
      </c>
      <c r="D37" s="19">
        <f t="shared" ref="D37:BM37" si="16">SUM(D34:D36)</f>
        <v>14000</v>
      </c>
      <c r="E37" s="35">
        <f t="shared" si="16"/>
        <v>6590</v>
      </c>
      <c r="F37" s="35">
        <f t="shared" si="16"/>
        <v>1231</v>
      </c>
      <c r="G37" s="35">
        <f t="shared" si="16"/>
        <v>4954</v>
      </c>
      <c r="H37" s="21">
        <f t="shared" si="2"/>
        <v>75.174506828528067</v>
      </c>
      <c r="I37" s="35">
        <f t="shared" si="16"/>
        <v>0</v>
      </c>
      <c r="J37" s="21">
        <f t="shared" si="8"/>
        <v>0</v>
      </c>
      <c r="K37" s="35">
        <f t="shared" si="16"/>
        <v>15089</v>
      </c>
      <c r="L37" s="21">
        <f t="shared" si="0"/>
        <v>19.100000000000001</v>
      </c>
      <c r="M37" s="35">
        <f t="shared" si="16"/>
        <v>23</v>
      </c>
      <c r="N37" s="21">
        <f t="shared" si="9"/>
        <v>0.16428571428571428</v>
      </c>
      <c r="O37" s="35">
        <f t="shared" si="16"/>
        <v>214</v>
      </c>
      <c r="P37" s="35">
        <f t="shared" si="16"/>
        <v>0</v>
      </c>
      <c r="Q37" s="35">
        <f t="shared" si="16"/>
        <v>410</v>
      </c>
      <c r="R37" s="35">
        <f t="shared" si="16"/>
        <v>0</v>
      </c>
      <c r="S37" s="35">
        <f t="shared" si="16"/>
        <v>6286</v>
      </c>
      <c r="T37" s="35">
        <f t="shared" si="16"/>
        <v>1175</v>
      </c>
      <c r="U37" s="35">
        <f t="shared" si="16"/>
        <v>1685</v>
      </c>
      <c r="V37" s="35">
        <f t="shared" si="16"/>
        <v>393</v>
      </c>
      <c r="W37" s="35">
        <f t="shared" si="16"/>
        <v>917</v>
      </c>
      <c r="X37" s="35">
        <f t="shared" si="16"/>
        <v>222</v>
      </c>
      <c r="Y37" s="21">
        <f t="shared" si="1"/>
        <v>54.421364985163201</v>
      </c>
      <c r="Z37" s="21">
        <f t="shared" si="1"/>
        <v>56.488549618320612</v>
      </c>
      <c r="AA37" s="35">
        <f t="shared" si="16"/>
        <v>5079</v>
      </c>
      <c r="AB37" s="35">
        <f t="shared" si="16"/>
        <v>1116</v>
      </c>
      <c r="AC37" s="35">
        <f t="shared" si="16"/>
        <v>2667</v>
      </c>
      <c r="AD37" s="35">
        <f t="shared" si="16"/>
        <v>602</v>
      </c>
      <c r="AE37" s="35">
        <f t="shared" si="16"/>
        <v>2407</v>
      </c>
      <c r="AF37" s="35">
        <f t="shared" si="16"/>
        <v>534</v>
      </c>
      <c r="AG37" s="35">
        <f t="shared" si="16"/>
        <v>74</v>
      </c>
      <c r="AH37" s="35">
        <f t="shared" si="16"/>
        <v>38</v>
      </c>
      <c r="AI37" s="35">
        <f t="shared" si="16"/>
        <v>218</v>
      </c>
      <c r="AJ37" s="35">
        <f t="shared" si="16"/>
        <v>54</v>
      </c>
      <c r="AK37" s="35">
        <f t="shared" si="16"/>
        <v>70</v>
      </c>
      <c r="AL37" s="35">
        <f t="shared" si="16"/>
        <v>43</v>
      </c>
      <c r="AM37" s="35">
        <f t="shared" si="16"/>
        <v>94</v>
      </c>
      <c r="AN37" s="35">
        <f t="shared" si="16"/>
        <v>19</v>
      </c>
      <c r="AO37" s="35">
        <f t="shared" si="16"/>
        <v>1225</v>
      </c>
      <c r="AP37" s="35">
        <f t="shared" si="16"/>
        <v>224</v>
      </c>
      <c r="AQ37" s="35">
        <f t="shared" si="16"/>
        <v>986</v>
      </c>
      <c r="AR37" s="35">
        <f t="shared" si="16"/>
        <v>224</v>
      </c>
      <c r="AS37" s="35">
        <f t="shared" si="16"/>
        <v>2211</v>
      </c>
      <c r="AT37" s="35">
        <f t="shared" si="16"/>
        <v>448</v>
      </c>
      <c r="AU37" s="35">
        <f t="shared" si="16"/>
        <v>2659</v>
      </c>
      <c r="AV37" s="35">
        <f t="shared" si="16"/>
        <v>3601</v>
      </c>
      <c r="AW37" s="35">
        <f t="shared" si="16"/>
        <v>475</v>
      </c>
      <c r="AX37" s="35">
        <f t="shared" si="16"/>
        <v>2928</v>
      </c>
      <c r="AY37" s="35">
        <f t="shared" si="16"/>
        <v>457</v>
      </c>
      <c r="AZ37" s="35">
        <f t="shared" si="16"/>
        <v>6529</v>
      </c>
      <c r="BA37" s="35">
        <f t="shared" si="16"/>
        <v>932</v>
      </c>
      <c r="BB37" s="35">
        <f t="shared" si="16"/>
        <v>7461</v>
      </c>
      <c r="BC37" s="35">
        <f t="shared" si="16"/>
        <v>0</v>
      </c>
      <c r="BD37" s="35">
        <f t="shared" si="16"/>
        <v>0</v>
      </c>
      <c r="BE37" s="35">
        <f t="shared" si="16"/>
        <v>0</v>
      </c>
      <c r="BF37" s="35">
        <f t="shared" si="16"/>
        <v>0</v>
      </c>
      <c r="BG37" s="35">
        <f t="shared" si="16"/>
        <v>3</v>
      </c>
      <c r="BH37" s="35">
        <f t="shared" si="16"/>
        <v>0</v>
      </c>
      <c r="BI37" s="35">
        <f t="shared" si="16"/>
        <v>0</v>
      </c>
      <c r="BJ37" s="35">
        <f t="shared" si="16"/>
        <v>0</v>
      </c>
      <c r="BK37" s="35">
        <f t="shared" si="16"/>
        <v>0</v>
      </c>
      <c r="BL37" s="35">
        <f t="shared" si="16"/>
        <v>0</v>
      </c>
      <c r="BM37" s="35">
        <f t="shared" si="16"/>
        <v>0</v>
      </c>
    </row>
    <row r="38" spans="1:65" s="140" customFormat="1" ht="17.100000000000001" customHeight="1">
      <c r="A38" s="24">
        <v>28</v>
      </c>
      <c r="B38" s="25" t="s">
        <v>94</v>
      </c>
      <c r="C38" s="26">
        <v>14000</v>
      </c>
      <c r="D38" s="26">
        <v>0</v>
      </c>
      <c r="E38" s="38">
        <v>1167</v>
      </c>
      <c r="F38" s="38"/>
      <c r="G38" s="38">
        <v>769</v>
      </c>
      <c r="H38" s="15">
        <f t="shared" si="2"/>
        <v>65.89545844044558</v>
      </c>
      <c r="I38" s="38">
        <v>0</v>
      </c>
      <c r="J38" s="15"/>
      <c r="K38" s="34">
        <f>G38+'Sep25'!K38</f>
        <v>2381</v>
      </c>
      <c r="L38" s="15">
        <f t="shared" si="0"/>
        <v>17.007142857142856</v>
      </c>
      <c r="M38" s="34">
        <f>I38+'Sep25'!M38</f>
        <v>0</v>
      </c>
      <c r="N38" s="28"/>
      <c r="O38" s="38">
        <v>36</v>
      </c>
      <c r="P38" s="38"/>
      <c r="Q38" s="34">
        <f>O38+'Sep25'!Q38</f>
        <v>107</v>
      </c>
      <c r="R38" s="34">
        <f>P38+'Sep25'!R38</f>
        <v>0</v>
      </c>
      <c r="S38" s="38">
        <v>920</v>
      </c>
      <c r="T38" s="38"/>
      <c r="U38" s="38">
        <v>438</v>
      </c>
      <c r="V38" s="38"/>
      <c r="W38" s="38">
        <v>195</v>
      </c>
      <c r="X38" s="38"/>
      <c r="Y38" s="15">
        <f t="shared" si="1"/>
        <v>44.520547945205479</v>
      </c>
      <c r="Z38" s="15"/>
      <c r="AA38" s="38">
        <v>832</v>
      </c>
      <c r="AB38" s="38"/>
      <c r="AC38" s="38">
        <v>260</v>
      </c>
      <c r="AD38" s="38"/>
      <c r="AE38" s="38">
        <v>233</v>
      </c>
      <c r="AF38" s="38"/>
      <c r="AG38" s="38">
        <v>84</v>
      </c>
      <c r="AH38" s="38"/>
      <c r="AI38" s="38">
        <v>164</v>
      </c>
      <c r="AJ38" s="38"/>
      <c r="AK38" s="38">
        <v>42</v>
      </c>
      <c r="AL38" s="38"/>
      <c r="AM38" s="38">
        <v>44</v>
      </c>
      <c r="AN38" s="38"/>
      <c r="AO38" s="38">
        <v>259</v>
      </c>
      <c r="AP38" s="38"/>
      <c r="AQ38" s="38">
        <v>208</v>
      </c>
      <c r="AR38" s="38"/>
      <c r="AS38" s="34">
        <f t="shared" si="3"/>
        <v>467</v>
      </c>
      <c r="AT38" s="34">
        <f t="shared" si="3"/>
        <v>0</v>
      </c>
      <c r="AU38" s="34">
        <f t="shared" si="4"/>
        <v>467</v>
      </c>
      <c r="AV38" s="34">
        <f>AO38+'Sep25'!AV38</f>
        <v>801</v>
      </c>
      <c r="AW38" s="34">
        <f>AP38+'Sep25'!AW38</f>
        <v>0</v>
      </c>
      <c r="AX38" s="34">
        <f>AQ38+'Sep25'!AX38</f>
        <v>619</v>
      </c>
      <c r="AY38" s="34">
        <f>AR38+'Sep25'!AY38</f>
        <v>0</v>
      </c>
      <c r="AZ38" s="34">
        <f t="shared" si="5"/>
        <v>1420</v>
      </c>
      <c r="BA38" s="34">
        <f t="shared" si="5"/>
        <v>0</v>
      </c>
      <c r="BB38" s="34">
        <f t="shared" si="6"/>
        <v>1420</v>
      </c>
      <c r="BC38" s="38"/>
      <c r="BD38" s="38"/>
      <c r="BE38" s="38"/>
      <c r="BF38" s="38"/>
      <c r="BG38" s="38"/>
      <c r="BH38" s="38"/>
      <c r="BI38" s="38"/>
      <c r="BJ38" s="38"/>
      <c r="BK38" s="41"/>
      <c r="BL38" s="41"/>
      <c r="BM38" s="41"/>
    </row>
    <row r="39" spans="1:65" s="140" customFormat="1" ht="17.100000000000001" customHeight="1">
      <c r="A39" s="32">
        <v>29</v>
      </c>
      <c r="B39" s="26" t="s">
        <v>95</v>
      </c>
      <c r="C39" s="26">
        <v>6500</v>
      </c>
      <c r="D39" s="26">
        <v>0</v>
      </c>
      <c r="E39" s="38">
        <v>549</v>
      </c>
      <c r="F39" s="38"/>
      <c r="G39" s="38">
        <v>421</v>
      </c>
      <c r="H39" s="15">
        <f t="shared" si="2"/>
        <v>76.684881602914388</v>
      </c>
      <c r="I39" s="38">
        <v>0</v>
      </c>
      <c r="J39" s="15"/>
      <c r="K39" s="34">
        <f>G39+'Sep25'!K39</f>
        <v>1229</v>
      </c>
      <c r="L39" s="15">
        <f t="shared" si="0"/>
        <v>18.907692307692308</v>
      </c>
      <c r="M39" s="34">
        <f>I39+'Sep25'!M39</f>
        <v>0</v>
      </c>
      <c r="N39" s="28"/>
      <c r="O39" s="38"/>
      <c r="P39" s="38">
        <v>0</v>
      </c>
      <c r="Q39" s="34">
        <f>O39+'Sep25'!Q39</f>
        <v>2</v>
      </c>
      <c r="R39" s="34">
        <f>P39+'Sep25'!R39</f>
        <v>0</v>
      </c>
      <c r="S39" s="38">
        <v>458</v>
      </c>
      <c r="T39" s="38"/>
      <c r="U39" s="38">
        <v>189</v>
      </c>
      <c r="V39" s="38"/>
      <c r="W39" s="38">
        <v>129</v>
      </c>
      <c r="X39" s="38"/>
      <c r="Y39" s="15">
        <f t="shared" si="1"/>
        <v>68.253968253968253</v>
      </c>
      <c r="Z39" s="15"/>
      <c r="AA39" s="38">
        <v>469</v>
      </c>
      <c r="AB39" s="38"/>
      <c r="AC39" s="38">
        <v>211</v>
      </c>
      <c r="AD39" s="38"/>
      <c r="AE39" s="38">
        <v>118</v>
      </c>
      <c r="AF39" s="38"/>
      <c r="AG39" s="38">
        <v>4</v>
      </c>
      <c r="AH39" s="38"/>
      <c r="AI39" s="38">
        <v>18</v>
      </c>
      <c r="AJ39" s="38"/>
      <c r="AK39" s="38">
        <v>3</v>
      </c>
      <c r="AL39" s="38"/>
      <c r="AM39" s="38">
        <v>20</v>
      </c>
      <c r="AN39" s="38"/>
      <c r="AO39" s="38">
        <v>105</v>
      </c>
      <c r="AP39" s="38"/>
      <c r="AQ39" s="38">
        <v>91</v>
      </c>
      <c r="AR39" s="38">
        <v>0</v>
      </c>
      <c r="AS39" s="34">
        <f t="shared" si="3"/>
        <v>196</v>
      </c>
      <c r="AT39" s="34">
        <f t="shared" si="3"/>
        <v>0</v>
      </c>
      <c r="AU39" s="34">
        <f t="shared" si="4"/>
        <v>196</v>
      </c>
      <c r="AV39" s="34">
        <f>AO39+'Sep25'!AV39</f>
        <v>328</v>
      </c>
      <c r="AW39" s="34">
        <f>AP39+'Sep25'!AW39</f>
        <v>0</v>
      </c>
      <c r="AX39" s="34">
        <f>AQ39+'Sep25'!AX39</f>
        <v>280</v>
      </c>
      <c r="AY39" s="34">
        <f>AR39+'Sep25'!AY39</f>
        <v>0</v>
      </c>
      <c r="AZ39" s="34">
        <f t="shared" si="5"/>
        <v>608</v>
      </c>
      <c r="BA39" s="34">
        <f t="shared" si="5"/>
        <v>0</v>
      </c>
      <c r="BB39" s="34">
        <f t="shared" si="6"/>
        <v>608</v>
      </c>
      <c r="BC39" s="38">
        <v>0</v>
      </c>
      <c r="BD39" s="38">
        <v>0</v>
      </c>
      <c r="BE39" s="38">
        <v>0</v>
      </c>
      <c r="BF39" s="38">
        <v>0</v>
      </c>
      <c r="BG39" s="38">
        <v>0</v>
      </c>
      <c r="BH39" s="38">
        <v>0</v>
      </c>
      <c r="BI39" s="38">
        <v>0</v>
      </c>
      <c r="BJ39" s="38">
        <v>0</v>
      </c>
      <c r="BK39" s="42">
        <v>0</v>
      </c>
      <c r="BL39" s="42">
        <v>0</v>
      </c>
      <c r="BM39" s="42">
        <v>0</v>
      </c>
    </row>
    <row r="40" spans="1:65" s="140" customFormat="1" ht="17.100000000000001" customHeight="1">
      <c r="A40" s="32">
        <v>30</v>
      </c>
      <c r="B40" s="26" t="s">
        <v>96</v>
      </c>
      <c r="C40" s="26">
        <v>10000</v>
      </c>
      <c r="D40" s="26">
        <v>0</v>
      </c>
      <c r="E40" s="38">
        <v>839</v>
      </c>
      <c r="F40" s="38"/>
      <c r="G40" s="38">
        <v>734</v>
      </c>
      <c r="H40" s="15">
        <f t="shared" si="2"/>
        <v>87.48510131108462</v>
      </c>
      <c r="I40" s="38">
        <v>0</v>
      </c>
      <c r="J40" s="15"/>
      <c r="K40" s="34">
        <f>G40+'Sep25'!K40</f>
        <v>2414</v>
      </c>
      <c r="L40" s="15">
        <f t="shared" si="0"/>
        <v>24.14</v>
      </c>
      <c r="M40" s="34">
        <f>I40+'Sep25'!M40</f>
        <v>0</v>
      </c>
      <c r="N40" s="28"/>
      <c r="O40" s="38"/>
      <c r="P40" s="38">
        <v>0</v>
      </c>
      <c r="Q40" s="34">
        <f>O40+'Sep25'!Q40</f>
        <v>0</v>
      </c>
      <c r="R40" s="34">
        <f>P40+'Sep25'!R40</f>
        <v>0</v>
      </c>
      <c r="S40" s="38">
        <v>1392</v>
      </c>
      <c r="T40" s="38"/>
      <c r="U40" s="38">
        <v>414</v>
      </c>
      <c r="V40" s="38"/>
      <c r="W40" s="38">
        <v>222</v>
      </c>
      <c r="X40" s="38"/>
      <c r="Y40" s="15">
        <f t="shared" si="1"/>
        <v>53.623188405797102</v>
      </c>
      <c r="Z40" s="15"/>
      <c r="AA40" s="38">
        <v>635</v>
      </c>
      <c r="AB40" s="38"/>
      <c r="AC40" s="38">
        <v>329</v>
      </c>
      <c r="AD40" s="38"/>
      <c r="AE40" s="38">
        <v>306</v>
      </c>
      <c r="AF40" s="38"/>
      <c r="AG40" s="38">
        <v>0</v>
      </c>
      <c r="AH40" s="38"/>
      <c r="AI40" s="38">
        <v>24</v>
      </c>
      <c r="AJ40" s="38"/>
      <c r="AK40" s="38">
        <v>0</v>
      </c>
      <c r="AL40" s="38"/>
      <c r="AM40" s="38">
        <v>0</v>
      </c>
      <c r="AN40" s="38"/>
      <c r="AO40" s="38">
        <v>192</v>
      </c>
      <c r="AP40" s="38"/>
      <c r="AQ40" s="38">
        <v>121</v>
      </c>
      <c r="AR40" s="38">
        <v>0</v>
      </c>
      <c r="AS40" s="34">
        <f t="shared" si="3"/>
        <v>313</v>
      </c>
      <c r="AT40" s="34">
        <f t="shared" si="3"/>
        <v>0</v>
      </c>
      <c r="AU40" s="34">
        <f t="shared" si="4"/>
        <v>313</v>
      </c>
      <c r="AV40" s="34">
        <f>AO40+'Sep25'!AV40</f>
        <v>630</v>
      </c>
      <c r="AW40" s="34">
        <f>AP40+'Sep25'!AW40</f>
        <v>0</v>
      </c>
      <c r="AX40" s="34">
        <f>AQ40+'Sep25'!AX40</f>
        <v>416</v>
      </c>
      <c r="AY40" s="34">
        <f>AR40+'Sep25'!AY40</f>
        <v>0</v>
      </c>
      <c r="AZ40" s="34">
        <f t="shared" si="5"/>
        <v>1046</v>
      </c>
      <c r="BA40" s="34">
        <f t="shared" si="5"/>
        <v>0</v>
      </c>
      <c r="BB40" s="34">
        <f t="shared" si="6"/>
        <v>1046</v>
      </c>
      <c r="BC40" s="38">
        <v>0</v>
      </c>
      <c r="BD40" s="38">
        <v>0</v>
      </c>
      <c r="BE40" s="38">
        <v>0</v>
      </c>
      <c r="BF40" s="38">
        <v>0</v>
      </c>
      <c r="BG40" s="38">
        <v>0</v>
      </c>
      <c r="BH40" s="38">
        <v>0</v>
      </c>
      <c r="BI40" s="38">
        <v>0</v>
      </c>
      <c r="BJ40" s="38">
        <v>0</v>
      </c>
      <c r="BK40" s="42">
        <v>0</v>
      </c>
      <c r="BL40" s="42">
        <v>0</v>
      </c>
      <c r="BM40" s="42">
        <v>0</v>
      </c>
    </row>
    <row r="41" spans="1:65" s="139" customFormat="1" ht="17.100000000000001" customHeight="1">
      <c r="A41" s="12">
        <v>31</v>
      </c>
      <c r="B41" s="13" t="s">
        <v>97</v>
      </c>
      <c r="C41" s="13">
        <v>24000</v>
      </c>
      <c r="D41" s="13">
        <v>0</v>
      </c>
      <c r="E41" s="34">
        <v>2045</v>
      </c>
      <c r="F41" s="34"/>
      <c r="G41" s="34">
        <v>1494</v>
      </c>
      <c r="H41" s="15">
        <f t="shared" si="2"/>
        <v>73.056234718826403</v>
      </c>
      <c r="I41" s="34">
        <v>0</v>
      </c>
      <c r="J41" s="15"/>
      <c r="K41" s="34">
        <f>G41+'Sep25'!K41</f>
        <v>5230</v>
      </c>
      <c r="L41" s="15">
        <f t="shared" si="0"/>
        <v>21.791666666666668</v>
      </c>
      <c r="M41" s="34">
        <f>I41+'Sep25'!M41</f>
        <v>0</v>
      </c>
      <c r="N41" s="15"/>
      <c r="O41" s="34">
        <v>100</v>
      </c>
      <c r="P41" s="34"/>
      <c r="Q41" s="34">
        <f>O41+'Sep25'!Q41</f>
        <v>399</v>
      </c>
      <c r="R41" s="34">
        <f>P41+'Sep25'!R41</f>
        <v>0</v>
      </c>
      <c r="S41" s="34">
        <v>1725</v>
      </c>
      <c r="T41" s="34"/>
      <c r="U41" s="34">
        <v>584</v>
      </c>
      <c r="V41" s="34"/>
      <c r="W41" s="34">
        <v>363</v>
      </c>
      <c r="X41" s="34"/>
      <c r="Y41" s="15">
        <f t="shared" si="1"/>
        <v>62.157534246575345</v>
      </c>
      <c r="Z41" s="15"/>
      <c r="AA41" s="34">
        <v>1591</v>
      </c>
      <c r="AB41" s="34"/>
      <c r="AC41" s="34">
        <v>889</v>
      </c>
      <c r="AD41" s="34"/>
      <c r="AE41" s="34">
        <v>657</v>
      </c>
      <c r="AF41" s="34"/>
      <c r="AG41" s="34">
        <v>14</v>
      </c>
      <c r="AH41" s="34"/>
      <c r="AI41" s="34">
        <v>22</v>
      </c>
      <c r="AJ41" s="34"/>
      <c r="AK41" s="34">
        <v>41</v>
      </c>
      <c r="AL41" s="34"/>
      <c r="AM41" s="34">
        <v>158</v>
      </c>
      <c r="AN41" s="34"/>
      <c r="AO41" s="34">
        <v>470</v>
      </c>
      <c r="AP41" s="34"/>
      <c r="AQ41" s="34">
        <v>404</v>
      </c>
      <c r="AR41" s="34"/>
      <c r="AS41" s="34">
        <f t="shared" si="3"/>
        <v>874</v>
      </c>
      <c r="AT41" s="34">
        <f t="shared" si="3"/>
        <v>0</v>
      </c>
      <c r="AU41" s="34">
        <f t="shared" si="4"/>
        <v>874</v>
      </c>
      <c r="AV41" s="34">
        <f>AO41+'Sep25'!AV41</f>
        <v>1413</v>
      </c>
      <c r="AW41" s="34">
        <f>AP41+'Sep25'!AW41</f>
        <v>0</v>
      </c>
      <c r="AX41" s="34">
        <f>AQ41+'Sep25'!AX41</f>
        <v>1179</v>
      </c>
      <c r="AY41" s="34">
        <f>AR41+'Sep25'!AY41</f>
        <v>0</v>
      </c>
      <c r="AZ41" s="34">
        <f t="shared" si="5"/>
        <v>2592</v>
      </c>
      <c r="BA41" s="34">
        <f t="shared" si="5"/>
        <v>0</v>
      </c>
      <c r="BB41" s="34">
        <f t="shared" si="6"/>
        <v>2592</v>
      </c>
      <c r="BC41" s="34">
        <v>50</v>
      </c>
      <c r="BD41" s="34">
        <v>250</v>
      </c>
      <c r="BE41" s="34">
        <f>BC41+'Sep25'!BE41</f>
        <v>155</v>
      </c>
      <c r="BF41" s="34">
        <f>BD41+'Sep25'!BF41</f>
        <v>775</v>
      </c>
      <c r="BG41" s="34"/>
      <c r="BH41" s="34"/>
      <c r="BI41" s="34"/>
      <c r="BJ41" s="34"/>
      <c r="BK41" s="40"/>
      <c r="BL41" s="40"/>
      <c r="BM41" s="40"/>
    </row>
    <row r="42" spans="1:65" s="139" customFormat="1" ht="17.100000000000001" customHeight="1">
      <c r="A42" s="12">
        <v>32</v>
      </c>
      <c r="B42" s="13" t="s">
        <v>98</v>
      </c>
      <c r="C42" s="13">
        <v>22000</v>
      </c>
      <c r="D42" s="13">
        <v>0</v>
      </c>
      <c r="E42" s="34">
        <v>1797</v>
      </c>
      <c r="F42" s="34"/>
      <c r="G42" s="34">
        <v>1018</v>
      </c>
      <c r="H42" s="15">
        <f t="shared" si="2"/>
        <v>56.649972175848639</v>
      </c>
      <c r="I42" s="34">
        <v>0</v>
      </c>
      <c r="J42" s="15"/>
      <c r="K42" s="34">
        <f>G42+'Sep25'!K42</f>
        <v>3576</v>
      </c>
      <c r="L42" s="15">
        <f t="shared" si="0"/>
        <v>16.254545454545454</v>
      </c>
      <c r="M42" s="34">
        <f>I42+'Sep25'!M42</f>
        <v>0</v>
      </c>
      <c r="N42" s="15"/>
      <c r="O42" s="34">
        <v>129</v>
      </c>
      <c r="P42" s="34"/>
      <c r="Q42" s="34">
        <f>O42+'Sep25'!Q42</f>
        <v>441</v>
      </c>
      <c r="R42" s="34">
        <f>P42+'Sep25'!R42</f>
        <v>0</v>
      </c>
      <c r="S42" s="34">
        <v>2743</v>
      </c>
      <c r="T42" s="34"/>
      <c r="U42" s="34">
        <v>662</v>
      </c>
      <c r="V42" s="34"/>
      <c r="W42" s="34">
        <v>448</v>
      </c>
      <c r="X42" s="34"/>
      <c r="Y42" s="15">
        <f t="shared" si="1"/>
        <v>67.673716012084597</v>
      </c>
      <c r="Z42" s="15"/>
      <c r="AA42" s="34">
        <v>989</v>
      </c>
      <c r="AB42" s="34"/>
      <c r="AC42" s="34">
        <v>591</v>
      </c>
      <c r="AD42" s="34"/>
      <c r="AE42" s="34">
        <v>245</v>
      </c>
      <c r="AF42" s="34"/>
      <c r="AG42" s="34">
        <v>16</v>
      </c>
      <c r="AH42" s="34"/>
      <c r="AI42" s="34">
        <v>27</v>
      </c>
      <c r="AJ42" s="34"/>
      <c r="AK42" s="34">
        <v>54</v>
      </c>
      <c r="AL42" s="34"/>
      <c r="AM42" s="34">
        <v>174</v>
      </c>
      <c r="AN42" s="34"/>
      <c r="AO42" s="34">
        <v>372</v>
      </c>
      <c r="AP42" s="34"/>
      <c r="AQ42" s="34">
        <v>286</v>
      </c>
      <c r="AR42" s="34"/>
      <c r="AS42" s="34">
        <f t="shared" si="3"/>
        <v>658</v>
      </c>
      <c r="AT42" s="34">
        <f t="shared" si="3"/>
        <v>0</v>
      </c>
      <c r="AU42" s="34">
        <f t="shared" si="4"/>
        <v>658</v>
      </c>
      <c r="AV42" s="34">
        <f>AO42+'Sep25'!AV42</f>
        <v>1170</v>
      </c>
      <c r="AW42" s="34">
        <f>AP42+'Sep25'!AW42</f>
        <v>0</v>
      </c>
      <c r="AX42" s="34">
        <f>AQ42+'Sep25'!AX42</f>
        <v>863</v>
      </c>
      <c r="AY42" s="34">
        <f>AR42+'Sep25'!AY42</f>
        <v>0</v>
      </c>
      <c r="AZ42" s="34">
        <f t="shared" si="5"/>
        <v>2033</v>
      </c>
      <c r="BA42" s="34">
        <f t="shared" si="5"/>
        <v>0</v>
      </c>
      <c r="BB42" s="34">
        <f t="shared" si="6"/>
        <v>2033</v>
      </c>
      <c r="BC42" s="34">
        <v>0</v>
      </c>
      <c r="BD42" s="34">
        <v>0</v>
      </c>
      <c r="BE42" s="34">
        <v>0</v>
      </c>
      <c r="BF42" s="34"/>
      <c r="BG42" s="34"/>
      <c r="BH42" s="34"/>
      <c r="BI42" s="34"/>
      <c r="BJ42" s="34"/>
      <c r="BK42" s="40"/>
      <c r="BL42" s="40"/>
      <c r="BM42" s="40"/>
    </row>
    <row r="43" spans="1:65" s="139" customFormat="1" ht="17.100000000000001" customHeight="1">
      <c r="A43" s="12">
        <v>33</v>
      </c>
      <c r="B43" s="13" t="s">
        <v>99</v>
      </c>
      <c r="C43" s="13">
        <v>25000</v>
      </c>
      <c r="D43" s="13">
        <v>0</v>
      </c>
      <c r="E43" s="34">
        <v>2155</v>
      </c>
      <c r="F43" s="34"/>
      <c r="G43" s="34">
        <v>1496</v>
      </c>
      <c r="H43" s="15">
        <f t="shared" si="2"/>
        <v>69.419953596287698</v>
      </c>
      <c r="I43" s="34">
        <v>0</v>
      </c>
      <c r="J43" s="15"/>
      <c r="K43" s="34">
        <f>G43+'Sep25'!K43</f>
        <v>4674</v>
      </c>
      <c r="L43" s="15">
        <f t="shared" si="0"/>
        <v>18.696000000000002</v>
      </c>
      <c r="M43" s="34">
        <f>I43+'Sep25'!M43</f>
        <v>0</v>
      </c>
      <c r="N43" s="15"/>
      <c r="O43" s="34">
        <v>106</v>
      </c>
      <c r="P43" s="34"/>
      <c r="Q43" s="34">
        <f>O43+'Sep25'!Q43</f>
        <v>341</v>
      </c>
      <c r="R43" s="34">
        <f>P43+'Sep25'!R43</f>
        <v>0</v>
      </c>
      <c r="S43" s="34">
        <v>1902</v>
      </c>
      <c r="T43" s="34"/>
      <c r="U43" s="34">
        <v>588</v>
      </c>
      <c r="V43" s="34"/>
      <c r="W43" s="34">
        <v>354</v>
      </c>
      <c r="X43" s="34"/>
      <c r="Y43" s="15">
        <f t="shared" si="1"/>
        <v>60.204081632653065</v>
      </c>
      <c r="Z43" s="15"/>
      <c r="AA43" s="34">
        <v>1673</v>
      </c>
      <c r="AB43" s="34"/>
      <c r="AC43" s="34">
        <v>932</v>
      </c>
      <c r="AD43" s="34"/>
      <c r="AE43" s="34">
        <v>741</v>
      </c>
      <c r="AF43" s="34"/>
      <c r="AG43" s="34">
        <v>12</v>
      </c>
      <c r="AH43" s="34"/>
      <c r="AI43" s="34">
        <v>19</v>
      </c>
      <c r="AJ43" s="34"/>
      <c r="AK43" s="34">
        <v>52</v>
      </c>
      <c r="AL43" s="34"/>
      <c r="AM43" s="34">
        <v>188</v>
      </c>
      <c r="AN43" s="34"/>
      <c r="AO43" s="34">
        <v>399</v>
      </c>
      <c r="AP43" s="34"/>
      <c r="AQ43" s="34">
        <v>312</v>
      </c>
      <c r="AR43" s="34"/>
      <c r="AS43" s="34">
        <f t="shared" si="3"/>
        <v>711</v>
      </c>
      <c r="AT43" s="34">
        <f t="shared" si="3"/>
        <v>0</v>
      </c>
      <c r="AU43" s="34">
        <f t="shared" si="4"/>
        <v>711</v>
      </c>
      <c r="AV43" s="34">
        <f>AO43+'Sep25'!AV43</f>
        <v>1194</v>
      </c>
      <c r="AW43" s="34">
        <f>AP43+'Sep25'!AW43</f>
        <v>0</v>
      </c>
      <c r="AX43" s="34">
        <f>AQ43+'Sep25'!AX43</f>
        <v>934</v>
      </c>
      <c r="AY43" s="34">
        <f>AR43+'Sep25'!AY43</f>
        <v>0</v>
      </c>
      <c r="AZ43" s="34">
        <f t="shared" si="5"/>
        <v>2128</v>
      </c>
      <c r="BA43" s="34">
        <f t="shared" si="5"/>
        <v>0</v>
      </c>
      <c r="BB43" s="34">
        <f t="shared" si="6"/>
        <v>2128</v>
      </c>
      <c r="BC43" s="34">
        <v>0</v>
      </c>
      <c r="BD43" s="34">
        <v>0</v>
      </c>
      <c r="BE43" s="34">
        <v>0</v>
      </c>
      <c r="BF43" s="34"/>
      <c r="BG43" s="34"/>
      <c r="BH43" s="34"/>
      <c r="BI43" s="34"/>
      <c r="BJ43" s="34"/>
      <c r="BK43" s="40"/>
      <c r="BL43" s="40"/>
      <c r="BM43" s="40"/>
    </row>
    <row r="44" spans="1:65" s="139" customFormat="1" ht="17.100000000000001" customHeight="1">
      <c r="A44" s="16">
        <v>34</v>
      </c>
      <c r="B44" s="17" t="s">
        <v>100</v>
      </c>
      <c r="C44" s="13">
        <v>14000</v>
      </c>
      <c r="D44" s="13">
        <v>0</v>
      </c>
      <c r="E44" s="34">
        <v>1232</v>
      </c>
      <c r="F44" s="34"/>
      <c r="G44" s="34">
        <v>907</v>
      </c>
      <c r="H44" s="15">
        <f t="shared" si="2"/>
        <v>73.620129870129873</v>
      </c>
      <c r="I44" s="34">
        <v>0</v>
      </c>
      <c r="J44" s="15"/>
      <c r="K44" s="34">
        <f>G44+'Sep25'!K44</f>
        <v>3212</v>
      </c>
      <c r="L44" s="15">
        <f t="shared" si="0"/>
        <v>22.942857142857143</v>
      </c>
      <c r="M44" s="34">
        <f>I44+'Sep25'!M44</f>
        <v>0</v>
      </c>
      <c r="N44" s="15"/>
      <c r="O44" s="34">
        <v>123</v>
      </c>
      <c r="P44" s="34"/>
      <c r="Q44" s="34">
        <f>O44+'Sep25'!Q44</f>
        <v>343</v>
      </c>
      <c r="R44" s="34">
        <f>P44+'Sep25'!R44</f>
        <v>0</v>
      </c>
      <c r="S44" s="34">
        <v>767</v>
      </c>
      <c r="T44" s="34"/>
      <c r="U44" s="34">
        <v>376</v>
      </c>
      <c r="V44" s="34"/>
      <c r="W44" s="34">
        <v>203</v>
      </c>
      <c r="X44" s="34"/>
      <c r="Y44" s="15">
        <f t="shared" si="1"/>
        <v>53.98936170212766</v>
      </c>
      <c r="Z44" s="15"/>
      <c r="AA44" s="34">
        <v>987</v>
      </c>
      <c r="AB44" s="34"/>
      <c r="AC44" s="34">
        <v>487</v>
      </c>
      <c r="AD44" s="34"/>
      <c r="AE44" s="34">
        <v>406</v>
      </c>
      <c r="AF44" s="34"/>
      <c r="AG44" s="34">
        <v>8</v>
      </c>
      <c r="AH44" s="34"/>
      <c r="AI44" s="34">
        <v>12</v>
      </c>
      <c r="AJ44" s="34"/>
      <c r="AK44" s="34">
        <v>41</v>
      </c>
      <c r="AL44" s="34"/>
      <c r="AM44" s="34">
        <v>110</v>
      </c>
      <c r="AN44" s="34"/>
      <c r="AO44" s="34">
        <v>244</v>
      </c>
      <c r="AP44" s="34"/>
      <c r="AQ44" s="34">
        <v>218</v>
      </c>
      <c r="AR44" s="34"/>
      <c r="AS44" s="34">
        <f t="shared" si="3"/>
        <v>462</v>
      </c>
      <c r="AT44" s="34">
        <f t="shared" si="3"/>
        <v>0</v>
      </c>
      <c r="AU44" s="34">
        <f t="shared" si="4"/>
        <v>462</v>
      </c>
      <c r="AV44" s="34">
        <f>AO44+'Sep25'!AV44</f>
        <v>785</v>
      </c>
      <c r="AW44" s="34">
        <f>AP44+'Sep25'!AW44</f>
        <v>0</v>
      </c>
      <c r="AX44" s="34">
        <f>AQ44+'Sep25'!AX44</f>
        <v>697</v>
      </c>
      <c r="AY44" s="34">
        <f>AR44+'Sep25'!AY44</f>
        <v>0</v>
      </c>
      <c r="AZ44" s="34">
        <f t="shared" si="5"/>
        <v>1482</v>
      </c>
      <c r="BA44" s="34">
        <f t="shared" si="5"/>
        <v>0</v>
      </c>
      <c r="BB44" s="34">
        <f t="shared" si="6"/>
        <v>1482</v>
      </c>
      <c r="BC44" s="34">
        <v>0</v>
      </c>
      <c r="BD44" s="34">
        <v>0</v>
      </c>
      <c r="BE44" s="34">
        <v>0</v>
      </c>
      <c r="BF44" s="34"/>
      <c r="BG44" s="34"/>
      <c r="BH44" s="34"/>
      <c r="BI44" s="34"/>
      <c r="BJ44" s="34"/>
      <c r="BK44" s="40"/>
      <c r="BL44" s="40"/>
      <c r="BM44" s="40"/>
    </row>
    <row r="45" spans="1:65" s="140" customFormat="1" ht="17.100000000000001" customHeight="1">
      <c r="A45" s="18"/>
      <c r="B45" s="19" t="s">
        <v>74</v>
      </c>
      <c r="C45" s="19">
        <f>SUM(C41:C44)</f>
        <v>85000</v>
      </c>
      <c r="D45" s="19">
        <f t="shared" ref="D45:BM45" si="17">SUM(D41:D44)</f>
        <v>0</v>
      </c>
      <c r="E45" s="35">
        <f t="shared" si="17"/>
        <v>7229</v>
      </c>
      <c r="F45" s="35">
        <f t="shared" si="17"/>
        <v>0</v>
      </c>
      <c r="G45" s="35">
        <f t="shared" si="17"/>
        <v>4915</v>
      </c>
      <c r="H45" s="21">
        <f t="shared" si="2"/>
        <v>67.990040116198642</v>
      </c>
      <c r="I45" s="35">
        <f t="shared" si="17"/>
        <v>0</v>
      </c>
      <c r="J45" s="35">
        <f t="shared" si="17"/>
        <v>0</v>
      </c>
      <c r="K45" s="35">
        <f t="shared" si="17"/>
        <v>16692</v>
      </c>
      <c r="L45" s="21">
        <f t="shared" si="0"/>
        <v>19.637647058823529</v>
      </c>
      <c r="M45" s="35">
        <f t="shared" si="17"/>
        <v>0</v>
      </c>
      <c r="N45" s="35">
        <f t="shared" si="17"/>
        <v>0</v>
      </c>
      <c r="O45" s="35">
        <f t="shared" si="17"/>
        <v>458</v>
      </c>
      <c r="P45" s="35">
        <f t="shared" si="17"/>
        <v>0</v>
      </c>
      <c r="Q45" s="35">
        <f t="shared" si="17"/>
        <v>1524</v>
      </c>
      <c r="R45" s="35">
        <f t="shared" si="17"/>
        <v>0</v>
      </c>
      <c r="S45" s="35">
        <f t="shared" si="17"/>
        <v>7137</v>
      </c>
      <c r="T45" s="35">
        <f t="shared" si="17"/>
        <v>0</v>
      </c>
      <c r="U45" s="35">
        <f t="shared" si="17"/>
        <v>2210</v>
      </c>
      <c r="V45" s="35">
        <f t="shared" si="17"/>
        <v>0</v>
      </c>
      <c r="W45" s="35">
        <f t="shared" si="17"/>
        <v>1368</v>
      </c>
      <c r="X45" s="35">
        <f t="shared" si="17"/>
        <v>0</v>
      </c>
      <c r="Y45" s="21">
        <f t="shared" si="1"/>
        <v>61.900452488687783</v>
      </c>
      <c r="Z45" s="35">
        <f t="shared" si="17"/>
        <v>0</v>
      </c>
      <c r="AA45" s="35">
        <f t="shared" si="17"/>
        <v>5240</v>
      </c>
      <c r="AB45" s="35">
        <f t="shared" si="17"/>
        <v>0</v>
      </c>
      <c r="AC45" s="35">
        <f t="shared" si="17"/>
        <v>2899</v>
      </c>
      <c r="AD45" s="35">
        <f t="shared" si="17"/>
        <v>0</v>
      </c>
      <c r="AE45" s="35">
        <f t="shared" si="17"/>
        <v>2049</v>
      </c>
      <c r="AF45" s="35">
        <f t="shared" si="17"/>
        <v>0</v>
      </c>
      <c r="AG45" s="35">
        <f t="shared" si="17"/>
        <v>50</v>
      </c>
      <c r="AH45" s="35">
        <f t="shared" si="17"/>
        <v>0</v>
      </c>
      <c r="AI45" s="35">
        <f t="shared" si="17"/>
        <v>80</v>
      </c>
      <c r="AJ45" s="35">
        <f t="shared" si="17"/>
        <v>0</v>
      </c>
      <c r="AK45" s="35">
        <f t="shared" si="17"/>
        <v>188</v>
      </c>
      <c r="AL45" s="35">
        <f t="shared" si="17"/>
        <v>0</v>
      </c>
      <c r="AM45" s="35">
        <f t="shared" si="17"/>
        <v>630</v>
      </c>
      <c r="AN45" s="35">
        <f t="shared" si="17"/>
        <v>0</v>
      </c>
      <c r="AO45" s="35">
        <f t="shared" si="17"/>
        <v>1485</v>
      </c>
      <c r="AP45" s="35">
        <f t="shared" si="17"/>
        <v>0</v>
      </c>
      <c r="AQ45" s="35">
        <f t="shared" si="17"/>
        <v>1220</v>
      </c>
      <c r="AR45" s="35">
        <f t="shared" si="17"/>
        <v>0</v>
      </c>
      <c r="AS45" s="35">
        <f t="shared" si="17"/>
        <v>2705</v>
      </c>
      <c r="AT45" s="35">
        <f t="shared" si="17"/>
        <v>0</v>
      </c>
      <c r="AU45" s="35">
        <f t="shared" si="17"/>
        <v>2705</v>
      </c>
      <c r="AV45" s="35">
        <f t="shared" si="17"/>
        <v>4562</v>
      </c>
      <c r="AW45" s="35">
        <f t="shared" si="17"/>
        <v>0</v>
      </c>
      <c r="AX45" s="35">
        <f t="shared" si="17"/>
        <v>3673</v>
      </c>
      <c r="AY45" s="35">
        <f t="shared" si="17"/>
        <v>0</v>
      </c>
      <c r="AZ45" s="35">
        <f t="shared" si="17"/>
        <v>8235</v>
      </c>
      <c r="BA45" s="35">
        <f t="shared" si="17"/>
        <v>0</v>
      </c>
      <c r="BB45" s="35">
        <f t="shared" si="17"/>
        <v>8235</v>
      </c>
      <c r="BC45" s="35">
        <f t="shared" si="17"/>
        <v>50</v>
      </c>
      <c r="BD45" s="35">
        <f t="shared" si="17"/>
        <v>250</v>
      </c>
      <c r="BE45" s="35">
        <f t="shared" si="17"/>
        <v>155</v>
      </c>
      <c r="BF45" s="35">
        <f t="shared" si="17"/>
        <v>775</v>
      </c>
      <c r="BG45" s="35">
        <f t="shared" si="17"/>
        <v>0</v>
      </c>
      <c r="BH45" s="35">
        <f t="shared" si="17"/>
        <v>0</v>
      </c>
      <c r="BI45" s="35">
        <f t="shared" si="17"/>
        <v>0</v>
      </c>
      <c r="BJ45" s="35">
        <f t="shared" si="17"/>
        <v>0</v>
      </c>
      <c r="BK45" s="35">
        <f t="shared" si="17"/>
        <v>0</v>
      </c>
      <c r="BL45" s="35">
        <f t="shared" si="17"/>
        <v>0</v>
      </c>
      <c r="BM45" s="35">
        <f t="shared" si="17"/>
        <v>0</v>
      </c>
    </row>
    <row r="46" spans="1:65" s="139" customFormat="1" ht="17.100000000000001" customHeight="1">
      <c r="A46" s="22">
        <v>35</v>
      </c>
      <c r="B46" s="29" t="s">
        <v>101</v>
      </c>
      <c r="C46" s="13">
        <v>62000</v>
      </c>
      <c r="D46" s="13">
        <v>18000</v>
      </c>
      <c r="E46" s="14">
        <v>5167</v>
      </c>
      <c r="F46" s="14">
        <v>1500</v>
      </c>
      <c r="G46" s="14">
        <v>4985</v>
      </c>
      <c r="H46" s="15">
        <f t="shared" si="2"/>
        <v>96.477646603444938</v>
      </c>
      <c r="I46" s="14">
        <v>1987</v>
      </c>
      <c r="J46" s="15">
        <f t="shared" si="8"/>
        <v>132.46666666666667</v>
      </c>
      <c r="K46" s="34">
        <f>G46+'Sep25'!K46</f>
        <v>14498</v>
      </c>
      <c r="L46" s="15">
        <f t="shared" si="0"/>
        <v>23.383870967741935</v>
      </c>
      <c r="M46" s="34">
        <f>I46+'Sep25'!M46</f>
        <v>5840</v>
      </c>
      <c r="N46" s="15">
        <f t="shared" ref="N46" si="18">M46*100/D46</f>
        <v>32.444444444444443</v>
      </c>
      <c r="O46" s="34">
        <v>183</v>
      </c>
      <c r="P46" s="34">
        <v>72</v>
      </c>
      <c r="Q46" s="34">
        <f>O46+'Sep25'!Q46</f>
        <v>472</v>
      </c>
      <c r="R46" s="34">
        <f>P46+'Sep25'!R46</f>
        <v>180</v>
      </c>
      <c r="S46" s="34">
        <v>5282</v>
      </c>
      <c r="T46" s="34">
        <v>1908</v>
      </c>
      <c r="U46" s="34">
        <v>1352</v>
      </c>
      <c r="V46" s="34">
        <v>599</v>
      </c>
      <c r="W46" s="34">
        <v>705</v>
      </c>
      <c r="X46" s="34">
        <v>451</v>
      </c>
      <c r="Y46" s="15">
        <f t="shared" si="1"/>
        <v>52.144970414201183</v>
      </c>
      <c r="Z46" s="15">
        <f t="shared" si="1"/>
        <v>75.292153589315532</v>
      </c>
      <c r="AA46" s="34">
        <v>5043</v>
      </c>
      <c r="AB46" s="34"/>
      <c r="AC46" s="34">
        <v>2461</v>
      </c>
      <c r="AD46" s="34"/>
      <c r="AE46" s="34">
        <v>2340</v>
      </c>
      <c r="AF46" s="34"/>
      <c r="AG46" s="34">
        <v>83</v>
      </c>
      <c r="AH46" s="34"/>
      <c r="AI46" s="34">
        <v>423</v>
      </c>
      <c r="AJ46" s="34"/>
      <c r="AK46" s="34">
        <v>64</v>
      </c>
      <c r="AL46" s="34"/>
      <c r="AM46" s="34">
        <v>167</v>
      </c>
      <c r="AN46" s="34"/>
      <c r="AO46" s="34">
        <v>1171</v>
      </c>
      <c r="AP46" s="34"/>
      <c r="AQ46" s="34">
        <v>1095</v>
      </c>
      <c r="AR46" s="34"/>
      <c r="AS46" s="34">
        <f t="shared" si="3"/>
        <v>2266</v>
      </c>
      <c r="AT46" s="34">
        <f t="shared" si="3"/>
        <v>0</v>
      </c>
      <c r="AU46" s="34">
        <f t="shared" si="4"/>
        <v>2266</v>
      </c>
      <c r="AV46" s="34">
        <f>AO46+'Sep25'!AV46</f>
        <v>3447</v>
      </c>
      <c r="AW46" s="34">
        <f>AP46+'Sep25'!AW46</f>
        <v>807</v>
      </c>
      <c r="AX46" s="34">
        <f>AQ46+'Sep25'!AX46</f>
        <v>3184</v>
      </c>
      <c r="AY46" s="34">
        <f>AR46+'Sep25'!AY46</f>
        <v>658</v>
      </c>
      <c r="AZ46" s="34">
        <f t="shared" si="5"/>
        <v>6631</v>
      </c>
      <c r="BA46" s="34">
        <f t="shared" si="5"/>
        <v>1465</v>
      </c>
      <c r="BB46" s="34">
        <f t="shared" si="6"/>
        <v>8096</v>
      </c>
      <c r="BC46" s="34"/>
      <c r="BD46" s="34"/>
      <c r="BE46" s="34"/>
      <c r="BF46" s="34"/>
      <c r="BG46" s="34">
        <v>4</v>
      </c>
      <c r="BH46" s="34">
        <v>4420</v>
      </c>
      <c r="BI46" s="34"/>
      <c r="BJ46" s="34">
        <f>SUM(BH46:BI46)</f>
        <v>4420</v>
      </c>
      <c r="BK46" s="34">
        <f>'Sep25'!BK46+BH46</f>
        <v>13410</v>
      </c>
      <c r="BL46" s="34">
        <f>'Sep25'!BL46+BI46</f>
        <v>0</v>
      </c>
      <c r="BM46" s="34">
        <f t="shared" ref="BM46:BM47" si="19">SUM(BK46:BL46)</f>
        <v>13410</v>
      </c>
    </row>
    <row r="47" spans="1:65" s="139" customFormat="1" ht="17.100000000000001" customHeight="1">
      <c r="A47" s="12">
        <v>36</v>
      </c>
      <c r="B47" s="13" t="s">
        <v>102</v>
      </c>
      <c r="C47" s="13"/>
      <c r="D47" s="13"/>
      <c r="E47" s="34"/>
      <c r="F47" s="34"/>
      <c r="G47" s="34"/>
      <c r="H47" s="15"/>
      <c r="I47" s="34"/>
      <c r="J47" s="15"/>
      <c r="K47" s="34">
        <f>G47+'Sep25'!K47</f>
        <v>0</v>
      </c>
      <c r="L47" s="15"/>
      <c r="M47" s="34">
        <f>I47+'Sep25'!M47</f>
        <v>0</v>
      </c>
      <c r="N47" s="15"/>
      <c r="O47" s="34"/>
      <c r="P47" s="34"/>
      <c r="Q47" s="34">
        <f>O47+'Sep25'!Q47</f>
        <v>0</v>
      </c>
      <c r="R47" s="34">
        <f>P47+'Sep25'!R47</f>
        <v>0</v>
      </c>
      <c r="S47" s="34"/>
      <c r="T47" s="34"/>
      <c r="U47" s="34"/>
      <c r="V47" s="34"/>
      <c r="W47" s="34"/>
      <c r="X47" s="34"/>
      <c r="Y47" s="15"/>
      <c r="Z47" s="15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>
        <f t="shared" si="3"/>
        <v>0</v>
      </c>
      <c r="AT47" s="34">
        <f t="shared" si="3"/>
        <v>0</v>
      </c>
      <c r="AU47" s="34">
        <f t="shared" si="4"/>
        <v>0</v>
      </c>
      <c r="AV47" s="34">
        <f>AO47+'Sep25'!AV47</f>
        <v>0</v>
      </c>
      <c r="AW47" s="34">
        <f>AP47+'Sep25'!AW47</f>
        <v>0</v>
      </c>
      <c r="AX47" s="34">
        <f>AQ47+'Sep25'!AX47</f>
        <v>0</v>
      </c>
      <c r="AY47" s="34">
        <f>AR47+'Sep25'!AY47</f>
        <v>0</v>
      </c>
      <c r="AZ47" s="34">
        <f t="shared" si="5"/>
        <v>0</v>
      </c>
      <c r="BA47" s="34">
        <f t="shared" si="5"/>
        <v>0</v>
      </c>
      <c r="BB47" s="34">
        <f t="shared" si="6"/>
        <v>0</v>
      </c>
      <c r="BC47" s="34">
        <v>0</v>
      </c>
      <c r="BD47" s="34">
        <v>0</v>
      </c>
      <c r="BE47" s="34">
        <v>0</v>
      </c>
      <c r="BF47" s="34">
        <v>0</v>
      </c>
      <c r="BG47" s="34">
        <v>36</v>
      </c>
      <c r="BH47" s="34"/>
      <c r="BI47" s="34">
        <v>68375</v>
      </c>
      <c r="BJ47" s="34">
        <f>SUM(BH47:BI47)</f>
        <v>68375</v>
      </c>
      <c r="BK47" s="34">
        <f>'Sep25'!BK47+BH47</f>
        <v>0</v>
      </c>
      <c r="BL47" s="34">
        <f>'Sep25'!BL47+BI47</f>
        <v>165055</v>
      </c>
      <c r="BM47" s="34">
        <f t="shared" si="19"/>
        <v>165055</v>
      </c>
    </row>
    <row r="48" spans="1:65" s="139" customFormat="1" ht="17.100000000000001" customHeight="1">
      <c r="A48" s="12">
        <v>37</v>
      </c>
      <c r="B48" s="13" t="s">
        <v>103</v>
      </c>
      <c r="C48" s="13">
        <v>59000</v>
      </c>
      <c r="D48" s="13">
        <v>2000</v>
      </c>
      <c r="E48" s="14">
        <v>4916</v>
      </c>
      <c r="F48" s="14">
        <v>168</v>
      </c>
      <c r="G48" s="14">
        <v>4539</v>
      </c>
      <c r="H48" s="15">
        <f t="shared" si="2"/>
        <v>92.331163547599672</v>
      </c>
      <c r="I48" s="14">
        <v>1350</v>
      </c>
      <c r="J48" s="15">
        <f t="shared" si="8"/>
        <v>803.57142857142856</v>
      </c>
      <c r="K48" s="34">
        <f>G48+'Sep25'!K48</f>
        <v>12876</v>
      </c>
      <c r="L48" s="15">
        <f t="shared" si="0"/>
        <v>21.82372881355932</v>
      </c>
      <c r="M48" s="34">
        <f>I48+'Sep25'!M48</f>
        <v>3929</v>
      </c>
      <c r="N48" s="15">
        <f t="shared" ref="N48:N50" si="20">M48*100/D48</f>
        <v>196.45</v>
      </c>
      <c r="O48" s="34">
        <v>122</v>
      </c>
      <c r="P48" s="34">
        <v>56</v>
      </c>
      <c r="Q48" s="34">
        <f>O48+'Sep25'!Q48</f>
        <v>258</v>
      </c>
      <c r="R48" s="34">
        <f>P48+'Sep25'!R48</f>
        <v>136</v>
      </c>
      <c r="S48" s="34">
        <v>4862</v>
      </c>
      <c r="T48" s="34">
        <v>1646</v>
      </c>
      <c r="U48" s="34">
        <v>1280</v>
      </c>
      <c r="V48" s="34">
        <v>317</v>
      </c>
      <c r="W48" s="34">
        <v>659</v>
      </c>
      <c r="X48" s="34">
        <v>155</v>
      </c>
      <c r="Y48" s="15">
        <f t="shared" si="1"/>
        <v>51.484375</v>
      </c>
      <c r="Z48" s="15">
        <f t="shared" si="1"/>
        <v>48.895899053627758</v>
      </c>
      <c r="AA48" s="34">
        <v>4884</v>
      </c>
      <c r="AB48" s="34"/>
      <c r="AC48" s="34">
        <v>1991</v>
      </c>
      <c r="AD48" s="34"/>
      <c r="AE48" s="34">
        <v>1946</v>
      </c>
      <c r="AF48" s="34"/>
      <c r="AG48" s="34">
        <v>65</v>
      </c>
      <c r="AH48" s="34"/>
      <c r="AI48" s="34">
        <v>484</v>
      </c>
      <c r="AJ48" s="34"/>
      <c r="AK48" s="34">
        <v>64</v>
      </c>
      <c r="AL48" s="34"/>
      <c r="AM48" s="34">
        <v>94</v>
      </c>
      <c r="AN48" s="34"/>
      <c r="AO48" s="34">
        <v>998</v>
      </c>
      <c r="AP48" s="34"/>
      <c r="AQ48" s="34">
        <v>838</v>
      </c>
      <c r="AR48" s="34"/>
      <c r="AS48" s="34">
        <f t="shared" si="3"/>
        <v>1836</v>
      </c>
      <c r="AT48" s="34">
        <f t="shared" si="3"/>
        <v>0</v>
      </c>
      <c r="AU48" s="34">
        <f t="shared" si="4"/>
        <v>1836</v>
      </c>
      <c r="AV48" s="34">
        <f>AO48+'Sep25'!AV48</f>
        <v>2972</v>
      </c>
      <c r="AW48" s="34">
        <f>AP48+'Sep25'!AW48</f>
        <v>450</v>
      </c>
      <c r="AX48" s="34">
        <f>AQ48+'Sep25'!AX48</f>
        <v>2432</v>
      </c>
      <c r="AY48" s="34">
        <f>AR48+'Sep25'!AY48</f>
        <v>347</v>
      </c>
      <c r="AZ48" s="34">
        <f t="shared" si="5"/>
        <v>5404</v>
      </c>
      <c r="BA48" s="34">
        <f t="shared" si="5"/>
        <v>797</v>
      </c>
      <c r="BB48" s="34">
        <f t="shared" si="6"/>
        <v>6201</v>
      </c>
      <c r="BC48" s="34"/>
      <c r="BD48" s="34"/>
      <c r="BE48" s="34"/>
      <c r="BF48" s="34"/>
      <c r="BG48" s="34"/>
      <c r="BH48" s="34"/>
      <c r="BI48" s="34"/>
      <c r="BJ48" s="34"/>
      <c r="BK48" s="40"/>
      <c r="BL48" s="40"/>
      <c r="BM48" s="40"/>
    </row>
    <row r="49" spans="1:65" s="139" customFormat="1" ht="17.100000000000001" customHeight="1">
      <c r="A49" s="12">
        <v>38</v>
      </c>
      <c r="B49" s="13" t="s">
        <v>104</v>
      </c>
      <c r="C49" s="13">
        <v>42000</v>
      </c>
      <c r="D49" s="13">
        <v>500</v>
      </c>
      <c r="E49" s="14">
        <v>2777</v>
      </c>
      <c r="F49" s="14">
        <v>42</v>
      </c>
      <c r="G49" s="14">
        <v>3451</v>
      </c>
      <c r="H49" s="15">
        <f t="shared" si="2"/>
        <v>124.27079582283039</v>
      </c>
      <c r="I49" s="14">
        <v>42</v>
      </c>
      <c r="J49" s="15">
        <f t="shared" si="8"/>
        <v>100</v>
      </c>
      <c r="K49" s="34">
        <f>G49+'Sep25'!K49</f>
        <v>9076</v>
      </c>
      <c r="L49" s="15">
        <f t="shared" si="0"/>
        <v>21.609523809523811</v>
      </c>
      <c r="M49" s="34">
        <f>I49+'Sep25'!M49</f>
        <v>174</v>
      </c>
      <c r="N49" s="15">
        <f t="shared" si="20"/>
        <v>34.799999999999997</v>
      </c>
      <c r="O49" s="34">
        <v>147</v>
      </c>
      <c r="P49" s="34">
        <v>13</v>
      </c>
      <c r="Q49" s="34">
        <f>O49+'Sep25'!Q49</f>
        <v>394</v>
      </c>
      <c r="R49" s="34">
        <f>P49+'Sep25'!R49</f>
        <v>37</v>
      </c>
      <c r="S49" s="34">
        <v>3675</v>
      </c>
      <c r="T49" s="34">
        <v>104</v>
      </c>
      <c r="U49" s="34">
        <v>913</v>
      </c>
      <c r="V49" s="34">
        <v>28</v>
      </c>
      <c r="W49" s="34">
        <v>485</v>
      </c>
      <c r="X49" s="34">
        <v>12</v>
      </c>
      <c r="Y49" s="15">
        <f t="shared" si="1"/>
        <v>53.121577217962759</v>
      </c>
      <c r="Z49" s="15">
        <f t="shared" si="1"/>
        <v>42.857142857142854</v>
      </c>
      <c r="AA49" s="34">
        <v>4175</v>
      </c>
      <c r="AB49" s="34"/>
      <c r="AC49" s="34">
        <v>1829</v>
      </c>
      <c r="AD49" s="34"/>
      <c r="AE49" s="34">
        <v>1376</v>
      </c>
      <c r="AF49" s="34"/>
      <c r="AG49" s="34">
        <v>58</v>
      </c>
      <c r="AH49" s="34"/>
      <c r="AI49" s="34">
        <v>473</v>
      </c>
      <c r="AJ49" s="34"/>
      <c r="AK49" s="34">
        <v>56</v>
      </c>
      <c r="AL49" s="34"/>
      <c r="AM49" s="34">
        <v>126</v>
      </c>
      <c r="AN49" s="34"/>
      <c r="AO49" s="34">
        <v>786</v>
      </c>
      <c r="AP49" s="34"/>
      <c r="AQ49" s="34">
        <v>687</v>
      </c>
      <c r="AR49" s="34"/>
      <c r="AS49" s="34">
        <f t="shared" si="3"/>
        <v>1473</v>
      </c>
      <c r="AT49" s="34">
        <f t="shared" si="3"/>
        <v>0</v>
      </c>
      <c r="AU49" s="34">
        <f t="shared" si="4"/>
        <v>1473</v>
      </c>
      <c r="AV49" s="34">
        <f>AO49+'Sep25'!AV49</f>
        <v>2213</v>
      </c>
      <c r="AW49" s="34">
        <f>AP49+'Sep25'!AW49</f>
        <v>37</v>
      </c>
      <c r="AX49" s="34">
        <f>AQ49+'Sep25'!AX49</f>
        <v>1929</v>
      </c>
      <c r="AY49" s="34">
        <f>AR49+'Sep25'!AY49</f>
        <v>35</v>
      </c>
      <c r="AZ49" s="34">
        <f t="shared" si="5"/>
        <v>4142</v>
      </c>
      <c r="BA49" s="34">
        <f t="shared" si="5"/>
        <v>72</v>
      </c>
      <c r="BB49" s="34">
        <f t="shared" si="6"/>
        <v>4214</v>
      </c>
      <c r="BC49" s="34"/>
      <c r="BD49" s="34"/>
      <c r="BE49" s="34"/>
      <c r="BF49" s="34"/>
      <c r="BG49" s="34"/>
      <c r="BH49" s="34"/>
      <c r="BI49" s="34"/>
      <c r="BJ49" s="34"/>
      <c r="BK49" s="40"/>
      <c r="BL49" s="40"/>
      <c r="BM49" s="40"/>
    </row>
    <row r="50" spans="1:65" s="139" customFormat="1" ht="17.100000000000001" customHeight="1">
      <c r="A50" s="16">
        <v>39</v>
      </c>
      <c r="B50" s="17" t="s">
        <v>105</v>
      </c>
      <c r="C50" s="13">
        <v>95000</v>
      </c>
      <c r="D50" s="13">
        <v>8000</v>
      </c>
      <c r="E50" s="14">
        <v>7857</v>
      </c>
      <c r="F50" s="14">
        <v>720</v>
      </c>
      <c r="G50" s="14">
        <v>6482</v>
      </c>
      <c r="H50" s="15">
        <f t="shared" si="2"/>
        <v>82.499681812396588</v>
      </c>
      <c r="I50" s="14">
        <v>897</v>
      </c>
      <c r="J50" s="15">
        <f t="shared" si="8"/>
        <v>124.58333333333333</v>
      </c>
      <c r="K50" s="34">
        <f>G50+'Sep25'!K50</f>
        <v>20902</v>
      </c>
      <c r="L50" s="15">
        <f t="shared" si="0"/>
        <v>22.002105263157894</v>
      </c>
      <c r="M50" s="34">
        <f>I50+'Sep25'!M50</f>
        <v>2731</v>
      </c>
      <c r="N50" s="15">
        <f t="shared" si="20"/>
        <v>34.137500000000003</v>
      </c>
      <c r="O50" s="34">
        <v>170</v>
      </c>
      <c r="P50" s="34">
        <v>36</v>
      </c>
      <c r="Q50" s="34">
        <f>O50+'Sep25'!Q50</f>
        <v>346</v>
      </c>
      <c r="R50" s="34">
        <f>P50+'Sep25'!R50</f>
        <v>80</v>
      </c>
      <c r="S50" s="34">
        <v>7957</v>
      </c>
      <c r="T50" s="34">
        <v>928</v>
      </c>
      <c r="U50" s="34">
        <v>2240</v>
      </c>
      <c r="V50" s="34">
        <v>369</v>
      </c>
      <c r="W50" s="34">
        <v>1311</v>
      </c>
      <c r="X50" s="34">
        <v>195</v>
      </c>
      <c r="Y50" s="15">
        <f t="shared" si="1"/>
        <v>58.526785714285715</v>
      </c>
      <c r="Z50" s="15">
        <f t="shared" si="1"/>
        <v>52.845528455284551</v>
      </c>
      <c r="AA50" s="34">
        <v>7166</v>
      </c>
      <c r="AB50" s="34"/>
      <c r="AC50" s="34">
        <v>3416</v>
      </c>
      <c r="AD50" s="34"/>
      <c r="AE50" s="34">
        <v>2241</v>
      </c>
      <c r="AF50" s="34"/>
      <c r="AG50" s="34">
        <v>155</v>
      </c>
      <c r="AH50" s="34"/>
      <c r="AI50" s="34">
        <v>725</v>
      </c>
      <c r="AJ50" s="34"/>
      <c r="AK50" s="34">
        <v>99</v>
      </c>
      <c r="AL50" s="34"/>
      <c r="AM50" s="34">
        <v>307</v>
      </c>
      <c r="AN50" s="34"/>
      <c r="AO50" s="34">
        <v>1584</v>
      </c>
      <c r="AP50" s="34"/>
      <c r="AQ50" s="34">
        <v>1338</v>
      </c>
      <c r="AR50" s="34"/>
      <c r="AS50" s="34">
        <f t="shared" si="3"/>
        <v>2922</v>
      </c>
      <c r="AT50" s="34">
        <f t="shared" si="3"/>
        <v>0</v>
      </c>
      <c r="AU50" s="34">
        <f t="shared" si="4"/>
        <v>2922</v>
      </c>
      <c r="AV50" s="34">
        <f>AO50+'Sep25'!AV50</f>
        <v>5244</v>
      </c>
      <c r="AW50" s="34">
        <f>AP50+'Sep25'!AW50</f>
        <v>450</v>
      </c>
      <c r="AX50" s="34">
        <f>AQ50+'Sep25'!AX50</f>
        <v>4527</v>
      </c>
      <c r="AY50" s="34">
        <f>AR50+'Sep25'!AY50</f>
        <v>323</v>
      </c>
      <c r="AZ50" s="34">
        <f t="shared" si="5"/>
        <v>9771</v>
      </c>
      <c r="BA50" s="34">
        <f t="shared" si="5"/>
        <v>773</v>
      </c>
      <c r="BB50" s="34">
        <f t="shared" si="6"/>
        <v>10544</v>
      </c>
      <c r="BC50" s="34"/>
      <c r="BD50" s="34"/>
      <c r="BE50" s="34"/>
      <c r="BF50" s="34"/>
      <c r="BG50" s="34"/>
      <c r="BH50" s="34"/>
      <c r="BI50" s="34"/>
      <c r="BJ50" s="34"/>
      <c r="BK50" s="40"/>
      <c r="BL50" s="40"/>
      <c r="BM50" s="40"/>
    </row>
    <row r="51" spans="1:65" s="140" customFormat="1" ht="17.100000000000001" customHeight="1">
      <c r="A51" s="18"/>
      <c r="B51" s="19" t="s">
        <v>74</v>
      </c>
      <c r="C51" s="19">
        <f>SUM(C46:C50)</f>
        <v>258000</v>
      </c>
      <c r="D51" s="19">
        <f t="shared" ref="D51:BM51" si="21">SUM(D46:D50)</f>
        <v>28500</v>
      </c>
      <c r="E51" s="35">
        <f t="shared" si="21"/>
        <v>20717</v>
      </c>
      <c r="F51" s="35">
        <f t="shared" si="21"/>
        <v>2430</v>
      </c>
      <c r="G51" s="35">
        <f t="shared" si="21"/>
        <v>19457</v>
      </c>
      <c r="H51" s="21">
        <f t="shared" si="2"/>
        <v>93.91803832601245</v>
      </c>
      <c r="I51" s="35">
        <f t="shared" si="21"/>
        <v>4276</v>
      </c>
      <c r="J51" s="21">
        <f t="shared" si="8"/>
        <v>175.96707818930042</v>
      </c>
      <c r="K51" s="35">
        <f t="shared" si="21"/>
        <v>57352</v>
      </c>
      <c r="L51" s="21">
        <f t="shared" si="0"/>
        <v>22.229457364341084</v>
      </c>
      <c r="M51" s="35">
        <f t="shared" si="21"/>
        <v>12674</v>
      </c>
      <c r="N51" s="21">
        <f t="shared" si="9"/>
        <v>44.470175438596492</v>
      </c>
      <c r="O51" s="35">
        <f t="shared" si="21"/>
        <v>622</v>
      </c>
      <c r="P51" s="35">
        <f t="shared" si="21"/>
        <v>177</v>
      </c>
      <c r="Q51" s="35">
        <f t="shared" si="21"/>
        <v>1470</v>
      </c>
      <c r="R51" s="35">
        <f t="shared" si="21"/>
        <v>433</v>
      </c>
      <c r="S51" s="35">
        <f t="shared" si="21"/>
        <v>21776</v>
      </c>
      <c r="T51" s="35">
        <f t="shared" si="21"/>
        <v>4586</v>
      </c>
      <c r="U51" s="35">
        <f t="shared" si="21"/>
        <v>5785</v>
      </c>
      <c r="V51" s="35">
        <f t="shared" si="21"/>
        <v>1313</v>
      </c>
      <c r="W51" s="35">
        <f t="shared" si="21"/>
        <v>3160</v>
      </c>
      <c r="X51" s="35">
        <f t="shared" si="21"/>
        <v>813</v>
      </c>
      <c r="Y51" s="21">
        <f t="shared" si="1"/>
        <v>54.624027657735525</v>
      </c>
      <c r="Z51" s="21">
        <f t="shared" si="1"/>
        <v>61.919268849961917</v>
      </c>
      <c r="AA51" s="35">
        <f t="shared" si="21"/>
        <v>21268</v>
      </c>
      <c r="AB51" s="35">
        <f t="shared" si="21"/>
        <v>0</v>
      </c>
      <c r="AC51" s="35">
        <f t="shared" si="21"/>
        <v>9697</v>
      </c>
      <c r="AD51" s="35">
        <f t="shared" si="21"/>
        <v>0</v>
      </c>
      <c r="AE51" s="35">
        <f t="shared" si="21"/>
        <v>7903</v>
      </c>
      <c r="AF51" s="35">
        <f t="shared" si="21"/>
        <v>0</v>
      </c>
      <c r="AG51" s="35">
        <f t="shared" si="21"/>
        <v>361</v>
      </c>
      <c r="AH51" s="35">
        <f t="shared" si="21"/>
        <v>0</v>
      </c>
      <c r="AI51" s="35">
        <f t="shared" si="21"/>
        <v>2105</v>
      </c>
      <c r="AJ51" s="35">
        <f t="shared" si="21"/>
        <v>0</v>
      </c>
      <c r="AK51" s="35">
        <f t="shared" si="21"/>
        <v>283</v>
      </c>
      <c r="AL51" s="35">
        <f t="shared" si="21"/>
        <v>0</v>
      </c>
      <c r="AM51" s="35">
        <f t="shared" si="21"/>
        <v>694</v>
      </c>
      <c r="AN51" s="35">
        <f t="shared" si="21"/>
        <v>0</v>
      </c>
      <c r="AO51" s="35">
        <f t="shared" si="21"/>
        <v>4539</v>
      </c>
      <c r="AP51" s="35">
        <f t="shared" si="21"/>
        <v>0</v>
      </c>
      <c r="AQ51" s="35">
        <f t="shared" si="21"/>
        <v>3958</v>
      </c>
      <c r="AR51" s="35">
        <f t="shared" si="21"/>
        <v>0</v>
      </c>
      <c r="AS51" s="35">
        <f t="shared" si="21"/>
        <v>8497</v>
      </c>
      <c r="AT51" s="35">
        <f t="shared" si="21"/>
        <v>0</v>
      </c>
      <c r="AU51" s="35">
        <f t="shared" si="21"/>
        <v>8497</v>
      </c>
      <c r="AV51" s="35">
        <f t="shared" si="21"/>
        <v>13876</v>
      </c>
      <c r="AW51" s="35">
        <f t="shared" si="21"/>
        <v>1744</v>
      </c>
      <c r="AX51" s="35">
        <f t="shared" si="21"/>
        <v>12072</v>
      </c>
      <c r="AY51" s="37">
        <f t="shared" si="21"/>
        <v>1363</v>
      </c>
      <c r="AZ51" s="35">
        <f t="shared" si="21"/>
        <v>25948</v>
      </c>
      <c r="BA51" s="35">
        <f t="shared" si="21"/>
        <v>3107</v>
      </c>
      <c r="BB51" s="35">
        <f t="shared" si="21"/>
        <v>29055</v>
      </c>
      <c r="BC51" s="35">
        <f t="shared" si="21"/>
        <v>0</v>
      </c>
      <c r="BD51" s="35">
        <f t="shared" si="21"/>
        <v>0</v>
      </c>
      <c r="BE51" s="35">
        <f t="shared" si="21"/>
        <v>0</v>
      </c>
      <c r="BF51" s="35">
        <f t="shared" si="21"/>
        <v>0</v>
      </c>
      <c r="BG51" s="35">
        <f t="shared" si="21"/>
        <v>40</v>
      </c>
      <c r="BH51" s="35">
        <f t="shared" si="21"/>
        <v>4420</v>
      </c>
      <c r="BI51" s="35">
        <f t="shared" si="21"/>
        <v>68375</v>
      </c>
      <c r="BJ51" s="35">
        <f t="shared" si="21"/>
        <v>72795</v>
      </c>
      <c r="BK51" s="35">
        <f t="shared" si="21"/>
        <v>13410</v>
      </c>
      <c r="BL51" s="35">
        <f t="shared" si="21"/>
        <v>165055</v>
      </c>
      <c r="BM51" s="35">
        <f t="shared" si="21"/>
        <v>178465</v>
      </c>
    </row>
    <row r="52" spans="1:65" s="139" customFormat="1" ht="17.100000000000001" customHeight="1">
      <c r="A52" s="22">
        <v>40</v>
      </c>
      <c r="B52" s="29" t="s">
        <v>106</v>
      </c>
      <c r="C52" s="13">
        <v>146000</v>
      </c>
      <c r="D52" s="13">
        <v>47000</v>
      </c>
      <c r="E52" s="34">
        <v>12275</v>
      </c>
      <c r="F52" s="34">
        <v>4120</v>
      </c>
      <c r="G52" s="34">
        <v>11270</v>
      </c>
      <c r="H52" s="15">
        <f t="shared" si="2"/>
        <v>91.812627291242364</v>
      </c>
      <c r="I52" s="34">
        <v>5389</v>
      </c>
      <c r="J52" s="15">
        <f t="shared" si="8"/>
        <v>130.80097087378641</v>
      </c>
      <c r="K52" s="34">
        <f>G52+'Sep25'!K52</f>
        <v>34922</v>
      </c>
      <c r="L52" s="15">
        <f t="shared" si="0"/>
        <v>23.919178082191781</v>
      </c>
      <c r="M52" s="34">
        <f>I52+'Sep25'!M52</f>
        <v>15313</v>
      </c>
      <c r="N52" s="15">
        <f t="shared" si="9"/>
        <v>32.58085106382979</v>
      </c>
      <c r="O52" s="34">
        <v>7</v>
      </c>
      <c r="P52" s="34">
        <v>30</v>
      </c>
      <c r="Q52" s="34">
        <f>O52+'Sep25'!Q52</f>
        <v>101</v>
      </c>
      <c r="R52" s="34">
        <f>P52+'Sep25'!R52</f>
        <v>93</v>
      </c>
      <c r="S52" s="34">
        <v>11447</v>
      </c>
      <c r="T52" s="34">
        <v>5126</v>
      </c>
      <c r="U52" s="34">
        <v>4402</v>
      </c>
      <c r="V52" s="34">
        <v>2225</v>
      </c>
      <c r="W52" s="34">
        <v>2542</v>
      </c>
      <c r="X52" s="34">
        <v>1210</v>
      </c>
      <c r="Y52" s="15">
        <f t="shared" si="1"/>
        <v>57.74647887323944</v>
      </c>
      <c r="Z52" s="15">
        <f t="shared" si="1"/>
        <v>54.382022471910112</v>
      </c>
      <c r="AA52" s="34">
        <v>11843</v>
      </c>
      <c r="AB52" s="34">
        <v>4657</v>
      </c>
      <c r="AC52" s="34">
        <v>4710</v>
      </c>
      <c r="AD52" s="34">
        <v>1755</v>
      </c>
      <c r="AE52" s="34">
        <v>4633</v>
      </c>
      <c r="AF52" s="34">
        <v>1634</v>
      </c>
      <c r="AG52" s="34">
        <v>130</v>
      </c>
      <c r="AH52" s="34">
        <v>36</v>
      </c>
      <c r="AI52" s="34">
        <v>614</v>
      </c>
      <c r="AJ52" s="34">
        <v>396</v>
      </c>
      <c r="AK52" s="34">
        <v>106</v>
      </c>
      <c r="AL52" s="34">
        <v>39</v>
      </c>
      <c r="AM52" s="34">
        <v>183</v>
      </c>
      <c r="AN52" s="34">
        <v>177</v>
      </c>
      <c r="AO52" s="34">
        <v>2921</v>
      </c>
      <c r="AP52" s="34">
        <v>1042</v>
      </c>
      <c r="AQ52" s="34">
        <v>1941</v>
      </c>
      <c r="AR52" s="34">
        <v>835</v>
      </c>
      <c r="AS52" s="34">
        <f t="shared" si="3"/>
        <v>4862</v>
      </c>
      <c r="AT52" s="34">
        <f t="shared" si="3"/>
        <v>1877</v>
      </c>
      <c r="AU52" s="34">
        <f t="shared" si="4"/>
        <v>6739</v>
      </c>
      <c r="AV52" s="34">
        <f>AO52+'Sep25'!AV52</f>
        <v>8315</v>
      </c>
      <c r="AW52" s="34">
        <f>AP52+'Sep25'!AW52</f>
        <v>2994</v>
      </c>
      <c r="AX52" s="34">
        <f>AQ52+'Sep25'!AX52</f>
        <v>5922</v>
      </c>
      <c r="AY52" s="34">
        <f>AR52+'Sep25'!AY52</f>
        <v>2318</v>
      </c>
      <c r="AZ52" s="34">
        <f t="shared" si="5"/>
        <v>14237</v>
      </c>
      <c r="BA52" s="34">
        <f t="shared" si="5"/>
        <v>5312</v>
      </c>
      <c r="BB52" s="34">
        <f t="shared" si="6"/>
        <v>19549</v>
      </c>
      <c r="BC52" s="34"/>
      <c r="BD52" s="34"/>
      <c r="BE52" s="34"/>
      <c r="BF52" s="34"/>
      <c r="BG52" s="34">
        <v>3</v>
      </c>
      <c r="BH52" s="34">
        <v>6089</v>
      </c>
      <c r="BI52" s="34"/>
      <c r="BJ52" s="34">
        <f>SUM(BH52:BI52)</f>
        <v>6089</v>
      </c>
      <c r="BK52" s="34">
        <f>'Sep25'!BK52+BH52</f>
        <v>17393</v>
      </c>
      <c r="BL52" s="34">
        <f>'Sep25'!BL52+BI52</f>
        <v>0</v>
      </c>
      <c r="BM52" s="34">
        <f>SUM(BK52:BL52)</f>
        <v>17393</v>
      </c>
    </row>
    <row r="53" spans="1:65" s="139" customFormat="1" ht="17.100000000000001" customHeight="1">
      <c r="A53" s="16">
        <v>41</v>
      </c>
      <c r="B53" s="17" t="s">
        <v>107</v>
      </c>
      <c r="C53" s="13">
        <v>45000</v>
      </c>
      <c r="D53" s="13">
        <v>8000</v>
      </c>
      <c r="E53" s="34">
        <v>3800</v>
      </c>
      <c r="F53" s="34">
        <v>665</v>
      </c>
      <c r="G53" s="34">
        <v>3870</v>
      </c>
      <c r="H53" s="15">
        <f t="shared" si="2"/>
        <v>101.84210526315789</v>
      </c>
      <c r="I53" s="34">
        <v>704</v>
      </c>
      <c r="J53" s="15">
        <f t="shared" si="8"/>
        <v>105.86466165413533</v>
      </c>
      <c r="K53" s="34">
        <f>G53+'Sep25'!K53</f>
        <v>11209</v>
      </c>
      <c r="L53" s="15">
        <f t="shared" si="0"/>
        <v>24.908888888888889</v>
      </c>
      <c r="M53" s="34">
        <f>I53+'Sep25'!M53</f>
        <v>2003</v>
      </c>
      <c r="N53" s="15">
        <f t="shared" si="9"/>
        <v>25.037500000000001</v>
      </c>
      <c r="O53" s="34"/>
      <c r="P53" s="34">
        <v>3</v>
      </c>
      <c r="Q53" s="34">
        <f>O53+'Sep25'!Q53</f>
        <v>13</v>
      </c>
      <c r="R53" s="34">
        <f>P53+'Sep25'!R53</f>
        <v>6</v>
      </c>
      <c r="S53" s="34">
        <v>3797</v>
      </c>
      <c r="T53" s="34">
        <v>625</v>
      </c>
      <c r="U53" s="34">
        <v>1149</v>
      </c>
      <c r="V53" s="34">
        <v>169</v>
      </c>
      <c r="W53" s="34">
        <v>668</v>
      </c>
      <c r="X53" s="34">
        <v>91</v>
      </c>
      <c r="Y53" s="15">
        <f t="shared" si="1"/>
        <v>58.137510879025243</v>
      </c>
      <c r="Z53" s="15">
        <f t="shared" si="1"/>
        <v>53.846153846153847</v>
      </c>
      <c r="AA53" s="34">
        <v>4335</v>
      </c>
      <c r="AB53" s="34">
        <v>606</v>
      </c>
      <c r="AC53" s="34">
        <v>1117</v>
      </c>
      <c r="AD53" s="34">
        <v>74</v>
      </c>
      <c r="AE53" s="34">
        <v>853</v>
      </c>
      <c r="AF53" s="34">
        <v>48</v>
      </c>
      <c r="AG53" s="34">
        <v>28</v>
      </c>
      <c r="AH53" s="34">
        <v>5</v>
      </c>
      <c r="AI53" s="34">
        <v>51</v>
      </c>
      <c r="AJ53" s="34">
        <v>5</v>
      </c>
      <c r="AK53" s="34">
        <v>29</v>
      </c>
      <c r="AL53" s="34">
        <v>3</v>
      </c>
      <c r="AM53" s="34">
        <v>23</v>
      </c>
      <c r="AN53" s="34">
        <v>2</v>
      </c>
      <c r="AO53" s="34">
        <v>820</v>
      </c>
      <c r="AP53" s="34">
        <v>93</v>
      </c>
      <c r="AQ53" s="34">
        <v>666</v>
      </c>
      <c r="AR53" s="34">
        <v>77</v>
      </c>
      <c r="AS53" s="34">
        <f t="shared" si="3"/>
        <v>1486</v>
      </c>
      <c r="AT53" s="34">
        <f t="shared" si="3"/>
        <v>170</v>
      </c>
      <c r="AU53" s="34">
        <f t="shared" si="4"/>
        <v>1656</v>
      </c>
      <c r="AV53" s="34">
        <f>AO53+'Sep25'!AV53</f>
        <v>2487</v>
      </c>
      <c r="AW53" s="34">
        <f>AP53+'Sep25'!AW53</f>
        <v>393</v>
      </c>
      <c r="AX53" s="34">
        <f>AQ53+'Sep25'!AX53</f>
        <v>2037</v>
      </c>
      <c r="AY53" s="34">
        <f>AR53+'Sep25'!AY53</f>
        <v>360</v>
      </c>
      <c r="AZ53" s="34">
        <f t="shared" si="5"/>
        <v>4524</v>
      </c>
      <c r="BA53" s="34">
        <f t="shared" si="5"/>
        <v>753</v>
      </c>
      <c r="BB53" s="34">
        <f t="shared" si="6"/>
        <v>5277</v>
      </c>
      <c r="BC53" s="34"/>
      <c r="BD53" s="34"/>
      <c r="BE53" s="34"/>
      <c r="BF53" s="34"/>
      <c r="BG53" s="34"/>
      <c r="BH53" s="34"/>
      <c r="BI53" s="34"/>
      <c r="BJ53" s="34"/>
      <c r="BK53" s="40"/>
      <c r="BL53" s="40"/>
      <c r="BM53" s="40"/>
    </row>
    <row r="54" spans="1:65" s="140" customFormat="1" ht="17.100000000000001" customHeight="1">
      <c r="A54" s="18"/>
      <c r="B54" s="19" t="s">
        <v>74</v>
      </c>
      <c r="C54" s="19">
        <f>SUM(C52:C53)</f>
        <v>191000</v>
      </c>
      <c r="D54" s="19">
        <f t="shared" ref="D54:BM54" si="22">SUM(D52:D53)</f>
        <v>55000</v>
      </c>
      <c r="E54" s="35">
        <f t="shared" si="22"/>
        <v>16075</v>
      </c>
      <c r="F54" s="35">
        <f t="shared" si="22"/>
        <v>4785</v>
      </c>
      <c r="G54" s="35">
        <f t="shared" si="22"/>
        <v>15140</v>
      </c>
      <c r="H54" s="21">
        <f t="shared" si="2"/>
        <v>94.183514774494554</v>
      </c>
      <c r="I54" s="35">
        <f t="shared" si="22"/>
        <v>6093</v>
      </c>
      <c r="J54" s="21">
        <f t="shared" si="8"/>
        <v>127.33542319749216</v>
      </c>
      <c r="K54" s="35">
        <f t="shared" si="22"/>
        <v>46131</v>
      </c>
      <c r="L54" s="21">
        <f t="shared" si="0"/>
        <v>24.15235602094241</v>
      </c>
      <c r="M54" s="35">
        <f t="shared" si="22"/>
        <v>17316</v>
      </c>
      <c r="N54" s="21">
        <f t="shared" si="9"/>
        <v>31.483636363636364</v>
      </c>
      <c r="O54" s="35">
        <f t="shared" si="22"/>
        <v>7</v>
      </c>
      <c r="P54" s="35">
        <f t="shared" si="22"/>
        <v>33</v>
      </c>
      <c r="Q54" s="35">
        <f t="shared" si="22"/>
        <v>114</v>
      </c>
      <c r="R54" s="35">
        <f t="shared" si="22"/>
        <v>99</v>
      </c>
      <c r="S54" s="35">
        <f t="shared" si="22"/>
        <v>15244</v>
      </c>
      <c r="T54" s="35">
        <f t="shared" si="22"/>
        <v>5751</v>
      </c>
      <c r="U54" s="35">
        <f t="shared" si="22"/>
        <v>5551</v>
      </c>
      <c r="V54" s="35">
        <f t="shared" si="22"/>
        <v>2394</v>
      </c>
      <c r="W54" s="35">
        <f t="shared" si="22"/>
        <v>3210</v>
      </c>
      <c r="X54" s="35">
        <f t="shared" si="22"/>
        <v>1301</v>
      </c>
      <c r="Y54" s="21">
        <f t="shared" si="1"/>
        <v>57.827418483156187</v>
      </c>
      <c r="Z54" s="21">
        <f t="shared" si="1"/>
        <v>54.344193817878029</v>
      </c>
      <c r="AA54" s="35">
        <f t="shared" si="22"/>
        <v>16178</v>
      </c>
      <c r="AB54" s="35">
        <f t="shared" si="22"/>
        <v>5263</v>
      </c>
      <c r="AC54" s="35">
        <f t="shared" si="22"/>
        <v>5827</v>
      </c>
      <c r="AD54" s="35">
        <f t="shared" si="22"/>
        <v>1829</v>
      </c>
      <c r="AE54" s="35">
        <f t="shared" si="22"/>
        <v>5486</v>
      </c>
      <c r="AF54" s="35">
        <f t="shared" si="22"/>
        <v>1682</v>
      </c>
      <c r="AG54" s="35">
        <f t="shared" si="22"/>
        <v>158</v>
      </c>
      <c r="AH54" s="35">
        <f t="shared" si="22"/>
        <v>41</v>
      </c>
      <c r="AI54" s="35">
        <f t="shared" si="22"/>
        <v>665</v>
      </c>
      <c r="AJ54" s="35">
        <f t="shared" si="22"/>
        <v>401</v>
      </c>
      <c r="AK54" s="35">
        <f t="shared" si="22"/>
        <v>135</v>
      </c>
      <c r="AL54" s="35">
        <f t="shared" si="22"/>
        <v>42</v>
      </c>
      <c r="AM54" s="35">
        <f t="shared" si="22"/>
        <v>206</v>
      </c>
      <c r="AN54" s="35">
        <f t="shared" si="22"/>
        <v>179</v>
      </c>
      <c r="AO54" s="35">
        <f t="shared" si="22"/>
        <v>3741</v>
      </c>
      <c r="AP54" s="35">
        <f t="shared" si="22"/>
        <v>1135</v>
      </c>
      <c r="AQ54" s="35">
        <f t="shared" si="22"/>
        <v>2607</v>
      </c>
      <c r="AR54" s="35">
        <f t="shared" si="22"/>
        <v>912</v>
      </c>
      <c r="AS54" s="35">
        <f t="shared" si="22"/>
        <v>6348</v>
      </c>
      <c r="AT54" s="35">
        <f t="shared" si="22"/>
        <v>2047</v>
      </c>
      <c r="AU54" s="35">
        <f t="shared" si="22"/>
        <v>8395</v>
      </c>
      <c r="AV54" s="35">
        <f t="shared" si="22"/>
        <v>10802</v>
      </c>
      <c r="AW54" s="37">
        <f t="shared" si="22"/>
        <v>3387</v>
      </c>
      <c r="AX54" s="35">
        <f t="shared" si="22"/>
        <v>7959</v>
      </c>
      <c r="AY54" s="37">
        <f t="shared" si="22"/>
        <v>2678</v>
      </c>
      <c r="AZ54" s="35">
        <f t="shared" si="22"/>
        <v>18761</v>
      </c>
      <c r="BA54" s="35">
        <f t="shared" si="22"/>
        <v>6065</v>
      </c>
      <c r="BB54" s="35">
        <f t="shared" si="22"/>
        <v>24826</v>
      </c>
      <c r="BC54" s="35">
        <f t="shared" si="22"/>
        <v>0</v>
      </c>
      <c r="BD54" s="35">
        <f t="shared" si="22"/>
        <v>0</v>
      </c>
      <c r="BE54" s="35">
        <f t="shared" si="22"/>
        <v>0</v>
      </c>
      <c r="BF54" s="35">
        <f t="shared" si="22"/>
        <v>0</v>
      </c>
      <c r="BG54" s="35">
        <f t="shared" si="22"/>
        <v>3</v>
      </c>
      <c r="BH54" s="35">
        <f t="shared" si="22"/>
        <v>6089</v>
      </c>
      <c r="BI54" s="35">
        <f t="shared" si="22"/>
        <v>0</v>
      </c>
      <c r="BJ54" s="35">
        <f t="shared" si="22"/>
        <v>6089</v>
      </c>
      <c r="BK54" s="35">
        <f t="shared" si="22"/>
        <v>17393</v>
      </c>
      <c r="BL54" s="35">
        <f t="shared" si="22"/>
        <v>0</v>
      </c>
      <c r="BM54" s="35">
        <f t="shared" si="22"/>
        <v>17393</v>
      </c>
    </row>
    <row r="55" spans="1:65" s="139" customFormat="1" ht="17.100000000000001" customHeight="1">
      <c r="A55" s="22">
        <v>42</v>
      </c>
      <c r="B55" s="29" t="s">
        <v>108</v>
      </c>
      <c r="C55" s="13">
        <v>115000</v>
      </c>
      <c r="D55" s="13">
        <v>0</v>
      </c>
      <c r="E55" s="14">
        <v>9585</v>
      </c>
      <c r="F55" s="14"/>
      <c r="G55" s="14">
        <v>8019</v>
      </c>
      <c r="H55" s="15">
        <f t="shared" si="2"/>
        <v>83.661971830985919</v>
      </c>
      <c r="I55" s="14">
        <v>0</v>
      </c>
      <c r="J55" s="15"/>
      <c r="K55" s="34">
        <f>G55+'Sep25'!K55</f>
        <v>23013</v>
      </c>
      <c r="L55" s="15">
        <f t="shared" si="0"/>
        <v>20.011304347826087</v>
      </c>
      <c r="M55" s="34">
        <f>I55+'Aug25'!M55</f>
        <v>0</v>
      </c>
      <c r="N55" s="15">
        <v>0</v>
      </c>
      <c r="O55" s="34">
        <v>4</v>
      </c>
      <c r="P55" s="34"/>
      <c r="Q55" s="34">
        <f>O55+'Sep25'!Q55</f>
        <v>4</v>
      </c>
      <c r="R55" s="34">
        <f>P55+'Sep25'!R55</f>
        <v>0</v>
      </c>
      <c r="S55" s="34">
        <v>7921</v>
      </c>
      <c r="T55" s="34"/>
      <c r="U55" s="34">
        <v>2373</v>
      </c>
      <c r="V55" s="34"/>
      <c r="W55" s="34">
        <v>1268</v>
      </c>
      <c r="X55" s="34"/>
      <c r="Y55" s="15">
        <f t="shared" si="1"/>
        <v>53.434471133586179</v>
      </c>
      <c r="Z55" s="15"/>
      <c r="AA55" s="34">
        <v>8139</v>
      </c>
      <c r="AB55" s="34"/>
      <c r="AC55" s="34">
        <v>4314</v>
      </c>
      <c r="AD55" s="34"/>
      <c r="AE55" s="34">
        <v>3658</v>
      </c>
      <c r="AF55" s="34"/>
      <c r="AG55" s="34">
        <v>42</v>
      </c>
      <c r="AH55" s="34"/>
      <c r="AI55" s="34">
        <v>230</v>
      </c>
      <c r="AJ55" s="34"/>
      <c r="AK55" s="34">
        <v>30</v>
      </c>
      <c r="AL55" s="34"/>
      <c r="AM55" s="34">
        <v>27</v>
      </c>
      <c r="AN55" s="34"/>
      <c r="AO55" s="34">
        <v>1935</v>
      </c>
      <c r="AP55" s="34"/>
      <c r="AQ55" s="34">
        <v>1632</v>
      </c>
      <c r="AR55" s="34"/>
      <c r="AS55" s="34">
        <f t="shared" si="3"/>
        <v>3567</v>
      </c>
      <c r="AT55" s="34">
        <f t="shared" si="3"/>
        <v>0</v>
      </c>
      <c r="AU55" s="34">
        <f t="shared" si="4"/>
        <v>3567</v>
      </c>
      <c r="AV55" s="34">
        <f>AO55+'Sep25'!AV55</f>
        <v>6063</v>
      </c>
      <c r="AW55" s="34">
        <f>AP55+'Sep25'!AW55</f>
        <v>0</v>
      </c>
      <c r="AX55" s="34">
        <f>AQ55+'Sep25'!AX55</f>
        <v>5208</v>
      </c>
      <c r="AY55" s="34">
        <f>AR55+'Sep25'!AY55</f>
        <v>0</v>
      </c>
      <c r="AZ55" s="34">
        <f t="shared" si="5"/>
        <v>11271</v>
      </c>
      <c r="BA55" s="34">
        <f t="shared" si="5"/>
        <v>0</v>
      </c>
      <c r="BB55" s="34">
        <f t="shared" si="6"/>
        <v>11271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40"/>
      <c r="BL55" s="40"/>
      <c r="BM55" s="40"/>
    </row>
    <row r="56" spans="1:65" s="139" customFormat="1" ht="17.100000000000001" customHeight="1">
      <c r="A56" s="16">
        <v>43</v>
      </c>
      <c r="B56" s="17" t="s">
        <v>109</v>
      </c>
      <c r="C56" s="13">
        <v>120000</v>
      </c>
      <c r="D56" s="13">
        <v>0</v>
      </c>
      <c r="E56" s="14">
        <v>10000</v>
      </c>
      <c r="F56" s="14"/>
      <c r="G56" s="14">
        <v>8697</v>
      </c>
      <c r="H56" s="15">
        <f t="shared" si="2"/>
        <v>86.97</v>
      </c>
      <c r="I56" s="14">
        <v>0</v>
      </c>
      <c r="J56" s="15"/>
      <c r="K56" s="34">
        <f>G56+'Sep25'!K56</f>
        <v>25137</v>
      </c>
      <c r="L56" s="15">
        <f t="shared" si="0"/>
        <v>20.947500000000002</v>
      </c>
      <c r="M56" s="34">
        <f>I56+'Aug25'!M56</f>
        <v>0</v>
      </c>
      <c r="N56" s="15">
        <v>0</v>
      </c>
      <c r="O56" s="34">
        <v>6</v>
      </c>
      <c r="P56" s="34"/>
      <c r="Q56" s="34">
        <f>O56+'Sep25'!Q56</f>
        <v>15</v>
      </c>
      <c r="R56" s="34">
        <f>P56+'Sep25'!R56</f>
        <v>0</v>
      </c>
      <c r="S56" s="34">
        <v>10053</v>
      </c>
      <c r="T56" s="34"/>
      <c r="U56" s="34">
        <v>2777</v>
      </c>
      <c r="V56" s="34"/>
      <c r="W56" s="34">
        <v>1398</v>
      </c>
      <c r="X56" s="34"/>
      <c r="Y56" s="15">
        <f t="shared" si="1"/>
        <v>50.342095786820309</v>
      </c>
      <c r="Z56" s="15"/>
      <c r="AA56" s="34">
        <v>9239</v>
      </c>
      <c r="AB56" s="34"/>
      <c r="AC56" s="34">
        <v>4565</v>
      </c>
      <c r="AD56" s="34"/>
      <c r="AE56" s="34">
        <v>4588</v>
      </c>
      <c r="AF56" s="34"/>
      <c r="AG56" s="34">
        <v>75</v>
      </c>
      <c r="AH56" s="34"/>
      <c r="AI56" s="34">
        <v>165</v>
      </c>
      <c r="AJ56" s="34"/>
      <c r="AK56" s="34">
        <v>77</v>
      </c>
      <c r="AL56" s="34"/>
      <c r="AM56" s="34">
        <v>68</v>
      </c>
      <c r="AN56" s="34"/>
      <c r="AO56" s="34">
        <v>2030</v>
      </c>
      <c r="AP56" s="34"/>
      <c r="AQ56" s="34">
        <v>1635</v>
      </c>
      <c r="AR56" s="34"/>
      <c r="AS56" s="34">
        <f t="shared" si="3"/>
        <v>3665</v>
      </c>
      <c r="AT56" s="34">
        <f t="shared" si="3"/>
        <v>0</v>
      </c>
      <c r="AU56" s="34">
        <f t="shared" si="4"/>
        <v>3665</v>
      </c>
      <c r="AV56" s="34">
        <f>AO56+'Sep25'!AV56</f>
        <v>6481</v>
      </c>
      <c r="AW56" s="34">
        <f>AP56+'Sep25'!AW56</f>
        <v>0</v>
      </c>
      <c r="AX56" s="34">
        <f>AQ56+'Sep25'!AX56</f>
        <v>5338</v>
      </c>
      <c r="AY56" s="34">
        <f>AR56+'Sep25'!AY56</f>
        <v>0</v>
      </c>
      <c r="AZ56" s="34">
        <f t="shared" si="5"/>
        <v>11819</v>
      </c>
      <c r="BA56" s="34">
        <f t="shared" si="5"/>
        <v>0</v>
      </c>
      <c r="BB56" s="34">
        <f t="shared" si="6"/>
        <v>11819</v>
      </c>
      <c r="BC56" s="34">
        <v>0</v>
      </c>
      <c r="BD56" s="34">
        <v>0</v>
      </c>
      <c r="BE56" s="34">
        <v>0</v>
      </c>
      <c r="BF56" s="34">
        <v>0</v>
      </c>
      <c r="BG56" s="34">
        <v>0</v>
      </c>
      <c r="BH56" s="34">
        <v>0</v>
      </c>
      <c r="BI56" s="34">
        <v>0</v>
      </c>
      <c r="BJ56" s="34">
        <v>0</v>
      </c>
      <c r="BK56" s="40"/>
      <c r="BL56" s="40"/>
      <c r="BM56" s="40"/>
    </row>
    <row r="57" spans="1:65" s="140" customFormat="1" ht="17.100000000000001" customHeight="1">
      <c r="A57" s="18"/>
      <c r="B57" s="19" t="s">
        <v>74</v>
      </c>
      <c r="C57" s="19">
        <f>SUM(C55:C56)</f>
        <v>235000</v>
      </c>
      <c r="D57" s="19">
        <f t="shared" ref="D57:BM57" si="23">SUM(D55:D56)</f>
        <v>0</v>
      </c>
      <c r="E57" s="35">
        <f t="shared" si="23"/>
        <v>19585</v>
      </c>
      <c r="F57" s="35">
        <f t="shared" si="23"/>
        <v>0</v>
      </c>
      <c r="G57" s="35">
        <f t="shared" si="23"/>
        <v>16716</v>
      </c>
      <c r="H57" s="21">
        <f t="shared" si="2"/>
        <v>85.351033954557053</v>
      </c>
      <c r="I57" s="35">
        <f t="shared" si="23"/>
        <v>0</v>
      </c>
      <c r="J57" s="35">
        <f t="shared" si="23"/>
        <v>0</v>
      </c>
      <c r="K57" s="35">
        <f t="shared" si="23"/>
        <v>48150</v>
      </c>
      <c r="L57" s="21">
        <f t="shared" si="0"/>
        <v>20.48936170212766</v>
      </c>
      <c r="M57" s="35">
        <f t="shared" si="23"/>
        <v>0</v>
      </c>
      <c r="N57" s="35">
        <f t="shared" si="23"/>
        <v>0</v>
      </c>
      <c r="O57" s="35">
        <f t="shared" si="23"/>
        <v>10</v>
      </c>
      <c r="P57" s="35">
        <f t="shared" si="23"/>
        <v>0</v>
      </c>
      <c r="Q57" s="35">
        <f t="shared" si="23"/>
        <v>19</v>
      </c>
      <c r="R57" s="35">
        <f t="shared" si="23"/>
        <v>0</v>
      </c>
      <c r="S57" s="35">
        <f t="shared" si="23"/>
        <v>17974</v>
      </c>
      <c r="T57" s="35">
        <f t="shared" si="23"/>
        <v>0</v>
      </c>
      <c r="U57" s="35">
        <f t="shared" si="23"/>
        <v>5150</v>
      </c>
      <c r="V57" s="35">
        <f t="shared" si="23"/>
        <v>0</v>
      </c>
      <c r="W57" s="35">
        <f t="shared" si="23"/>
        <v>2666</v>
      </c>
      <c r="X57" s="35">
        <f t="shared" si="23"/>
        <v>0</v>
      </c>
      <c r="Y57" s="30">
        <f t="shared" si="1"/>
        <v>51.766990291262132</v>
      </c>
      <c r="Z57" s="35">
        <f t="shared" si="23"/>
        <v>0</v>
      </c>
      <c r="AA57" s="35">
        <f t="shared" si="23"/>
        <v>17378</v>
      </c>
      <c r="AB57" s="35">
        <f t="shared" si="23"/>
        <v>0</v>
      </c>
      <c r="AC57" s="35">
        <f t="shared" si="23"/>
        <v>8879</v>
      </c>
      <c r="AD57" s="35">
        <f t="shared" si="23"/>
        <v>0</v>
      </c>
      <c r="AE57" s="35">
        <f t="shared" si="23"/>
        <v>8246</v>
      </c>
      <c r="AF57" s="35">
        <f t="shared" si="23"/>
        <v>0</v>
      </c>
      <c r="AG57" s="35">
        <f t="shared" si="23"/>
        <v>117</v>
      </c>
      <c r="AH57" s="35">
        <f t="shared" si="23"/>
        <v>0</v>
      </c>
      <c r="AI57" s="35">
        <f t="shared" si="23"/>
        <v>395</v>
      </c>
      <c r="AJ57" s="35">
        <f t="shared" si="23"/>
        <v>0</v>
      </c>
      <c r="AK57" s="35">
        <f t="shared" si="23"/>
        <v>107</v>
      </c>
      <c r="AL57" s="35">
        <f t="shared" si="23"/>
        <v>0</v>
      </c>
      <c r="AM57" s="35">
        <f t="shared" si="23"/>
        <v>95</v>
      </c>
      <c r="AN57" s="35">
        <f t="shared" si="23"/>
        <v>0</v>
      </c>
      <c r="AO57" s="35">
        <f t="shared" si="23"/>
        <v>3965</v>
      </c>
      <c r="AP57" s="35">
        <f t="shared" si="23"/>
        <v>0</v>
      </c>
      <c r="AQ57" s="35">
        <f t="shared" si="23"/>
        <v>3267</v>
      </c>
      <c r="AR57" s="35">
        <f t="shared" si="23"/>
        <v>0</v>
      </c>
      <c r="AS57" s="35">
        <f t="shared" si="23"/>
        <v>7232</v>
      </c>
      <c r="AT57" s="35">
        <f t="shared" si="23"/>
        <v>0</v>
      </c>
      <c r="AU57" s="35">
        <f t="shared" si="23"/>
        <v>7232</v>
      </c>
      <c r="AV57" s="35">
        <f t="shared" si="23"/>
        <v>12544</v>
      </c>
      <c r="AW57" s="35">
        <f t="shared" si="23"/>
        <v>0</v>
      </c>
      <c r="AX57" s="35">
        <f t="shared" si="23"/>
        <v>10546</v>
      </c>
      <c r="AY57" s="35">
        <f t="shared" si="23"/>
        <v>0</v>
      </c>
      <c r="AZ57" s="35">
        <f t="shared" si="23"/>
        <v>23090</v>
      </c>
      <c r="BA57" s="35">
        <f t="shared" si="23"/>
        <v>0</v>
      </c>
      <c r="BB57" s="35">
        <f t="shared" si="23"/>
        <v>23090</v>
      </c>
      <c r="BC57" s="35">
        <f t="shared" si="23"/>
        <v>0</v>
      </c>
      <c r="BD57" s="35">
        <f t="shared" si="23"/>
        <v>0</v>
      </c>
      <c r="BE57" s="35">
        <f t="shared" si="23"/>
        <v>0</v>
      </c>
      <c r="BF57" s="35">
        <f t="shared" si="23"/>
        <v>0</v>
      </c>
      <c r="BG57" s="35">
        <f t="shared" si="23"/>
        <v>0</v>
      </c>
      <c r="BH57" s="35">
        <f t="shared" si="23"/>
        <v>0</v>
      </c>
      <c r="BI57" s="35">
        <f t="shared" si="23"/>
        <v>0</v>
      </c>
      <c r="BJ57" s="35">
        <f t="shared" si="23"/>
        <v>0</v>
      </c>
      <c r="BK57" s="35">
        <f t="shared" si="23"/>
        <v>0</v>
      </c>
      <c r="BL57" s="35">
        <f t="shared" si="23"/>
        <v>0</v>
      </c>
      <c r="BM57" s="35">
        <f t="shared" si="23"/>
        <v>0</v>
      </c>
    </row>
    <row r="58" spans="1:65" s="139" customFormat="1" ht="17.100000000000001" customHeight="1">
      <c r="A58" s="22">
        <v>44</v>
      </c>
      <c r="B58" s="29" t="s">
        <v>110</v>
      </c>
      <c r="C58" s="13">
        <v>88000</v>
      </c>
      <c r="D58" s="13">
        <v>40000</v>
      </c>
      <c r="E58" s="14">
        <v>7610</v>
      </c>
      <c r="F58" s="14">
        <v>3060</v>
      </c>
      <c r="G58" s="14">
        <v>8047</v>
      </c>
      <c r="H58" s="15">
        <f t="shared" si="2"/>
        <v>105.74244415243101</v>
      </c>
      <c r="I58" s="14">
        <v>3851</v>
      </c>
      <c r="J58" s="15">
        <f t="shared" si="8"/>
        <v>125.84967320261438</v>
      </c>
      <c r="K58" s="34">
        <f>G58+'Sep25'!K58</f>
        <v>24146</v>
      </c>
      <c r="L58" s="15">
        <f t="shared" si="0"/>
        <v>27.438636363636363</v>
      </c>
      <c r="M58" s="34">
        <f>I58+'Sep25'!M58</f>
        <v>8036</v>
      </c>
      <c r="N58" s="15">
        <f t="shared" ref="N58:N62" si="24">M58*100/D58</f>
        <v>20.09</v>
      </c>
      <c r="O58" s="34">
        <v>2</v>
      </c>
      <c r="P58" s="34">
        <v>116</v>
      </c>
      <c r="Q58" s="34">
        <f>O58+'Sep25'!Q58</f>
        <v>579</v>
      </c>
      <c r="R58" s="34">
        <f>P58+'Sep25'!R58</f>
        <v>178</v>
      </c>
      <c r="S58" s="34">
        <v>6655</v>
      </c>
      <c r="T58" s="34">
        <v>3324</v>
      </c>
      <c r="U58" s="34">
        <v>1915</v>
      </c>
      <c r="V58" s="34">
        <v>1137</v>
      </c>
      <c r="W58" s="34">
        <v>1047</v>
      </c>
      <c r="X58" s="34">
        <v>616</v>
      </c>
      <c r="Y58" s="15">
        <f t="shared" si="1"/>
        <v>54.673629242819842</v>
      </c>
      <c r="Z58" s="15">
        <f t="shared" si="1"/>
        <v>54.177660510114336</v>
      </c>
      <c r="AA58" s="34">
        <v>6131</v>
      </c>
      <c r="AB58" s="34">
        <v>3786</v>
      </c>
      <c r="AC58" s="34">
        <v>3242</v>
      </c>
      <c r="AD58" s="34">
        <v>1904</v>
      </c>
      <c r="AE58" s="34">
        <v>2889</v>
      </c>
      <c r="AF58" s="34">
        <v>1882</v>
      </c>
      <c r="AG58" s="34">
        <v>67</v>
      </c>
      <c r="AH58" s="34">
        <v>60</v>
      </c>
      <c r="AI58" s="34">
        <v>295</v>
      </c>
      <c r="AJ58" s="34">
        <v>168</v>
      </c>
      <c r="AK58" s="34">
        <v>66</v>
      </c>
      <c r="AL58" s="34">
        <v>107</v>
      </c>
      <c r="AM58" s="34">
        <v>408</v>
      </c>
      <c r="AN58" s="34">
        <v>198</v>
      </c>
      <c r="AO58" s="34">
        <v>1339</v>
      </c>
      <c r="AP58" s="34">
        <v>854</v>
      </c>
      <c r="AQ58" s="34">
        <v>1113</v>
      </c>
      <c r="AR58" s="34">
        <v>681</v>
      </c>
      <c r="AS58" s="34">
        <f t="shared" si="3"/>
        <v>2452</v>
      </c>
      <c r="AT58" s="34">
        <f t="shared" si="3"/>
        <v>1535</v>
      </c>
      <c r="AU58" s="34">
        <f t="shared" si="4"/>
        <v>3987</v>
      </c>
      <c r="AV58" s="34">
        <f>AO58+'Sep25'!AV58</f>
        <v>4244</v>
      </c>
      <c r="AW58" s="34">
        <f>AP58+'Sep25'!AW58</f>
        <v>1657</v>
      </c>
      <c r="AX58" s="34">
        <f>AQ58+'Sep25'!AX58</f>
        <v>3400</v>
      </c>
      <c r="AY58" s="34">
        <f>AR58+'Sep25'!AY58</f>
        <v>1281</v>
      </c>
      <c r="AZ58" s="34">
        <f t="shared" si="5"/>
        <v>7644</v>
      </c>
      <c r="BA58" s="34">
        <f t="shared" si="5"/>
        <v>2938</v>
      </c>
      <c r="BB58" s="34">
        <f t="shared" si="6"/>
        <v>10582</v>
      </c>
      <c r="BC58" s="34">
        <v>20</v>
      </c>
      <c r="BD58" s="34">
        <v>100</v>
      </c>
      <c r="BE58" s="34">
        <f>BC58+'Sep25'!BE58</f>
        <v>55</v>
      </c>
      <c r="BF58" s="34">
        <f>BD58+'Sep25'!BF58</f>
        <v>275</v>
      </c>
      <c r="BG58" s="34">
        <v>3</v>
      </c>
      <c r="BH58" s="34">
        <v>7895</v>
      </c>
      <c r="BI58" s="34"/>
      <c r="BJ58" s="34">
        <f>SUM(BH58:BI58)</f>
        <v>7895</v>
      </c>
      <c r="BK58" s="34">
        <f>'Sep25'!BK58+BH58</f>
        <v>23389</v>
      </c>
      <c r="BL58" s="34">
        <f>'Sep25'!BL58+BI58</f>
        <v>0</v>
      </c>
      <c r="BM58" s="34">
        <f>SUM(BK58:BL58)</f>
        <v>23389</v>
      </c>
    </row>
    <row r="59" spans="1:65" s="139" customFormat="1" ht="17.100000000000001" customHeight="1">
      <c r="A59" s="12">
        <v>45</v>
      </c>
      <c r="B59" s="13" t="s">
        <v>111</v>
      </c>
      <c r="C59" s="13">
        <v>44000</v>
      </c>
      <c r="D59" s="13">
        <v>4000</v>
      </c>
      <c r="E59" s="14">
        <v>3720</v>
      </c>
      <c r="F59" s="14">
        <v>680</v>
      </c>
      <c r="G59" s="14">
        <v>3368</v>
      </c>
      <c r="H59" s="15">
        <f t="shared" si="2"/>
        <v>90.537634408602145</v>
      </c>
      <c r="I59" s="14">
        <v>800</v>
      </c>
      <c r="J59" s="15">
        <f t="shared" si="8"/>
        <v>117.64705882352941</v>
      </c>
      <c r="K59" s="34">
        <f>G59+'Sep25'!K59</f>
        <v>10055</v>
      </c>
      <c r="L59" s="15">
        <f t="shared" si="0"/>
        <v>22.852272727272727</v>
      </c>
      <c r="M59" s="34">
        <f>I59+'Sep25'!M59</f>
        <v>1490</v>
      </c>
      <c r="N59" s="15">
        <f t="shared" si="24"/>
        <v>37.25</v>
      </c>
      <c r="O59" s="34">
        <v>3</v>
      </c>
      <c r="P59" s="34">
        <v>46</v>
      </c>
      <c r="Q59" s="34">
        <f>O59+'Sep25'!Q59</f>
        <v>298</v>
      </c>
      <c r="R59" s="34">
        <f>P59+'Sep25'!R59</f>
        <v>72</v>
      </c>
      <c r="S59" s="34">
        <v>3301</v>
      </c>
      <c r="T59" s="34">
        <v>570</v>
      </c>
      <c r="U59" s="34">
        <v>1604</v>
      </c>
      <c r="V59" s="34">
        <v>202</v>
      </c>
      <c r="W59" s="34">
        <v>836</v>
      </c>
      <c r="X59" s="34">
        <v>110</v>
      </c>
      <c r="Y59" s="15">
        <f t="shared" si="1"/>
        <v>52.119700748129674</v>
      </c>
      <c r="Z59" s="15">
        <f t="shared" si="1"/>
        <v>54.455445544554458</v>
      </c>
      <c r="AA59" s="34">
        <v>2515</v>
      </c>
      <c r="AB59" s="34">
        <v>806</v>
      </c>
      <c r="AC59" s="34">
        <v>882</v>
      </c>
      <c r="AD59" s="34">
        <v>208</v>
      </c>
      <c r="AE59" s="34">
        <v>1633</v>
      </c>
      <c r="AF59" s="34">
        <v>598</v>
      </c>
      <c r="AG59" s="34">
        <v>9</v>
      </c>
      <c r="AH59" s="34">
        <v>85</v>
      </c>
      <c r="AI59" s="34">
        <v>238</v>
      </c>
      <c r="AJ59" s="34">
        <v>240</v>
      </c>
      <c r="AK59" s="34">
        <v>7</v>
      </c>
      <c r="AL59" s="34">
        <v>70</v>
      </c>
      <c r="AM59" s="34">
        <v>282</v>
      </c>
      <c r="AN59" s="34">
        <v>36</v>
      </c>
      <c r="AO59" s="34">
        <v>512</v>
      </c>
      <c r="AP59" s="34">
        <v>95</v>
      </c>
      <c r="AQ59" s="34">
        <v>423</v>
      </c>
      <c r="AR59" s="34">
        <v>73</v>
      </c>
      <c r="AS59" s="34">
        <f t="shared" si="3"/>
        <v>935</v>
      </c>
      <c r="AT59" s="34">
        <f t="shared" si="3"/>
        <v>168</v>
      </c>
      <c r="AU59" s="34">
        <f t="shared" si="4"/>
        <v>1103</v>
      </c>
      <c r="AV59" s="34">
        <f>AO59+'Sep25'!AV59</f>
        <v>2145</v>
      </c>
      <c r="AW59" s="34">
        <f>AP59+'Sep25'!AW59</f>
        <v>190</v>
      </c>
      <c r="AX59" s="34">
        <f>AQ59+'Sep25'!AX59</f>
        <v>1757</v>
      </c>
      <c r="AY59" s="34">
        <f>AR59+'Sep25'!AY59</f>
        <v>146</v>
      </c>
      <c r="AZ59" s="34">
        <f t="shared" si="5"/>
        <v>3902</v>
      </c>
      <c r="BA59" s="34">
        <f t="shared" si="5"/>
        <v>336</v>
      </c>
      <c r="BB59" s="34">
        <f t="shared" si="6"/>
        <v>4238</v>
      </c>
      <c r="BC59" s="34"/>
      <c r="BD59" s="34"/>
      <c r="BE59" s="34"/>
      <c r="BF59" s="34"/>
      <c r="BG59" s="34"/>
      <c r="BH59" s="34"/>
      <c r="BI59" s="34"/>
      <c r="BJ59" s="34"/>
      <c r="BK59" s="40"/>
      <c r="BL59" s="40"/>
      <c r="BM59" s="40"/>
    </row>
    <row r="60" spans="1:65" s="139" customFormat="1" ht="17.100000000000001" customHeight="1">
      <c r="A60" s="12">
        <v>46</v>
      </c>
      <c r="B60" s="13" t="s">
        <v>112</v>
      </c>
      <c r="C60" s="13">
        <v>22000</v>
      </c>
      <c r="D60" s="13">
        <v>20000</v>
      </c>
      <c r="E60" s="14">
        <v>1760</v>
      </c>
      <c r="F60" s="14">
        <v>1720</v>
      </c>
      <c r="G60" s="14">
        <v>1939</v>
      </c>
      <c r="H60" s="15">
        <f t="shared" si="2"/>
        <v>110.17045454545455</v>
      </c>
      <c r="I60" s="14">
        <v>2235</v>
      </c>
      <c r="J60" s="15">
        <f t="shared" si="8"/>
        <v>129.94186046511629</v>
      </c>
      <c r="K60" s="34">
        <f>G60+'Sep25'!K60</f>
        <v>5220</v>
      </c>
      <c r="L60" s="15">
        <f t="shared" si="0"/>
        <v>23.727272727272727</v>
      </c>
      <c r="M60" s="34">
        <f>I60+'Sep25'!M60</f>
        <v>4647</v>
      </c>
      <c r="N60" s="15">
        <f t="shared" si="24"/>
        <v>23.234999999999999</v>
      </c>
      <c r="O60" s="34">
        <v>4</v>
      </c>
      <c r="P60" s="34">
        <v>67</v>
      </c>
      <c r="Q60" s="34">
        <f>O60+'Sep25'!Q60</f>
        <v>175</v>
      </c>
      <c r="R60" s="34">
        <f>P60+'Sep25'!R60</f>
        <v>109</v>
      </c>
      <c r="S60" s="34">
        <v>1473</v>
      </c>
      <c r="T60" s="34">
        <v>2186</v>
      </c>
      <c r="U60" s="34">
        <v>656</v>
      </c>
      <c r="V60" s="34">
        <v>1035</v>
      </c>
      <c r="W60" s="34">
        <v>338</v>
      </c>
      <c r="X60" s="34">
        <v>555</v>
      </c>
      <c r="Y60" s="15">
        <f t="shared" si="1"/>
        <v>51.524390243902438</v>
      </c>
      <c r="Z60" s="15">
        <f t="shared" si="1"/>
        <v>53.623188405797102</v>
      </c>
      <c r="AA60" s="34">
        <v>1849</v>
      </c>
      <c r="AB60" s="34">
        <v>2192</v>
      </c>
      <c r="AC60" s="34">
        <v>875</v>
      </c>
      <c r="AD60" s="34">
        <v>1088</v>
      </c>
      <c r="AE60" s="34">
        <v>974</v>
      </c>
      <c r="AF60" s="34">
        <v>1104</v>
      </c>
      <c r="AG60" s="34">
        <v>19</v>
      </c>
      <c r="AH60" s="34">
        <v>16</v>
      </c>
      <c r="AI60" s="34">
        <v>111</v>
      </c>
      <c r="AJ60" s="34">
        <v>103</v>
      </c>
      <c r="AK60" s="34">
        <v>14</v>
      </c>
      <c r="AL60" s="34">
        <v>13</v>
      </c>
      <c r="AM60" s="34">
        <v>26</v>
      </c>
      <c r="AN60" s="34">
        <v>12</v>
      </c>
      <c r="AO60" s="34">
        <v>405</v>
      </c>
      <c r="AP60" s="34">
        <v>461</v>
      </c>
      <c r="AQ60" s="34">
        <v>341</v>
      </c>
      <c r="AR60" s="34">
        <v>411</v>
      </c>
      <c r="AS60" s="34">
        <f t="shared" si="3"/>
        <v>746</v>
      </c>
      <c r="AT60" s="34">
        <f t="shared" si="3"/>
        <v>872</v>
      </c>
      <c r="AU60" s="34">
        <f t="shared" si="4"/>
        <v>1618</v>
      </c>
      <c r="AV60" s="34">
        <f>AO60+'Sep25'!AV60</f>
        <v>1213</v>
      </c>
      <c r="AW60" s="34">
        <f>AP60+'Sep25'!AW60</f>
        <v>924</v>
      </c>
      <c r="AX60" s="34">
        <f>AQ60+'Sep25'!AX60</f>
        <v>973</v>
      </c>
      <c r="AY60" s="34">
        <f>AR60+'Sep25'!AY60</f>
        <v>826</v>
      </c>
      <c r="AZ60" s="34">
        <f t="shared" si="5"/>
        <v>2186</v>
      </c>
      <c r="BA60" s="34">
        <f t="shared" si="5"/>
        <v>1750</v>
      </c>
      <c r="BB60" s="34">
        <f t="shared" si="6"/>
        <v>3936</v>
      </c>
      <c r="BC60" s="34"/>
      <c r="BD60" s="34"/>
      <c r="BE60" s="34"/>
      <c r="BF60" s="34"/>
      <c r="BG60" s="34"/>
      <c r="BH60" s="34"/>
      <c r="BI60" s="34"/>
      <c r="BJ60" s="34"/>
      <c r="BK60" s="40"/>
      <c r="BL60" s="40"/>
      <c r="BM60" s="40"/>
    </row>
    <row r="61" spans="1:65" s="139" customFormat="1" ht="17.100000000000001" customHeight="1">
      <c r="A61" s="12">
        <v>47</v>
      </c>
      <c r="B61" s="13" t="s">
        <v>113</v>
      </c>
      <c r="C61" s="13">
        <v>36000</v>
      </c>
      <c r="D61" s="13">
        <v>0</v>
      </c>
      <c r="E61" s="14">
        <v>3020</v>
      </c>
      <c r="F61" s="14"/>
      <c r="G61" s="14">
        <v>3159</v>
      </c>
      <c r="H61" s="15">
        <f t="shared" si="2"/>
        <v>104.60264900662251</v>
      </c>
      <c r="I61" s="14"/>
      <c r="J61" s="15"/>
      <c r="K61" s="34">
        <f>G61+'Sep25'!K61</f>
        <v>8673</v>
      </c>
      <c r="L61" s="15">
        <f t="shared" si="0"/>
        <v>24.091666666666665</v>
      </c>
      <c r="M61" s="34">
        <f>I61+'Sep25'!M61</f>
        <v>0</v>
      </c>
      <c r="N61" s="15"/>
      <c r="O61" s="34"/>
      <c r="P61" s="34"/>
      <c r="Q61" s="34">
        <f>O61+'Sep25'!Q61</f>
        <v>257</v>
      </c>
      <c r="R61" s="34">
        <f>P61+'Sep25'!R61</f>
        <v>0</v>
      </c>
      <c r="S61" s="34">
        <v>3019</v>
      </c>
      <c r="T61" s="34"/>
      <c r="U61" s="34">
        <v>1550</v>
      </c>
      <c r="V61" s="34"/>
      <c r="W61" s="34">
        <v>985</v>
      </c>
      <c r="X61" s="34"/>
      <c r="Y61" s="15">
        <f t="shared" si="1"/>
        <v>63.548387096774192</v>
      </c>
      <c r="Z61" s="15"/>
      <c r="AA61" s="34">
        <v>2845</v>
      </c>
      <c r="AB61" s="34"/>
      <c r="AC61" s="34">
        <v>1519</v>
      </c>
      <c r="AD61" s="34"/>
      <c r="AE61" s="34">
        <v>1326</v>
      </c>
      <c r="AF61" s="34"/>
      <c r="AG61" s="34">
        <v>594</v>
      </c>
      <c r="AH61" s="34"/>
      <c r="AI61" s="34">
        <v>242</v>
      </c>
      <c r="AJ61" s="34"/>
      <c r="AK61" s="34">
        <v>73</v>
      </c>
      <c r="AL61" s="34"/>
      <c r="AM61" s="34">
        <v>639</v>
      </c>
      <c r="AN61" s="34"/>
      <c r="AO61" s="34">
        <v>669</v>
      </c>
      <c r="AP61" s="34"/>
      <c r="AQ61" s="34">
        <v>566</v>
      </c>
      <c r="AR61" s="34"/>
      <c r="AS61" s="34">
        <f t="shared" si="3"/>
        <v>1235</v>
      </c>
      <c r="AT61" s="34">
        <f t="shared" si="3"/>
        <v>0</v>
      </c>
      <c r="AU61" s="34">
        <f t="shared" si="4"/>
        <v>1235</v>
      </c>
      <c r="AV61" s="34">
        <f>AO61+'Sep25'!AV61</f>
        <v>1952</v>
      </c>
      <c r="AW61" s="34">
        <f>AP61+'Sep25'!AW61</f>
        <v>0</v>
      </c>
      <c r="AX61" s="34">
        <f>AQ61+'Sep25'!AX61</f>
        <v>1665</v>
      </c>
      <c r="AY61" s="34">
        <f>AR61+'Sep25'!AY61</f>
        <v>0</v>
      </c>
      <c r="AZ61" s="34">
        <f t="shared" si="5"/>
        <v>3617</v>
      </c>
      <c r="BA61" s="34">
        <f t="shared" si="5"/>
        <v>0</v>
      </c>
      <c r="BB61" s="34">
        <f t="shared" si="6"/>
        <v>3617</v>
      </c>
      <c r="BC61" s="34"/>
      <c r="BD61" s="34"/>
      <c r="BE61" s="34"/>
      <c r="BF61" s="34"/>
      <c r="BG61" s="34"/>
      <c r="BH61" s="34"/>
      <c r="BI61" s="34"/>
      <c r="BJ61" s="34"/>
      <c r="BK61" s="40"/>
      <c r="BL61" s="40"/>
      <c r="BM61" s="40"/>
    </row>
    <row r="62" spans="1:65" s="139" customFormat="1" ht="17.100000000000001" customHeight="1">
      <c r="A62" s="16">
        <v>48</v>
      </c>
      <c r="B62" s="17" t="s">
        <v>114</v>
      </c>
      <c r="C62" s="13">
        <v>65000</v>
      </c>
      <c r="D62" s="13">
        <v>12000</v>
      </c>
      <c r="E62" s="14">
        <v>5480</v>
      </c>
      <c r="F62" s="14">
        <v>900</v>
      </c>
      <c r="G62" s="14">
        <v>5531</v>
      </c>
      <c r="H62" s="15">
        <f t="shared" si="2"/>
        <v>100.93065693430657</v>
      </c>
      <c r="I62" s="14">
        <v>1030</v>
      </c>
      <c r="J62" s="15">
        <f t="shared" si="8"/>
        <v>114.44444444444444</v>
      </c>
      <c r="K62" s="34">
        <f>G62+'Sep25'!K62</f>
        <v>16057</v>
      </c>
      <c r="L62" s="15">
        <f t="shared" si="0"/>
        <v>24.703076923076924</v>
      </c>
      <c r="M62" s="34">
        <f>I62+'Sep25'!M62</f>
        <v>2164</v>
      </c>
      <c r="N62" s="15">
        <f t="shared" si="24"/>
        <v>18.033333333333335</v>
      </c>
      <c r="O62" s="34">
        <v>1</v>
      </c>
      <c r="P62" s="34">
        <v>2</v>
      </c>
      <c r="Q62" s="34">
        <f>O62+'Sep25'!Q62</f>
        <v>326</v>
      </c>
      <c r="R62" s="34">
        <f>P62+'Sep25'!R62</f>
        <v>22</v>
      </c>
      <c r="S62" s="34">
        <v>6093</v>
      </c>
      <c r="T62" s="34">
        <v>1037</v>
      </c>
      <c r="U62" s="34">
        <v>1673</v>
      </c>
      <c r="V62" s="34">
        <v>334</v>
      </c>
      <c r="W62" s="34">
        <v>906</v>
      </c>
      <c r="X62" s="34">
        <v>177</v>
      </c>
      <c r="Y62" s="15">
        <f t="shared" si="1"/>
        <v>54.154213986849967</v>
      </c>
      <c r="Z62" s="15">
        <f t="shared" si="1"/>
        <v>52.994011976047901</v>
      </c>
      <c r="AA62" s="34">
        <v>5100</v>
      </c>
      <c r="AB62" s="34">
        <v>909</v>
      </c>
      <c r="AC62" s="34">
        <v>2577</v>
      </c>
      <c r="AD62" s="34">
        <v>442</v>
      </c>
      <c r="AE62" s="34">
        <v>2523</v>
      </c>
      <c r="AF62" s="34">
        <v>467</v>
      </c>
      <c r="AG62" s="34">
        <v>85</v>
      </c>
      <c r="AH62" s="34">
        <v>17</v>
      </c>
      <c r="AI62" s="34">
        <v>226</v>
      </c>
      <c r="AJ62" s="34">
        <v>49</v>
      </c>
      <c r="AK62" s="34">
        <v>64</v>
      </c>
      <c r="AL62" s="34">
        <v>7</v>
      </c>
      <c r="AM62" s="34">
        <v>154</v>
      </c>
      <c r="AN62" s="34">
        <v>25</v>
      </c>
      <c r="AO62" s="34">
        <v>1236</v>
      </c>
      <c r="AP62" s="34">
        <v>205</v>
      </c>
      <c r="AQ62" s="34">
        <v>956</v>
      </c>
      <c r="AR62" s="34">
        <v>161</v>
      </c>
      <c r="AS62" s="34">
        <f t="shared" si="3"/>
        <v>2192</v>
      </c>
      <c r="AT62" s="34">
        <f t="shared" si="3"/>
        <v>366</v>
      </c>
      <c r="AU62" s="34">
        <f t="shared" si="4"/>
        <v>2558</v>
      </c>
      <c r="AV62" s="34">
        <f>AO62+'Sep25'!AV62</f>
        <v>3528</v>
      </c>
      <c r="AW62" s="34">
        <f>AP62+'Sep25'!AW62</f>
        <v>420</v>
      </c>
      <c r="AX62" s="34">
        <f>AQ62+'Sep25'!AX62</f>
        <v>2797</v>
      </c>
      <c r="AY62" s="34">
        <f>AR62+'Sep25'!AY62</f>
        <v>346</v>
      </c>
      <c r="AZ62" s="34">
        <f t="shared" si="5"/>
        <v>6325</v>
      </c>
      <c r="BA62" s="34">
        <f t="shared" si="5"/>
        <v>766</v>
      </c>
      <c r="BB62" s="34">
        <f t="shared" si="6"/>
        <v>7091</v>
      </c>
      <c r="BC62" s="34" t="s">
        <v>115</v>
      </c>
      <c r="BD62" s="34"/>
      <c r="BE62" s="34"/>
      <c r="BF62" s="34"/>
      <c r="BG62" s="34"/>
      <c r="BH62" s="34"/>
      <c r="BI62" s="34"/>
      <c r="BJ62" s="34"/>
      <c r="BK62" s="40"/>
      <c r="BL62" s="40"/>
      <c r="BM62" s="40"/>
    </row>
    <row r="63" spans="1:65" s="138" customFormat="1" ht="17.100000000000001" customHeight="1">
      <c r="A63" s="18"/>
      <c r="B63" s="19" t="s">
        <v>74</v>
      </c>
      <c r="C63" s="19">
        <f>SUM(C58:C62)</f>
        <v>255000</v>
      </c>
      <c r="D63" s="19">
        <f t="shared" ref="D63:BM63" si="25">SUM(D58:D62)</f>
        <v>76000</v>
      </c>
      <c r="E63" s="35">
        <f t="shared" si="25"/>
        <v>21590</v>
      </c>
      <c r="F63" s="35">
        <f t="shared" si="25"/>
        <v>6360</v>
      </c>
      <c r="G63" s="35">
        <f t="shared" si="25"/>
        <v>22044</v>
      </c>
      <c r="H63" s="21">
        <f t="shared" si="2"/>
        <v>102.10282538212135</v>
      </c>
      <c r="I63" s="35">
        <f t="shared" si="25"/>
        <v>7916</v>
      </c>
      <c r="J63" s="21">
        <f t="shared" si="8"/>
        <v>124.46540880503144</v>
      </c>
      <c r="K63" s="35">
        <f t="shared" si="25"/>
        <v>64151</v>
      </c>
      <c r="L63" s="21">
        <f t="shared" si="0"/>
        <v>25.157254901960783</v>
      </c>
      <c r="M63" s="35">
        <f t="shared" si="25"/>
        <v>16337</v>
      </c>
      <c r="N63" s="21">
        <f t="shared" si="9"/>
        <v>21.496052631578948</v>
      </c>
      <c r="O63" s="35">
        <f t="shared" si="25"/>
        <v>10</v>
      </c>
      <c r="P63" s="35">
        <f t="shared" si="25"/>
        <v>231</v>
      </c>
      <c r="Q63" s="35">
        <f t="shared" si="25"/>
        <v>1635</v>
      </c>
      <c r="R63" s="35">
        <f t="shared" si="25"/>
        <v>381</v>
      </c>
      <c r="S63" s="35">
        <f t="shared" si="25"/>
        <v>20541</v>
      </c>
      <c r="T63" s="35">
        <f t="shared" si="25"/>
        <v>7117</v>
      </c>
      <c r="U63" s="35">
        <f t="shared" si="25"/>
        <v>7398</v>
      </c>
      <c r="V63" s="35">
        <f t="shared" si="25"/>
        <v>2708</v>
      </c>
      <c r="W63" s="35">
        <f t="shared" si="25"/>
        <v>4112</v>
      </c>
      <c r="X63" s="35">
        <f t="shared" si="25"/>
        <v>1458</v>
      </c>
      <c r="Y63" s="21">
        <f t="shared" si="1"/>
        <v>55.58258988915923</v>
      </c>
      <c r="Z63" s="21">
        <f t="shared" si="1"/>
        <v>53.840472673559823</v>
      </c>
      <c r="AA63" s="35">
        <f t="shared" si="25"/>
        <v>18440</v>
      </c>
      <c r="AB63" s="35">
        <f t="shared" si="25"/>
        <v>7693</v>
      </c>
      <c r="AC63" s="35">
        <f t="shared" si="25"/>
        <v>9095</v>
      </c>
      <c r="AD63" s="35">
        <f t="shared" si="25"/>
        <v>3642</v>
      </c>
      <c r="AE63" s="35">
        <f t="shared" si="25"/>
        <v>9345</v>
      </c>
      <c r="AF63" s="35">
        <f t="shared" si="25"/>
        <v>4051</v>
      </c>
      <c r="AG63" s="35">
        <f t="shared" si="25"/>
        <v>774</v>
      </c>
      <c r="AH63" s="35">
        <f t="shared" si="25"/>
        <v>178</v>
      </c>
      <c r="AI63" s="35">
        <f t="shared" si="25"/>
        <v>1112</v>
      </c>
      <c r="AJ63" s="35">
        <f t="shared" si="25"/>
        <v>560</v>
      </c>
      <c r="AK63" s="35">
        <f t="shared" si="25"/>
        <v>224</v>
      </c>
      <c r="AL63" s="35">
        <f t="shared" si="25"/>
        <v>197</v>
      </c>
      <c r="AM63" s="35">
        <f t="shared" si="25"/>
        <v>1509</v>
      </c>
      <c r="AN63" s="35">
        <f t="shared" si="25"/>
        <v>271</v>
      </c>
      <c r="AO63" s="35">
        <f t="shared" si="25"/>
        <v>4161</v>
      </c>
      <c r="AP63" s="35">
        <f t="shared" si="25"/>
        <v>1615</v>
      </c>
      <c r="AQ63" s="35">
        <f t="shared" si="25"/>
        <v>3399</v>
      </c>
      <c r="AR63" s="35">
        <f t="shared" si="25"/>
        <v>1326</v>
      </c>
      <c r="AS63" s="35">
        <f t="shared" si="25"/>
        <v>7560</v>
      </c>
      <c r="AT63" s="35">
        <f t="shared" si="25"/>
        <v>2941</v>
      </c>
      <c r="AU63" s="35">
        <f t="shared" si="25"/>
        <v>10501</v>
      </c>
      <c r="AV63" s="35">
        <f t="shared" si="25"/>
        <v>13082</v>
      </c>
      <c r="AW63" s="35">
        <f t="shared" si="25"/>
        <v>3191</v>
      </c>
      <c r="AX63" s="35">
        <f t="shared" si="25"/>
        <v>10592</v>
      </c>
      <c r="AY63" s="37">
        <f t="shared" si="25"/>
        <v>2599</v>
      </c>
      <c r="AZ63" s="35">
        <f t="shared" si="25"/>
        <v>23674</v>
      </c>
      <c r="BA63" s="35">
        <f t="shared" si="25"/>
        <v>5790</v>
      </c>
      <c r="BB63" s="35">
        <f t="shared" si="25"/>
        <v>29464</v>
      </c>
      <c r="BC63" s="35">
        <f t="shared" si="25"/>
        <v>20</v>
      </c>
      <c r="BD63" s="35">
        <f t="shared" si="25"/>
        <v>100</v>
      </c>
      <c r="BE63" s="35">
        <f t="shared" si="25"/>
        <v>55</v>
      </c>
      <c r="BF63" s="35">
        <f t="shared" si="25"/>
        <v>275</v>
      </c>
      <c r="BG63" s="35">
        <f t="shared" si="25"/>
        <v>3</v>
      </c>
      <c r="BH63" s="35">
        <f t="shared" si="25"/>
        <v>7895</v>
      </c>
      <c r="BI63" s="35">
        <f t="shared" si="25"/>
        <v>0</v>
      </c>
      <c r="BJ63" s="35">
        <f t="shared" si="25"/>
        <v>7895</v>
      </c>
      <c r="BK63" s="35">
        <f t="shared" si="25"/>
        <v>23389</v>
      </c>
      <c r="BL63" s="35">
        <f t="shared" si="25"/>
        <v>0</v>
      </c>
      <c r="BM63" s="35">
        <f t="shared" si="25"/>
        <v>23389</v>
      </c>
    </row>
    <row r="64" spans="1:65" s="1" customFormat="1" ht="17.100000000000001" customHeight="1">
      <c r="A64" s="22">
        <v>49</v>
      </c>
      <c r="B64" s="29" t="s">
        <v>116</v>
      </c>
      <c r="C64" s="13">
        <v>50000</v>
      </c>
      <c r="D64" s="13">
        <v>25000</v>
      </c>
      <c r="E64" s="34">
        <v>4226</v>
      </c>
      <c r="F64" s="34">
        <v>3070</v>
      </c>
      <c r="G64" s="34">
        <v>3615</v>
      </c>
      <c r="H64" s="15">
        <f t="shared" si="2"/>
        <v>85.541883577851394</v>
      </c>
      <c r="I64" s="34">
        <v>1825</v>
      </c>
      <c r="J64" s="15">
        <f t="shared" si="8"/>
        <v>59.446254071661237</v>
      </c>
      <c r="K64" s="34">
        <f>G64+'Sep25'!K64</f>
        <v>11181</v>
      </c>
      <c r="L64" s="15">
        <f t="shared" si="0"/>
        <v>22.361999999999998</v>
      </c>
      <c r="M64" s="34">
        <f>I64+'Sep25'!M64</f>
        <v>5906</v>
      </c>
      <c r="N64" s="15">
        <f t="shared" si="9"/>
        <v>23.623999999999999</v>
      </c>
      <c r="O64" s="34">
        <v>59</v>
      </c>
      <c r="P64" s="34">
        <v>10</v>
      </c>
      <c r="Q64" s="34">
        <f>O64+'Sep25'!Q64</f>
        <v>190</v>
      </c>
      <c r="R64" s="34">
        <f>P64+'Sep25'!R64</f>
        <v>47</v>
      </c>
      <c r="S64" s="34">
        <v>4041</v>
      </c>
      <c r="T64" s="34">
        <v>1899</v>
      </c>
      <c r="U64" s="34">
        <v>1305</v>
      </c>
      <c r="V64" s="34">
        <v>553</v>
      </c>
      <c r="W64" s="34">
        <v>715</v>
      </c>
      <c r="X64" s="34">
        <v>446</v>
      </c>
      <c r="Y64" s="15">
        <f t="shared" si="1"/>
        <v>54.78927203065134</v>
      </c>
      <c r="Z64" s="15">
        <f t="shared" si="1"/>
        <v>80.650994575045203</v>
      </c>
      <c r="AA64" s="34">
        <v>3966</v>
      </c>
      <c r="AB64" s="34">
        <v>1957</v>
      </c>
      <c r="AC64" s="34">
        <v>2097</v>
      </c>
      <c r="AD64" s="34">
        <v>1054</v>
      </c>
      <c r="AE64" s="34">
        <v>1807</v>
      </c>
      <c r="AF64" s="34">
        <v>908</v>
      </c>
      <c r="AG64" s="34">
        <v>60</v>
      </c>
      <c r="AH64" s="34">
        <v>43</v>
      </c>
      <c r="AI64" s="34">
        <v>148</v>
      </c>
      <c r="AJ64" s="34">
        <v>99</v>
      </c>
      <c r="AK64" s="34">
        <v>59</v>
      </c>
      <c r="AL64" s="34">
        <v>41</v>
      </c>
      <c r="AM64" s="34">
        <v>56</v>
      </c>
      <c r="AN64" s="34">
        <v>47</v>
      </c>
      <c r="AO64" s="34">
        <v>920</v>
      </c>
      <c r="AP64" s="34">
        <v>461</v>
      </c>
      <c r="AQ64" s="34">
        <v>805</v>
      </c>
      <c r="AR64" s="34">
        <v>434</v>
      </c>
      <c r="AS64" s="34">
        <f t="shared" si="3"/>
        <v>1725</v>
      </c>
      <c r="AT64" s="34">
        <f t="shared" si="3"/>
        <v>895</v>
      </c>
      <c r="AU64" s="34">
        <f t="shared" si="4"/>
        <v>2620</v>
      </c>
      <c r="AV64" s="34">
        <f>AO64+'Sep25'!AV64</f>
        <v>2921</v>
      </c>
      <c r="AW64" s="34">
        <f>AP64+'Sep25'!AW64</f>
        <v>1371</v>
      </c>
      <c r="AX64" s="34">
        <f>AQ64+'Sep25'!AX64</f>
        <v>2517</v>
      </c>
      <c r="AY64" s="34">
        <f>AR64+'Sep25'!AY64</f>
        <v>1303</v>
      </c>
      <c r="AZ64" s="34">
        <f t="shared" si="5"/>
        <v>5438</v>
      </c>
      <c r="BA64" s="34">
        <f t="shared" si="5"/>
        <v>2674</v>
      </c>
      <c r="BB64" s="34">
        <f t="shared" si="6"/>
        <v>8112</v>
      </c>
      <c r="BC64" s="34"/>
      <c r="BD64" s="34"/>
      <c r="BE64" s="34"/>
      <c r="BF64" s="34"/>
      <c r="BG64" s="34">
        <v>4</v>
      </c>
      <c r="BH64" s="34">
        <v>5376</v>
      </c>
      <c r="BI64" s="34"/>
      <c r="BJ64" s="34">
        <f>SUM(BH64:BI64)</f>
        <v>5376</v>
      </c>
      <c r="BK64" s="34">
        <f>'Sep25'!BK64+BH64</f>
        <v>15115</v>
      </c>
      <c r="BL64" s="34">
        <f>'Sep25'!BL64+BI64</f>
        <v>0</v>
      </c>
      <c r="BM64" s="34">
        <f>SUM(BK64:BL64)</f>
        <v>15115</v>
      </c>
    </row>
    <row r="65" spans="1:65" s="1" customFormat="1" ht="17.100000000000001" customHeight="1">
      <c r="A65" s="12">
        <v>50</v>
      </c>
      <c r="B65" s="13" t="s">
        <v>117</v>
      </c>
      <c r="C65" s="13">
        <v>28000</v>
      </c>
      <c r="D65" s="13">
        <v>10000</v>
      </c>
      <c r="E65" s="34">
        <v>2280</v>
      </c>
      <c r="F65" s="34">
        <v>971</v>
      </c>
      <c r="G65" s="34">
        <v>1810</v>
      </c>
      <c r="H65" s="15">
        <f t="shared" si="2"/>
        <v>79.385964912280699</v>
      </c>
      <c r="I65" s="34">
        <v>1025</v>
      </c>
      <c r="J65" s="15">
        <f t="shared" si="8"/>
        <v>105.56127703398558</v>
      </c>
      <c r="K65" s="34">
        <f>G65+'Sep25'!K65</f>
        <v>6048</v>
      </c>
      <c r="L65" s="15">
        <f t="shared" si="0"/>
        <v>21.6</v>
      </c>
      <c r="M65" s="34">
        <f>I65+'Sep25'!M65</f>
        <v>2017</v>
      </c>
      <c r="N65" s="15">
        <f t="shared" si="9"/>
        <v>20.170000000000002</v>
      </c>
      <c r="O65" s="34">
        <v>108</v>
      </c>
      <c r="P65" s="34">
        <v>45</v>
      </c>
      <c r="Q65" s="34">
        <f>O65+'Sep25'!Q65</f>
        <v>342</v>
      </c>
      <c r="R65" s="34">
        <f>P65+'Sep25'!R65</f>
        <v>110</v>
      </c>
      <c r="S65" s="34">
        <v>1935</v>
      </c>
      <c r="T65" s="34">
        <v>1271</v>
      </c>
      <c r="U65" s="34">
        <v>478</v>
      </c>
      <c r="V65" s="34">
        <v>219</v>
      </c>
      <c r="W65" s="34">
        <v>259</v>
      </c>
      <c r="X65" s="34">
        <v>107</v>
      </c>
      <c r="Y65" s="15">
        <f t="shared" si="1"/>
        <v>54.18410041841004</v>
      </c>
      <c r="Z65" s="15">
        <f t="shared" si="1"/>
        <v>48.858447488584474</v>
      </c>
      <c r="AA65" s="34">
        <v>2283</v>
      </c>
      <c r="AB65" s="34">
        <v>1197</v>
      </c>
      <c r="AC65" s="34">
        <v>971</v>
      </c>
      <c r="AD65" s="34">
        <v>584</v>
      </c>
      <c r="AE65" s="34">
        <v>971</v>
      </c>
      <c r="AF65" s="34">
        <v>613</v>
      </c>
      <c r="AG65" s="34">
        <v>30</v>
      </c>
      <c r="AH65" s="34">
        <v>17</v>
      </c>
      <c r="AI65" s="34">
        <v>159</v>
      </c>
      <c r="AJ65" s="34">
        <v>88</v>
      </c>
      <c r="AK65" s="34">
        <v>11</v>
      </c>
      <c r="AL65" s="34">
        <v>8</v>
      </c>
      <c r="AM65" s="34">
        <v>21</v>
      </c>
      <c r="AN65" s="34">
        <v>2</v>
      </c>
      <c r="AO65" s="34">
        <v>477</v>
      </c>
      <c r="AP65" s="34">
        <v>230</v>
      </c>
      <c r="AQ65" s="34">
        <v>382</v>
      </c>
      <c r="AR65" s="34">
        <v>229</v>
      </c>
      <c r="AS65" s="34">
        <f t="shared" si="3"/>
        <v>859</v>
      </c>
      <c r="AT65" s="34">
        <f t="shared" si="3"/>
        <v>459</v>
      </c>
      <c r="AU65" s="34">
        <f t="shared" si="4"/>
        <v>1318</v>
      </c>
      <c r="AV65" s="34">
        <f>AO65+'Sep25'!AV65</f>
        <v>1411</v>
      </c>
      <c r="AW65" s="34">
        <f>AP65+'Sep25'!AW65</f>
        <v>612</v>
      </c>
      <c r="AX65" s="34">
        <f>AQ65+'Sep25'!AX65</f>
        <v>1170</v>
      </c>
      <c r="AY65" s="34">
        <f>AR65+'Sep25'!AY65</f>
        <v>585</v>
      </c>
      <c r="AZ65" s="34">
        <f t="shared" si="5"/>
        <v>2581</v>
      </c>
      <c r="BA65" s="34">
        <f t="shared" si="5"/>
        <v>1197</v>
      </c>
      <c r="BB65" s="34">
        <f t="shared" si="6"/>
        <v>3778</v>
      </c>
      <c r="BC65" s="34"/>
      <c r="BD65" s="34"/>
      <c r="BE65" s="34"/>
      <c r="BF65" s="34"/>
      <c r="BG65" s="34"/>
      <c r="BH65" s="34"/>
      <c r="BI65" s="34"/>
      <c r="BJ65" s="34"/>
      <c r="BK65" s="39"/>
      <c r="BL65" s="39"/>
      <c r="BM65" s="34">
        <f t="shared" ref="BM65:BM87" si="26">SUM(BK65:BL65)</f>
        <v>0</v>
      </c>
    </row>
    <row r="66" spans="1:65" s="1" customFormat="1" ht="17.100000000000001" customHeight="1">
      <c r="A66" s="16">
        <v>51</v>
      </c>
      <c r="B66" s="17" t="s">
        <v>118</v>
      </c>
      <c r="C66" s="13">
        <v>70000</v>
      </c>
      <c r="D66" s="13">
        <v>22000</v>
      </c>
      <c r="E66" s="34">
        <v>5892</v>
      </c>
      <c r="F66" s="34">
        <v>1835</v>
      </c>
      <c r="G66" s="34">
        <v>4484</v>
      </c>
      <c r="H66" s="15">
        <f t="shared" si="2"/>
        <v>76.103190767141882</v>
      </c>
      <c r="I66" s="34">
        <v>1687</v>
      </c>
      <c r="J66" s="15">
        <f t="shared" si="8"/>
        <v>91.934604904632153</v>
      </c>
      <c r="K66" s="34">
        <f>G66+'Sep25'!K66</f>
        <v>13284</v>
      </c>
      <c r="L66" s="15">
        <f t="shared" si="0"/>
        <v>18.977142857142859</v>
      </c>
      <c r="M66" s="34">
        <f>I66+'Sep25'!M66</f>
        <v>4522</v>
      </c>
      <c r="N66" s="15">
        <f t="shared" si="9"/>
        <v>20.554545454545455</v>
      </c>
      <c r="O66" s="34">
        <v>205</v>
      </c>
      <c r="P66" s="34">
        <v>95</v>
      </c>
      <c r="Q66" s="34">
        <f>O66+'Sep25'!Q66</f>
        <v>664</v>
      </c>
      <c r="R66" s="34">
        <f>P66+'Sep25'!R66</f>
        <v>229</v>
      </c>
      <c r="S66" s="34">
        <v>6011</v>
      </c>
      <c r="T66" s="34">
        <v>1849</v>
      </c>
      <c r="U66" s="34">
        <v>1072</v>
      </c>
      <c r="V66" s="34">
        <v>395</v>
      </c>
      <c r="W66" s="34">
        <v>584</v>
      </c>
      <c r="X66" s="34">
        <v>216</v>
      </c>
      <c r="Y66" s="15">
        <f t="shared" si="1"/>
        <v>54.477611940298509</v>
      </c>
      <c r="Z66" s="15">
        <f t="shared" si="1"/>
        <v>54.683544303797468</v>
      </c>
      <c r="AA66" s="34">
        <v>5193</v>
      </c>
      <c r="AB66" s="34">
        <v>1820</v>
      </c>
      <c r="AC66" s="34">
        <v>2499</v>
      </c>
      <c r="AD66" s="34">
        <v>884</v>
      </c>
      <c r="AE66" s="34">
        <v>2205</v>
      </c>
      <c r="AF66" s="34">
        <v>659</v>
      </c>
      <c r="AG66" s="34">
        <v>50</v>
      </c>
      <c r="AH66" s="34">
        <v>18</v>
      </c>
      <c r="AI66" s="34">
        <v>328</v>
      </c>
      <c r="AJ66" s="34">
        <v>112</v>
      </c>
      <c r="AK66" s="34">
        <v>34</v>
      </c>
      <c r="AL66" s="34">
        <v>17</v>
      </c>
      <c r="AM66" s="34">
        <v>121</v>
      </c>
      <c r="AN66" s="34">
        <v>43</v>
      </c>
      <c r="AO66" s="34">
        <v>1224</v>
      </c>
      <c r="AP66" s="34">
        <v>422</v>
      </c>
      <c r="AQ66" s="34">
        <v>1004</v>
      </c>
      <c r="AR66" s="34">
        <v>344</v>
      </c>
      <c r="AS66" s="34">
        <f t="shared" si="3"/>
        <v>2228</v>
      </c>
      <c r="AT66" s="34">
        <f t="shared" si="3"/>
        <v>766</v>
      </c>
      <c r="AU66" s="34">
        <f t="shared" si="4"/>
        <v>2994</v>
      </c>
      <c r="AV66" s="34">
        <f>AO66+'Sep25'!AV66</f>
        <v>3833</v>
      </c>
      <c r="AW66" s="34">
        <f>AP66+'Sep25'!AW66</f>
        <v>1146</v>
      </c>
      <c r="AX66" s="34">
        <f>AQ66+'Sep25'!AX66</f>
        <v>3071</v>
      </c>
      <c r="AY66" s="34">
        <f>AR66+'Sep25'!AY66</f>
        <v>934</v>
      </c>
      <c r="AZ66" s="34">
        <f t="shared" si="5"/>
        <v>6904</v>
      </c>
      <c r="BA66" s="34">
        <f t="shared" si="5"/>
        <v>2080</v>
      </c>
      <c r="BB66" s="34">
        <f t="shared" si="6"/>
        <v>8984</v>
      </c>
      <c r="BC66" s="34"/>
      <c r="BD66" s="34"/>
      <c r="BE66" s="34"/>
      <c r="BF66" s="34"/>
      <c r="BG66" s="34"/>
      <c r="BH66" s="34"/>
      <c r="BI66" s="34"/>
      <c r="BJ66" s="34"/>
      <c r="BK66" s="39"/>
      <c r="BL66" s="39"/>
      <c r="BM66" s="34">
        <f t="shared" si="26"/>
        <v>0</v>
      </c>
    </row>
    <row r="67" spans="1:65" s="138" customFormat="1" ht="17.100000000000001" customHeight="1">
      <c r="A67" s="18"/>
      <c r="B67" s="19" t="s">
        <v>74</v>
      </c>
      <c r="C67" s="19">
        <f>SUM(C64:C66)</f>
        <v>148000</v>
      </c>
      <c r="D67" s="19">
        <f t="shared" ref="D67:BM67" si="27">SUM(D64:D66)</f>
        <v>57000</v>
      </c>
      <c r="E67" s="35">
        <f t="shared" si="27"/>
        <v>12398</v>
      </c>
      <c r="F67" s="35">
        <f t="shared" si="27"/>
        <v>5876</v>
      </c>
      <c r="G67" s="35">
        <f t="shared" si="27"/>
        <v>9909</v>
      </c>
      <c r="H67" s="21">
        <f t="shared" si="2"/>
        <v>79.924181319567666</v>
      </c>
      <c r="I67" s="35">
        <f t="shared" si="27"/>
        <v>4537</v>
      </c>
      <c r="J67" s="21">
        <f t="shared" si="8"/>
        <v>77.212389380530979</v>
      </c>
      <c r="K67" s="35">
        <f t="shared" si="27"/>
        <v>30513</v>
      </c>
      <c r="L67" s="21">
        <f t="shared" si="0"/>
        <v>20.616891891891893</v>
      </c>
      <c r="M67" s="35">
        <f t="shared" si="27"/>
        <v>12445</v>
      </c>
      <c r="N67" s="21">
        <f t="shared" si="9"/>
        <v>21.833333333333332</v>
      </c>
      <c r="O67" s="35">
        <f t="shared" si="27"/>
        <v>372</v>
      </c>
      <c r="P67" s="35">
        <f t="shared" si="27"/>
        <v>150</v>
      </c>
      <c r="Q67" s="35">
        <f t="shared" si="27"/>
        <v>1196</v>
      </c>
      <c r="R67" s="35">
        <f t="shared" si="27"/>
        <v>386</v>
      </c>
      <c r="S67" s="35">
        <f t="shared" si="27"/>
        <v>11987</v>
      </c>
      <c r="T67" s="35">
        <f t="shared" si="27"/>
        <v>5019</v>
      </c>
      <c r="U67" s="35">
        <f t="shared" si="27"/>
        <v>2855</v>
      </c>
      <c r="V67" s="35">
        <f t="shared" si="27"/>
        <v>1167</v>
      </c>
      <c r="W67" s="35">
        <f t="shared" si="27"/>
        <v>1558</v>
      </c>
      <c r="X67" s="35">
        <f t="shared" si="27"/>
        <v>769</v>
      </c>
      <c r="Y67" s="21">
        <f t="shared" si="1"/>
        <v>54.570928196147108</v>
      </c>
      <c r="Z67" s="21">
        <f t="shared" si="1"/>
        <v>65.89545844044558</v>
      </c>
      <c r="AA67" s="35">
        <f t="shared" si="27"/>
        <v>11442</v>
      </c>
      <c r="AB67" s="35">
        <f t="shared" si="27"/>
        <v>4974</v>
      </c>
      <c r="AC67" s="35">
        <f t="shared" si="27"/>
        <v>5567</v>
      </c>
      <c r="AD67" s="35">
        <f t="shared" si="27"/>
        <v>2522</v>
      </c>
      <c r="AE67" s="35">
        <f t="shared" si="27"/>
        <v>4983</v>
      </c>
      <c r="AF67" s="35">
        <f t="shared" si="27"/>
        <v>2180</v>
      </c>
      <c r="AG67" s="35">
        <f t="shared" si="27"/>
        <v>140</v>
      </c>
      <c r="AH67" s="35">
        <f t="shared" si="27"/>
        <v>78</v>
      </c>
      <c r="AI67" s="35">
        <f t="shared" si="27"/>
        <v>635</v>
      </c>
      <c r="AJ67" s="35">
        <f t="shared" si="27"/>
        <v>299</v>
      </c>
      <c r="AK67" s="35">
        <f t="shared" si="27"/>
        <v>104</v>
      </c>
      <c r="AL67" s="35">
        <f t="shared" si="27"/>
        <v>66</v>
      </c>
      <c r="AM67" s="35">
        <f t="shared" si="27"/>
        <v>198</v>
      </c>
      <c r="AN67" s="35">
        <f t="shared" si="27"/>
        <v>92</v>
      </c>
      <c r="AO67" s="35">
        <f t="shared" si="27"/>
        <v>2621</v>
      </c>
      <c r="AP67" s="35">
        <f t="shared" si="27"/>
        <v>1113</v>
      </c>
      <c r="AQ67" s="35">
        <f t="shared" si="27"/>
        <v>2191</v>
      </c>
      <c r="AR67" s="35">
        <f t="shared" si="27"/>
        <v>1007</v>
      </c>
      <c r="AS67" s="35">
        <f t="shared" si="27"/>
        <v>4812</v>
      </c>
      <c r="AT67" s="35">
        <f t="shared" si="27"/>
        <v>2120</v>
      </c>
      <c r="AU67" s="35">
        <f t="shared" si="27"/>
        <v>6932</v>
      </c>
      <c r="AV67" s="35">
        <f t="shared" si="27"/>
        <v>8165</v>
      </c>
      <c r="AW67" s="37">
        <f t="shared" si="27"/>
        <v>3129</v>
      </c>
      <c r="AX67" s="37">
        <f t="shared" si="27"/>
        <v>6758</v>
      </c>
      <c r="AY67" s="37">
        <f t="shared" si="27"/>
        <v>2822</v>
      </c>
      <c r="AZ67" s="35">
        <f t="shared" si="27"/>
        <v>14923</v>
      </c>
      <c r="BA67" s="35">
        <f t="shared" si="27"/>
        <v>5951</v>
      </c>
      <c r="BB67" s="35">
        <f t="shared" si="27"/>
        <v>20874</v>
      </c>
      <c r="BC67" s="35">
        <f t="shared" si="27"/>
        <v>0</v>
      </c>
      <c r="BD67" s="35">
        <f t="shared" si="27"/>
        <v>0</v>
      </c>
      <c r="BE67" s="35">
        <f t="shared" si="27"/>
        <v>0</v>
      </c>
      <c r="BF67" s="35">
        <f t="shared" si="27"/>
        <v>0</v>
      </c>
      <c r="BG67" s="35">
        <f t="shared" si="27"/>
        <v>4</v>
      </c>
      <c r="BH67" s="35">
        <f t="shared" si="27"/>
        <v>5376</v>
      </c>
      <c r="BI67" s="35">
        <f t="shared" si="27"/>
        <v>0</v>
      </c>
      <c r="BJ67" s="35">
        <f t="shared" si="27"/>
        <v>5376</v>
      </c>
      <c r="BK67" s="35">
        <f t="shared" si="27"/>
        <v>15115</v>
      </c>
      <c r="BL67" s="35">
        <f t="shared" si="27"/>
        <v>0</v>
      </c>
      <c r="BM67" s="35">
        <f t="shared" si="27"/>
        <v>15115</v>
      </c>
    </row>
    <row r="68" spans="1:65" s="1" customFormat="1" ht="17.100000000000001" customHeight="1">
      <c r="A68" s="22">
        <v>52</v>
      </c>
      <c r="B68" s="29" t="s">
        <v>119</v>
      </c>
      <c r="C68" s="13">
        <v>55000</v>
      </c>
      <c r="D68" s="13">
        <v>0</v>
      </c>
      <c r="E68" s="34">
        <v>4170</v>
      </c>
      <c r="F68" s="34"/>
      <c r="G68" s="34">
        <v>3704</v>
      </c>
      <c r="H68" s="15">
        <f t="shared" si="2"/>
        <v>88.824940047961633</v>
      </c>
      <c r="I68" s="34">
        <v>0</v>
      </c>
      <c r="J68" s="15"/>
      <c r="K68" s="34">
        <f>G68+'Sep25'!K68</f>
        <v>12163</v>
      </c>
      <c r="L68" s="15">
        <f t="shared" ref="L68:L90" si="28">K68*100/C68</f>
        <v>22.114545454545453</v>
      </c>
      <c r="M68" s="34">
        <f>I68+'Sep25'!M68</f>
        <v>0</v>
      </c>
      <c r="N68" s="15"/>
      <c r="O68" s="34">
        <v>41</v>
      </c>
      <c r="P68" s="34"/>
      <c r="Q68" s="34">
        <f>O68+'Sep25'!Q68</f>
        <v>162</v>
      </c>
      <c r="R68" s="34">
        <f>P68+'Sep25'!R68</f>
        <v>0</v>
      </c>
      <c r="S68" s="34">
        <v>4596</v>
      </c>
      <c r="T68" s="34"/>
      <c r="U68" s="34">
        <v>1254</v>
      </c>
      <c r="V68" s="34"/>
      <c r="W68" s="34">
        <v>745</v>
      </c>
      <c r="X68" s="34"/>
      <c r="Y68" s="15">
        <f t="shared" ref="Y68:Z88" si="29">W68*100/U68</f>
        <v>59.409888357256776</v>
      </c>
      <c r="Z68" s="15"/>
      <c r="AA68" s="34">
        <v>4001</v>
      </c>
      <c r="AB68" s="34"/>
      <c r="AC68" s="34">
        <v>1466</v>
      </c>
      <c r="AD68" s="34"/>
      <c r="AE68" s="34">
        <v>1038</v>
      </c>
      <c r="AF68" s="34"/>
      <c r="AG68" s="34">
        <v>139</v>
      </c>
      <c r="AH68" s="34"/>
      <c r="AI68" s="34">
        <v>239</v>
      </c>
      <c r="AJ68" s="34"/>
      <c r="AK68" s="34">
        <v>121</v>
      </c>
      <c r="AL68" s="34"/>
      <c r="AM68" s="34">
        <v>197</v>
      </c>
      <c r="AN68" s="34"/>
      <c r="AO68" s="34">
        <v>998</v>
      </c>
      <c r="AP68" s="34"/>
      <c r="AQ68" s="34">
        <v>782</v>
      </c>
      <c r="AR68" s="34"/>
      <c r="AS68" s="34">
        <f t="shared" si="3"/>
        <v>1780</v>
      </c>
      <c r="AT68" s="34">
        <f t="shared" si="3"/>
        <v>0</v>
      </c>
      <c r="AU68" s="34">
        <f t="shared" si="4"/>
        <v>1780</v>
      </c>
      <c r="AV68" s="34">
        <f>AO68+'Sep25'!AV68</f>
        <v>3100</v>
      </c>
      <c r="AW68" s="34">
        <f>AP68+'Sep25'!AW68</f>
        <v>0</v>
      </c>
      <c r="AX68" s="34">
        <f>AQ68+'Sep25'!AX68</f>
        <v>2367</v>
      </c>
      <c r="AY68" s="34">
        <f>AR68+'Sep25'!AY68</f>
        <v>0</v>
      </c>
      <c r="AZ68" s="34">
        <f t="shared" si="5"/>
        <v>5467</v>
      </c>
      <c r="BA68" s="34">
        <f t="shared" si="5"/>
        <v>0</v>
      </c>
      <c r="BB68" s="34">
        <f t="shared" si="6"/>
        <v>5467</v>
      </c>
      <c r="BC68" s="34">
        <v>20</v>
      </c>
      <c r="BD68" s="34">
        <v>100</v>
      </c>
      <c r="BE68" s="34">
        <f>BC68+'Sep25'!BE68</f>
        <v>80</v>
      </c>
      <c r="BF68" s="34">
        <f>BD68+'Sep25'!BF68</f>
        <v>400</v>
      </c>
      <c r="BG68" s="34"/>
      <c r="BH68" s="34"/>
      <c r="BI68" s="34"/>
      <c r="BJ68" s="34"/>
      <c r="BK68" s="39"/>
      <c r="BL68" s="39"/>
      <c r="BM68" s="34">
        <f t="shared" si="26"/>
        <v>0</v>
      </c>
    </row>
    <row r="69" spans="1:65" s="1" customFormat="1" ht="17.100000000000001" customHeight="1">
      <c r="A69" s="12">
        <v>53</v>
      </c>
      <c r="B69" s="13" t="s">
        <v>120</v>
      </c>
      <c r="C69" s="13">
        <v>77000</v>
      </c>
      <c r="D69" s="13">
        <v>0</v>
      </c>
      <c r="E69" s="34">
        <v>5855</v>
      </c>
      <c r="F69" s="34"/>
      <c r="G69" s="34">
        <v>5712</v>
      </c>
      <c r="H69" s="15">
        <f t="shared" ref="H69:H90" si="30">G69*100/E69</f>
        <v>97.557643040136639</v>
      </c>
      <c r="I69" s="34">
        <v>0</v>
      </c>
      <c r="J69" s="15"/>
      <c r="K69" s="34">
        <f>G69+'Sep25'!K69</f>
        <v>17184</v>
      </c>
      <c r="L69" s="15">
        <f t="shared" si="28"/>
        <v>22.316883116883115</v>
      </c>
      <c r="M69" s="34">
        <f>I69+'Sep25'!M69</f>
        <v>0</v>
      </c>
      <c r="N69" s="15"/>
      <c r="O69" s="34">
        <v>274</v>
      </c>
      <c r="P69" s="34"/>
      <c r="Q69" s="34">
        <f>O69+'Sep25'!Q69</f>
        <v>771</v>
      </c>
      <c r="R69" s="34">
        <f>P69+'Sep25'!R69</f>
        <v>0</v>
      </c>
      <c r="S69" s="34">
        <v>6306</v>
      </c>
      <c r="T69" s="34"/>
      <c r="U69" s="34">
        <v>1655</v>
      </c>
      <c r="V69" s="34"/>
      <c r="W69" s="34">
        <v>944</v>
      </c>
      <c r="X69" s="34"/>
      <c r="Y69" s="15">
        <f t="shared" si="29"/>
        <v>57.0392749244713</v>
      </c>
      <c r="Z69" s="15"/>
      <c r="AA69" s="34">
        <v>5340</v>
      </c>
      <c r="AB69" s="34"/>
      <c r="AC69" s="34">
        <v>2160</v>
      </c>
      <c r="AD69" s="34"/>
      <c r="AE69" s="34">
        <v>1478</v>
      </c>
      <c r="AF69" s="34"/>
      <c r="AG69" s="34">
        <v>53</v>
      </c>
      <c r="AH69" s="34"/>
      <c r="AI69" s="34">
        <v>237</v>
      </c>
      <c r="AJ69" s="34"/>
      <c r="AK69" s="34">
        <v>52</v>
      </c>
      <c r="AL69" s="34"/>
      <c r="AM69" s="34">
        <v>145</v>
      </c>
      <c r="AN69" s="34"/>
      <c r="AO69" s="34">
        <v>1447</v>
      </c>
      <c r="AP69" s="34"/>
      <c r="AQ69" s="34">
        <v>1159</v>
      </c>
      <c r="AR69" s="34"/>
      <c r="AS69" s="34">
        <f t="shared" ref="AS69:AT87" si="31">AO69+AQ69</f>
        <v>2606</v>
      </c>
      <c r="AT69" s="34">
        <f t="shared" si="31"/>
        <v>0</v>
      </c>
      <c r="AU69" s="34">
        <f t="shared" ref="AU69:AU87" si="32">AS69+AT69</f>
        <v>2606</v>
      </c>
      <c r="AV69" s="34">
        <f>AO69+'Sep25'!AV69</f>
        <v>4778</v>
      </c>
      <c r="AW69" s="34">
        <f>AP69+'Sep25'!AW69</f>
        <v>0</v>
      </c>
      <c r="AX69" s="34">
        <f>AQ69+'Sep25'!AX69</f>
        <v>3855</v>
      </c>
      <c r="AY69" s="34">
        <f>AR69+'Sep25'!AY69</f>
        <v>0</v>
      </c>
      <c r="AZ69" s="34">
        <f t="shared" ref="AZ69:BA87" si="33">AV69+AX69</f>
        <v>8633</v>
      </c>
      <c r="BA69" s="34">
        <f t="shared" si="33"/>
        <v>0</v>
      </c>
      <c r="BB69" s="34">
        <f t="shared" ref="BB69:BB87" si="34">AZ69+BA69</f>
        <v>8633</v>
      </c>
      <c r="BC69" s="34"/>
      <c r="BD69" s="34"/>
      <c r="BE69" s="34"/>
      <c r="BF69" s="34"/>
      <c r="BG69" s="34"/>
      <c r="BH69" s="34"/>
      <c r="BI69" s="34"/>
      <c r="BJ69" s="34"/>
      <c r="BK69" s="39"/>
      <c r="BL69" s="39"/>
      <c r="BM69" s="34">
        <f t="shared" si="26"/>
        <v>0</v>
      </c>
    </row>
    <row r="70" spans="1:65" s="1" customFormat="1" ht="17.100000000000001" customHeight="1">
      <c r="A70" s="16">
        <v>54</v>
      </c>
      <c r="B70" s="17" t="s">
        <v>121</v>
      </c>
      <c r="C70" s="13">
        <v>38000</v>
      </c>
      <c r="D70" s="13">
        <v>0</v>
      </c>
      <c r="E70" s="34">
        <v>2930</v>
      </c>
      <c r="F70" s="34"/>
      <c r="G70" s="34">
        <v>2626</v>
      </c>
      <c r="H70" s="15">
        <f t="shared" si="30"/>
        <v>89.624573378839585</v>
      </c>
      <c r="I70" s="34">
        <v>0</v>
      </c>
      <c r="J70" s="15"/>
      <c r="K70" s="34">
        <f>G70+'Sep25'!K70</f>
        <v>7643</v>
      </c>
      <c r="L70" s="15">
        <f t="shared" si="28"/>
        <v>20.11315789473684</v>
      </c>
      <c r="M70" s="34">
        <f>I70+'Sep25'!M70</f>
        <v>0</v>
      </c>
      <c r="N70" s="15"/>
      <c r="O70" s="34">
        <v>164</v>
      </c>
      <c r="P70" s="34"/>
      <c r="Q70" s="34">
        <f>O70+'Sep25'!Q70</f>
        <v>442</v>
      </c>
      <c r="R70" s="34">
        <f>P70+'Sep25'!R70</f>
        <v>0</v>
      </c>
      <c r="S70" s="34">
        <v>3344</v>
      </c>
      <c r="T70" s="34"/>
      <c r="U70" s="34">
        <v>890</v>
      </c>
      <c r="V70" s="34"/>
      <c r="W70" s="34">
        <v>509</v>
      </c>
      <c r="X70" s="34"/>
      <c r="Y70" s="15">
        <f t="shared" si="29"/>
        <v>57.19101123595506</v>
      </c>
      <c r="Z70" s="15"/>
      <c r="AA70" s="34">
        <v>2453</v>
      </c>
      <c r="AB70" s="34"/>
      <c r="AC70" s="34">
        <v>1362</v>
      </c>
      <c r="AD70" s="34"/>
      <c r="AE70" s="34">
        <v>931</v>
      </c>
      <c r="AF70" s="34"/>
      <c r="AG70" s="34">
        <v>92</v>
      </c>
      <c r="AH70" s="34"/>
      <c r="AI70" s="34">
        <v>135</v>
      </c>
      <c r="AJ70" s="34"/>
      <c r="AK70" s="34">
        <v>71</v>
      </c>
      <c r="AL70" s="34"/>
      <c r="AM70" s="34">
        <v>84</v>
      </c>
      <c r="AN70" s="34"/>
      <c r="AO70" s="34">
        <v>547</v>
      </c>
      <c r="AP70" s="34"/>
      <c r="AQ70" s="34">
        <v>507</v>
      </c>
      <c r="AR70" s="34"/>
      <c r="AS70" s="34">
        <f t="shared" si="31"/>
        <v>1054</v>
      </c>
      <c r="AT70" s="34">
        <f t="shared" si="31"/>
        <v>0</v>
      </c>
      <c r="AU70" s="34">
        <f t="shared" si="32"/>
        <v>1054</v>
      </c>
      <c r="AV70" s="34">
        <f>AO70+'Sep25'!AV70</f>
        <v>1844</v>
      </c>
      <c r="AW70" s="34">
        <f>AP70+'Sep25'!AW70</f>
        <v>0</v>
      </c>
      <c r="AX70" s="34">
        <f>AQ70+'Sep25'!AX70</f>
        <v>1555</v>
      </c>
      <c r="AY70" s="34">
        <f>AR70+'Sep25'!AY70</f>
        <v>0</v>
      </c>
      <c r="AZ70" s="34">
        <f t="shared" si="33"/>
        <v>3399</v>
      </c>
      <c r="BA70" s="34">
        <f t="shared" si="33"/>
        <v>0</v>
      </c>
      <c r="BB70" s="34">
        <f t="shared" si="34"/>
        <v>3399</v>
      </c>
      <c r="BC70" s="34"/>
      <c r="BD70" s="34"/>
      <c r="BE70" s="34"/>
      <c r="BF70" s="34"/>
      <c r="BG70" s="34"/>
      <c r="BH70" s="34"/>
      <c r="BI70" s="34"/>
      <c r="BJ70" s="34"/>
      <c r="BK70" s="39"/>
      <c r="BL70" s="39"/>
      <c r="BM70" s="34">
        <f t="shared" si="26"/>
        <v>0</v>
      </c>
    </row>
    <row r="71" spans="1:65" s="138" customFormat="1" ht="17.100000000000001" customHeight="1">
      <c r="A71" s="18"/>
      <c r="B71" s="19" t="s">
        <v>74</v>
      </c>
      <c r="C71" s="19">
        <f>SUM(C68:C70)</f>
        <v>170000</v>
      </c>
      <c r="D71" s="19">
        <f t="shared" ref="D71:BM71" si="35">SUM(D68:D70)</f>
        <v>0</v>
      </c>
      <c r="E71" s="35">
        <f t="shared" si="35"/>
        <v>12955</v>
      </c>
      <c r="F71" s="35">
        <f t="shared" si="35"/>
        <v>0</v>
      </c>
      <c r="G71" s="35">
        <f t="shared" si="35"/>
        <v>12042</v>
      </c>
      <c r="H71" s="21">
        <f t="shared" si="30"/>
        <v>92.952527981474333</v>
      </c>
      <c r="I71" s="35">
        <f t="shared" si="35"/>
        <v>0</v>
      </c>
      <c r="J71" s="35">
        <f t="shared" si="35"/>
        <v>0</v>
      </c>
      <c r="K71" s="35">
        <f t="shared" si="35"/>
        <v>36990</v>
      </c>
      <c r="L71" s="21">
        <f t="shared" si="28"/>
        <v>21.758823529411764</v>
      </c>
      <c r="M71" s="35">
        <f t="shared" si="35"/>
        <v>0</v>
      </c>
      <c r="N71" s="35">
        <f t="shared" si="35"/>
        <v>0</v>
      </c>
      <c r="O71" s="35">
        <f t="shared" si="35"/>
        <v>479</v>
      </c>
      <c r="P71" s="35">
        <f t="shared" si="35"/>
        <v>0</v>
      </c>
      <c r="Q71" s="35">
        <f t="shared" si="35"/>
        <v>1375</v>
      </c>
      <c r="R71" s="35">
        <f t="shared" si="35"/>
        <v>0</v>
      </c>
      <c r="S71" s="35">
        <f t="shared" si="35"/>
        <v>14246</v>
      </c>
      <c r="T71" s="35">
        <f t="shared" si="35"/>
        <v>0</v>
      </c>
      <c r="U71" s="35">
        <f t="shared" si="35"/>
        <v>3799</v>
      </c>
      <c r="V71" s="35">
        <f t="shared" si="35"/>
        <v>0</v>
      </c>
      <c r="W71" s="35">
        <f t="shared" si="35"/>
        <v>2198</v>
      </c>
      <c r="X71" s="35">
        <f t="shared" si="35"/>
        <v>0</v>
      </c>
      <c r="Y71" s="21">
        <f t="shared" si="29"/>
        <v>57.857330876546463</v>
      </c>
      <c r="Z71" s="21"/>
      <c r="AA71" s="35">
        <f t="shared" si="35"/>
        <v>11794</v>
      </c>
      <c r="AB71" s="35">
        <f t="shared" si="35"/>
        <v>0</v>
      </c>
      <c r="AC71" s="35">
        <f t="shared" si="35"/>
        <v>4988</v>
      </c>
      <c r="AD71" s="35">
        <f t="shared" si="35"/>
        <v>0</v>
      </c>
      <c r="AE71" s="35">
        <f t="shared" si="35"/>
        <v>3447</v>
      </c>
      <c r="AF71" s="35">
        <f t="shared" si="35"/>
        <v>0</v>
      </c>
      <c r="AG71" s="35">
        <f t="shared" si="35"/>
        <v>284</v>
      </c>
      <c r="AH71" s="35">
        <f t="shared" si="35"/>
        <v>0</v>
      </c>
      <c r="AI71" s="35">
        <f t="shared" si="35"/>
        <v>611</v>
      </c>
      <c r="AJ71" s="35">
        <f t="shared" si="35"/>
        <v>0</v>
      </c>
      <c r="AK71" s="35">
        <f t="shared" si="35"/>
        <v>244</v>
      </c>
      <c r="AL71" s="35">
        <f t="shared" si="35"/>
        <v>0</v>
      </c>
      <c r="AM71" s="35">
        <f t="shared" si="35"/>
        <v>426</v>
      </c>
      <c r="AN71" s="35">
        <f t="shared" si="35"/>
        <v>0</v>
      </c>
      <c r="AO71" s="35">
        <f t="shared" si="35"/>
        <v>2992</v>
      </c>
      <c r="AP71" s="35">
        <f t="shared" si="35"/>
        <v>0</v>
      </c>
      <c r="AQ71" s="35">
        <f t="shared" si="35"/>
        <v>2448</v>
      </c>
      <c r="AR71" s="35">
        <f t="shared" si="35"/>
        <v>0</v>
      </c>
      <c r="AS71" s="35">
        <f t="shared" si="35"/>
        <v>5440</v>
      </c>
      <c r="AT71" s="35">
        <f t="shared" si="35"/>
        <v>0</v>
      </c>
      <c r="AU71" s="35">
        <f t="shared" si="35"/>
        <v>5440</v>
      </c>
      <c r="AV71" s="35">
        <f t="shared" si="35"/>
        <v>9722</v>
      </c>
      <c r="AW71" s="35">
        <f t="shared" si="35"/>
        <v>0</v>
      </c>
      <c r="AX71" s="35">
        <f t="shared" si="35"/>
        <v>7777</v>
      </c>
      <c r="AY71" s="35">
        <f t="shared" si="35"/>
        <v>0</v>
      </c>
      <c r="AZ71" s="35">
        <f t="shared" si="35"/>
        <v>17499</v>
      </c>
      <c r="BA71" s="35">
        <f t="shared" si="35"/>
        <v>0</v>
      </c>
      <c r="BB71" s="35">
        <f t="shared" si="35"/>
        <v>17499</v>
      </c>
      <c r="BC71" s="35">
        <f t="shared" si="35"/>
        <v>20</v>
      </c>
      <c r="BD71" s="35">
        <f t="shared" si="35"/>
        <v>100</v>
      </c>
      <c r="BE71" s="35">
        <f t="shared" si="35"/>
        <v>80</v>
      </c>
      <c r="BF71" s="35">
        <f t="shared" si="35"/>
        <v>400</v>
      </c>
      <c r="BG71" s="35">
        <f t="shared" si="35"/>
        <v>0</v>
      </c>
      <c r="BH71" s="35">
        <f t="shared" si="35"/>
        <v>0</v>
      </c>
      <c r="BI71" s="35">
        <f t="shared" si="35"/>
        <v>0</v>
      </c>
      <c r="BJ71" s="35">
        <f t="shared" si="35"/>
        <v>0</v>
      </c>
      <c r="BK71" s="35">
        <f t="shared" si="35"/>
        <v>0</v>
      </c>
      <c r="BL71" s="35">
        <f t="shared" si="35"/>
        <v>0</v>
      </c>
      <c r="BM71" s="35">
        <f t="shared" si="35"/>
        <v>0</v>
      </c>
    </row>
    <row r="72" spans="1:65" s="1" customFormat="1" ht="17.100000000000001" customHeight="1">
      <c r="A72" s="22">
        <v>55</v>
      </c>
      <c r="B72" s="29" t="s">
        <v>122</v>
      </c>
      <c r="C72" s="13">
        <v>110000</v>
      </c>
      <c r="D72" s="13">
        <v>30000</v>
      </c>
      <c r="E72" s="14">
        <v>9200</v>
      </c>
      <c r="F72" s="14">
        <v>2500</v>
      </c>
      <c r="G72" s="14">
        <v>7350</v>
      </c>
      <c r="H72" s="15">
        <f t="shared" si="30"/>
        <v>79.891304347826093</v>
      </c>
      <c r="I72" s="14">
        <v>2981</v>
      </c>
      <c r="J72" s="15">
        <f t="shared" ref="J72:J74" si="36">I72*100/F72</f>
        <v>119.24</v>
      </c>
      <c r="K72" s="34">
        <f>G72+'Sep25'!K72</f>
        <v>22295</v>
      </c>
      <c r="L72" s="15">
        <f t="shared" si="28"/>
        <v>20.268181818181819</v>
      </c>
      <c r="M72" s="34">
        <f>I72+'Sep25'!M72</f>
        <v>9122</v>
      </c>
      <c r="N72" s="15">
        <f t="shared" ref="N72:N74" si="37">M72*100/D72</f>
        <v>30.406666666666666</v>
      </c>
      <c r="O72" s="34">
        <v>483</v>
      </c>
      <c r="P72" s="34">
        <v>209</v>
      </c>
      <c r="Q72" s="34">
        <f>O72+'Sep25'!Q72</f>
        <v>1370</v>
      </c>
      <c r="R72" s="34">
        <f>P72+'Sep25'!R72</f>
        <v>647</v>
      </c>
      <c r="S72" s="34">
        <v>10160</v>
      </c>
      <c r="T72" s="34">
        <v>3577</v>
      </c>
      <c r="U72" s="34">
        <v>2374</v>
      </c>
      <c r="V72" s="34">
        <v>844</v>
      </c>
      <c r="W72" s="34">
        <v>1227</v>
      </c>
      <c r="X72" s="34">
        <v>443</v>
      </c>
      <c r="Y72" s="15">
        <f t="shared" si="29"/>
        <v>51.684919966301599</v>
      </c>
      <c r="Z72" s="15">
        <f t="shared" si="29"/>
        <v>52.488151658767769</v>
      </c>
      <c r="AA72" s="34">
        <v>7798</v>
      </c>
      <c r="AB72" s="34">
        <v>2860</v>
      </c>
      <c r="AC72" s="34">
        <v>953</v>
      </c>
      <c r="AD72" s="34">
        <v>345</v>
      </c>
      <c r="AE72" s="34">
        <v>891</v>
      </c>
      <c r="AF72" s="34">
        <v>314</v>
      </c>
      <c r="AG72" s="34">
        <v>87</v>
      </c>
      <c r="AH72" s="34">
        <v>33</v>
      </c>
      <c r="AI72" s="34">
        <v>462</v>
      </c>
      <c r="AJ72" s="34">
        <v>263</v>
      </c>
      <c r="AK72" s="34">
        <v>94</v>
      </c>
      <c r="AL72" s="34">
        <v>31</v>
      </c>
      <c r="AM72" s="34">
        <v>182</v>
      </c>
      <c r="AN72" s="34">
        <v>37</v>
      </c>
      <c r="AO72" s="34">
        <v>1995</v>
      </c>
      <c r="AP72" s="34">
        <v>635</v>
      </c>
      <c r="AQ72" s="34">
        <v>1475</v>
      </c>
      <c r="AR72" s="34">
        <v>509</v>
      </c>
      <c r="AS72" s="34">
        <f t="shared" si="31"/>
        <v>3470</v>
      </c>
      <c r="AT72" s="34">
        <f t="shared" si="31"/>
        <v>1144</v>
      </c>
      <c r="AU72" s="34">
        <f t="shared" si="32"/>
        <v>4614</v>
      </c>
      <c r="AV72" s="34">
        <f>AO72+'Sep25'!AV72</f>
        <v>6007</v>
      </c>
      <c r="AW72" s="34">
        <f>AP72+'Sep25'!AW72</f>
        <v>2133</v>
      </c>
      <c r="AX72" s="34">
        <f>AQ72+'Sep25'!AX72</f>
        <v>4782</v>
      </c>
      <c r="AY72" s="34">
        <f>AR72+'Sep25'!AY72</f>
        <v>1693</v>
      </c>
      <c r="AZ72" s="34">
        <f t="shared" si="33"/>
        <v>10789</v>
      </c>
      <c r="BA72" s="34">
        <f t="shared" si="33"/>
        <v>3826</v>
      </c>
      <c r="BB72" s="34">
        <f t="shared" si="34"/>
        <v>14615</v>
      </c>
      <c r="BC72" s="34"/>
      <c r="BD72" s="34"/>
      <c r="BE72" s="34"/>
      <c r="BF72" s="34"/>
      <c r="BG72" s="34">
        <v>5</v>
      </c>
      <c r="BH72" s="34">
        <v>4906</v>
      </c>
      <c r="BI72" s="34"/>
      <c r="BJ72" s="34">
        <f>SUM(BH72:BI72)</f>
        <v>4906</v>
      </c>
      <c r="BK72" s="34">
        <f>'Sep25'!BK72+BH72</f>
        <v>14739</v>
      </c>
      <c r="BL72" s="34">
        <f>'Sep25'!BL72+BI72</f>
        <v>0</v>
      </c>
      <c r="BM72" s="34">
        <f>SUM(BK72:BL72)</f>
        <v>14739</v>
      </c>
    </row>
    <row r="73" spans="1:65" s="1" customFormat="1" ht="17.100000000000001" customHeight="1">
      <c r="A73" s="12">
        <v>56</v>
      </c>
      <c r="B73" s="13" t="s">
        <v>123</v>
      </c>
      <c r="C73" s="13">
        <v>66000</v>
      </c>
      <c r="D73" s="13">
        <v>15000</v>
      </c>
      <c r="E73" s="14">
        <v>5500</v>
      </c>
      <c r="F73" s="14">
        <v>1250</v>
      </c>
      <c r="G73" s="14">
        <v>4117</v>
      </c>
      <c r="H73" s="15">
        <f t="shared" si="30"/>
        <v>74.854545454545459</v>
      </c>
      <c r="I73" s="14">
        <v>1100</v>
      </c>
      <c r="J73" s="15">
        <f t="shared" si="36"/>
        <v>88</v>
      </c>
      <c r="K73" s="34">
        <f>G73+'Sep25'!K73</f>
        <v>11751</v>
      </c>
      <c r="L73" s="15">
        <f t="shared" si="28"/>
        <v>17.804545454545455</v>
      </c>
      <c r="M73" s="34">
        <f>I73+'Sep25'!M73</f>
        <v>3332</v>
      </c>
      <c r="N73" s="15">
        <f t="shared" si="37"/>
        <v>22.213333333333335</v>
      </c>
      <c r="O73" s="34">
        <v>93</v>
      </c>
      <c r="P73" s="34">
        <v>44</v>
      </c>
      <c r="Q73" s="34">
        <f>O73+'Sep25'!Q73</f>
        <v>239</v>
      </c>
      <c r="R73" s="34">
        <f>P73+'Sep25'!R73</f>
        <v>144</v>
      </c>
      <c r="S73" s="34">
        <v>4245</v>
      </c>
      <c r="T73" s="34">
        <v>1245</v>
      </c>
      <c r="U73" s="34">
        <v>1170</v>
      </c>
      <c r="V73" s="34">
        <v>298</v>
      </c>
      <c r="W73" s="34">
        <v>582</v>
      </c>
      <c r="X73" s="34">
        <v>153</v>
      </c>
      <c r="Y73" s="15">
        <f t="shared" si="29"/>
        <v>49.743589743589745</v>
      </c>
      <c r="Z73" s="15">
        <f t="shared" si="29"/>
        <v>51.34228187919463</v>
      </c>
      <c r="AA73" s="34">
        <v>4915</v>
      </c>
      <c r="AB73" s="34">
        <v>1144</v>
      </c>
      <c r="AC73" s="34">
        <v>616</v>
      </c>
      <c r="AD73" s="34">
        <v>152</v>
      </c>
      <c r="AE73" s="34">
        <v>614</v>
      </c>
      <c r="AF73" s="34">
        <v>147</v>
      </c>
      <c r="AG73" s="34">
        <v>54</v>
      </c>
      <c r="AH73" s="34">
        <v>7</v>
      </c>
      <c r="AI73" s="34">
        <v>281</v>
      </c>
      <c r="AJ73" s="34">
        <v>86</v>
      </c>
      <c r="AK73" s="34">
        <v>44</v>
      </c>
      <c r="AL73" s="34">
        <v>2</v>
      </c>
      <c r="AM73" s="34">
        <v>51</v>
      </c>
      <c r="AN73" s="34">
        <v>43</v>
      </c>
      <c r="AO73" s="34">
        <v>1102</v>
      </c>
      <c r="AP73" s="34">
        <v>263</v>
      </c>
      <c r="AQ73" s="34">
        <v>926</v>
      </c>
      <c r="AR73" s="34">
        <v>184</v>
      </c>
      <c r="AS73" s="34">
        <f t="shared" si="31"/>
        <v>2028</v>
      </c>
      <c r="AT73" s="34">
        <f t="shared" si="31"/>
        <v>447</v>
      </c>
      <c r="AU73" s="34">
        <f t="shared" si="32"/>
        <v>2475</v>
      </c>
      <c r="AV73" s="34">
        <f>AO73+'Sep25'!AV73</f>
        <v>3241</v>
      </c>
      <c r="AW73" s="34">
        <f>AP73+'Sep25'!AW73</f>
        <v>830</v>
      </c>
      <c r="AX73" s="34">
        <f>AQ73+'Sep25'!AX73</f>
        <v>2725</v>
      </c>
      <c r="AY73" s="34">
        <f>AR73+'Sep25'!AY73</f>
        <v>583</v>
      </c>
      <c r="AZ73" s="34">
        <f t="shared" si="33"/>
        <v>5966</v>
      </c>
      <c r="BA73" s="34">
        <f t="shared" si="33"/>
        <v>1413</v>
      </c>
      <c r="BB73" s="34">
        <f t="shared" si="34"/>
        <v>7379</v>
      </c>
      <c r="BC73" s="34"/>
      <c r="BD73" s="34"/>
      <c r="BE73" s="34"/>
      <c r="BF73" s="34"/>
      <c r="BG73" s="34"/>
      <c r="BH73" s="34"/>
      <c r="BI73" s="34"/>
      <c r="BJ73" s="34"/>
      <c r="BK73" s="39"/>
      <c r="BL73" s="39"/>
      <c r="BM73" s="34">
        <f t="shared" si="26"/>
        <v>0</v>
      </c>
    </row>
    <row r="74" spans="1:65" s="1" customFormat="1" ht="17.100000000000001" customHeight="1">
      <c r="A74" s="12">
        <v>57</v>
      </c>
      <c r="B74" s="13" t="s">
        <v>124</v>
      </c>
      <c r="C74" s="13">
        <v>27000</v>
      </c>
      <c r="D74" s="13">
        <v>7000</v>
      </c>
      <c r="E74" s="14">
        <v>2250</v>
      </c>
      <c r="F74" s="14">
        <v>600</v>
      </c>
      <c r="G74" s="14">
        <v>1860</v>
      </c>
      <c r="H74" s="15">
        <f t="shared" si="30"/>
        <v>82.666666666666671</v>
      </c>
      <c r="I74" s="14">
        <v>554</v>
      </c>
      <c r="J74" s="15">
        <f t="shared" si="36"/>
        <v>92.333333333333329</v>
      </c>
      <c r="K74" s="34">
        <f>G74+'Sep25'!K74</f>
        <v>4850</v>
      </c>
      <c r="L74" s="15">
        <f t="shared" si="28"/>
        <v>17.962962962962962</v>
      </c>
      <c r="M74" s="34">
        <f>I74+'Sep25'!M74</f>
        <v>1447</v>
      </c>
      <c r="N74" s="15">
        <f t="shared" si="37"/>
        <v>20.671428571428571</v>
      </c>
      <c r="O74" s="34">
        <v>0</v>
      </c>
      <c r="P74" s="34">
        <v>18</v>
      </c>
      <c r="Q74" s="34">
        <f>O74+'Sep25'!Q74</f>
        <v>20</v>
      </c>
      <c r="R74" s="34">
        <f>P74+'Sep25'!R74</f>
        <v>47</v>
      </c>
      <c r="S74" s="34">
        <v>1550</v>
      </c>
      <c r="T74" s="34">
        <v>579</v>
      </c>
      <c r="U74" s="34">
        <v>426</v>
      </c>
      <c r="V74" s="34">
        <v>144</v>
      </c>
      <c r="W74" s="34">
        <v>233</v>
      </c>
      <c r="X74" s="34">
        <v>76</v>
      </c>
      <c r="Y74" s="15">
        <f t="shared" si="29"/>
        <v>54.694835680751176</v>
      </c>
      <c r="Z74" s="15">
        <f t="shared" si="29"/>
        <v>52.777777777777779</v>
      </c>
      <c r="AA74" s="34">
        <v>1730</v>
      </c>
      <c r="AB74" s="34">
        <v>260</v>
      </c>
      <c r="AC74" s="34">
        <v>275</v>
      </c>
      <c r="AD74" s="34">
        <v>41</v>
      </c>
      <c r="AE74" s="34">
        <v>216</v>
      </c>
      <c r="AF74" s="34">
        <v>32</v>
      </c>
      <c r="AG74" s="34">
        <v>46</v>
      </c>
      <c r="AH74" s="34">
        <v>3</v>
      </c>
      <c r="AI74" s="34">
        <v>65</v>
      </c>
      <c r="AJ74" s="34">
        <v>11</v>
      </c>
      <c r="AK74" s="34">
        <v>35</v>
      </c>
      <c r="AL74" s="34">
        <v>1</v>
      </c>
      <c r="AM74" s="34">
        <v>5</v>
      </c>
      <c r="AN74" s="34">
        <v>2</v>
      </c>
      <c r="AO74" s="34">
        <v>474</v>
      </c>
      <c r="AP74" s="34">
        <v>76</v>
      </c>
      <c r="AQ74" s="34">
        <v>357</v>
      </c>
      <c r="AR74" s="34">
        <v>52</v>
      </c>
      <c r="AS74" s="34">
        <f t="shared" si="31"/>
        <v>831</v>
      </c>
      <c r="AT74" s="34">
        <f t="shared" si="31"/>
        <v>128</v>
      </c>
      <c r="AU74" s="34">
        <f t="shared" si="32"/>
        <v>959</v>
      </c>
      <c r="AV74" s="34">
        <f>AO74+'Sep25'!AV74</f>
        <v>1309</v>
      </c>
      <c r="AW74" s="34">
        <f>AP74+'Sep25'!AW74</f>
        <v>262</v>
      </c>
      <c r="AX74" s="34">
        <f>AQ74+'Sep25'!AX74</f>
        <v>1047</v>
      </c>
      <c r="AY74" s="34">
        <f>AR74+'Sep25'!AY74</f>
        <v>197</v>
      </c>
      <c r="AZ74" s="34">
        <f t="shared" si="33"/>
        <v>2356</v>
      </c>
      <c r="BA74" s="34">
        <f t="shared" si="33"/>
        <v>459</v>
      </c>
      <c r="BB74" s="34">
        <f t="shared" si="34"/>
        <v>2815</v>
      </c>
      <c r="BC74" s="34"/>
      <c r="BD74" s="34"/>
      <c r="BE74" s="34"/>
      <c r="BF74" s="34"/>
      <c r="BG74" s="34"/>
      <c r="BH74" s="34"/>
      <c r="BI74" s="34"/>
      <c r="BJ74" s="34"/>
      <c r="BK74" s="39"/>
      <c r="BL74" s="39"/>
      <c r="BM74" s="34">
        <f t="shared" si="26"/>
        <v>0</v>
      </c>
    </row>
    <row r="75" spans="1:65" s="1" customFormat="1" ht="17.100000000000001" customHeight="1">
      <c r="A75" s="16">
        <v>58</v>
      </c>
      <c r="B75" s="17" t="s">
        <v>125</v>
      </c>
      <c r="C75" s="13">
        <v>37000</v>
      </c>
      <c r="D75" s="13">
        <v>0</v>
      </c>
      <c r="E75" s="14">
        <v>3100</v>
      </c>
      <c r="F75" s="14">
        <v>0</v>
      </c>
      <c r="G75" s="14">
        <v>2817</v>
      </c>
      <c r="H75" s="15">
        <f t="shared" si="30"/>
        <v>90.870967741935488</v>
      </c>
      <c r="I75" s="14">
        <v>0</v>
      </c>
      <c r="J75" s="15"/>
      <c r="K75" s="34">
        <f>G75+'Sep25'!K75</f>
        <v>7539</v>
      </c>
      <c r="L75" s="15">
        <f t="shared" si="28"/>
        <v>20.375675675675677</v>
      </c>
      <c r="M75" s="34">
        <f>I75+'Sep25'!M75</f>
        <v>0</v>
      </c>
      <c r="N75" s="15"/>
      <c r="O75" s="34">
        <v>93</v>
      </c>
      <c r="P75" s="34">
        <v>0</v>
      </c>
      <c r="Q75" s="34">
        <f>O75+'Sep25'!Q75</f>
        <v>240</v>
      </c>
      <c r="R75" s="34">
        <f>P75+'Sep25'!R75</f>
        <v>0</v>
      </c>
      <c r="S75" s="34">
        <v>2270</v>
      </c>
      <c r="T75" s="34">
        <v>0</v>
      </c>
      <c r="U75" s="34">
        <v>600</v>
      </c>
      <c r="V75" s="34">
        <v>0</v>
      </c>
      <c r="W75" s="34">
        <v>331</v>
      </c>
      <c r="X75" s="34">
        <v>0</v>
      </c>
      <c r="Y75" s="15">
        <f t="shared" si="29"/>
        <v>55.166666666666664</v>
      </c>
      <c r="Z75" s="15"/>
      <c r="AA75" s="34">
        <v>2960</v>
      </c>
      <c r="AB75" s="34">
        <v>0</v>
      </c>
      <c r="AC75" s="34">
        <v>384</v>
      </c>
      <c r="AD75" s="34">
        <v>0</v>
      </c>
      <c r="AE75" s="34">
        <v>362</v>
      </c>
      <c r="AF75" s="34">
        <v>0</v>
      </c>
      <c r="AG75" s="34">
        <v>60</v>
      </c>
      <c r="AH75" s="34">
        <v>0</v>
      </c>
      <c r="AI75" s="34">
        <v>173</v>
      </c>
      <c r="AJ75" s="34">
        <v>0</v>
      </c>
      <c r="AK75" s="34">
        <v>37</v>
      </c>
      <c r="AL75" s="34">
        <v>0</v>
      </c>
      <c r="AM75" s="34">
        <v>144</v>
      </c>
      <c r="AN75" s="34">
        <v>0</v>
      </c>
      <c r="AO75" s="34">
        <v>589</v>
      </c>
      <c r="AP75" s="34">
        <v>0</v>
      </c>
      <c r="AQ75" s="34">
        <v>516</v>
      </c>
      <c r="AR75" s="34">
        <v>0</v>
      </c>
      <c r="AS75" s="34">
        <f t="shared" si="31"/>
        <v>1105</v>
      </c>
      <c r="AT75" s="34">
        <f t="shared" si="31"/>
        <v>0</v>
      </c>
      <c r="AU75" s="34">
        <f t="shared" si="32"/>
        <v>1105</v>
      </c>
      <c r="AV75" s="34">
        <f>AO75+'Sep25'!AV75</f>
        <v>1806</v>
      </c>
      <c r="AW75" s="34">
        <f>AP75+'Sep25'!AW75</f>
        <v>0</v>
      </c>
      <c r="AX75" s="34">
        <f>AQ75+'Sep25'!AX75</f>
        <v>1568</v>
      </c>
      <c r="AY75" s="34">
        <f>AR75+'Sep25'!AY75</f>
        <v>0</v>
      </c>
      <c r="AZ75" s="34">
        <f t="shared" si="33"/>
        <v>3374</v>
      </c>
      <c r="BA75" s="34">
        <f t="shared" si="33"/>
        <v>0</v>
      </c>
      <c r="BB75" s="34">
        <f t="shared" si="34"/>
        <v>3374</v>
      </c>
      <c r="BC75" s="34"/>
      <c r="BD75" s="34"/>
      <c r="BE75" s="34"/>
      <c r="BF75" s="34"/>
      <c r="BG75" s="34"/>
      <c r="BH75" s="34"/>
      <c r="BI75" s="34"/>
      <c r="BJ75" s="34"/>
      <c r="BK75" s="39"/>
      <c r="BL75" s="39"/>
      <c r="BM75" s="34">
        <f t="shared" si="26"/>
        <v>0</v>
      </c>
    </row>
    <row r="76" spans="1:65" s="138" customFormat="1" ht="17.100000000000001" customHeight="1">
      <c r="A76" s="18"/>
      <c r="B76" s="19" t="s">
        <v>74</v>
      </c>
      <c r="C76" s="19">
        <f>SUM(C72:C75)</f>
        <v>240000</v>
      </c>
      <c r="D76" s="19">
        <f t="shared" ref="D76:BM76" si="38">SUM(D72:D75)</f>
        <v>52000</v>
      </c>
      <c r="E76" s="35">
        <f t="shared" si="38"/>
        <v>20050</v>
      </c>
      <c r="F76" s="35">
        <f t="shared" si="38"/>
        <v>4350</v>
      </c>
      <c r="G76" s="35">
        <f t="shared" si="38"/>
        <v>16144</v>
      </c>
      <c r="H76" s="21">
        <f t="shared" si="30"/>
        <v>80.518703241895267</v>
      </c>
      <c r="I76" s="35">
        <f t="shared" si="38"/>
        <v>4635</v>
      </c>
      <c r="J76" s="21">
        <f t="shared" ref="J76" si="39">I76*100/F76</f>
        <v>106.55172413793103</v>
      </c>
      <c r="K76" s="35">
        <f t="shared" si="38"/>
        <v>46435</v>
      </c>
      <c r="L76" s="21">
        <f t="shared" si="28"/>
        <v>19.347916666666666</v>
      </c>
      <c r="M76" s="35">
        <f t="shared" si="38"/>
        <v>13901</v>
      </c>
      <c r="N76" s="21">
        <f t="shared" ref="N76" si="40">M76*100/D76</f>
        <v>26.732692307692307</v>
      </c>
      <c r="O76" s="35">
        <f t="shared" si="38"/>
        <v>669</v>
      </c>
      <c r="P76" s="35">
        <f t="shared" si="38"/>
        <v>271</v>
      </c>
      <c r="Q76" s="35">
        <f t="shared" si="38"/>
        <v>1869</v>
      </c>
      <c r="R76" s="35">
        <f t="shared" si="38"/>
        <v>838</v>
      </c>
      <c r="S76" s="35">
        <f t="shared" si="38"/>
        <v>18225</v>
      </c>
      <c r="T76" s="35">
        <f t="shared" si="38"/>
        <v>5401</v>
      </c>
      <c r="U76" s="35">
        <f t="shared" si="38"/>
        <v>4570</v>
      </c>
      <c r="V76" s="35">
        <f t="shared" si="38"/>
        <v>1286</v>
      </c>
      <c r="W76" s="35">
        <f t="shared" si="38"/>
        <v>2373</v>
      </c>
      <c r="X76" s="35">
        <f t="shared" si="38"/>
        <v>672</v>
      </c>
      <c r="Y76" s="21">
        <f t="shared" si="29"/>
        <v>51.925601750547045</v>
      </c>
      <c r="Z76" s="21">
        <f t="shared" si="29"/>
        <v>52.255054432348366</v>
      </c>
      <c r="AA76" s="35">
        <f t="shared" si="38"/>
        <v>17403</v>
      </c>
      <c r="AB76" s="35">
        <f t="shared" si="38"/>
        <v>4264</v>
      </c>
      <c r="AC76" s="35">
        <f t="shared" si="38"/>
        <v>2228</v>
      </c>
      <c r="AD76" s="35">
        <f t="shared" si="38"/>
        <v>538</v>
      </c>
      <c r="AE76" s="35">
        <f t="shared" si="38"/>
        <v>2083</v>
      </c>
      <c r="AF76" s="35">
        <f t="shared" si="38"/>
        <v>493</v>
      </c>
      <c r="AG76" s="35">
        <f t="shared" si="38"/>
        <v>247</v>
      </c>
      <c r="AH76" s="35">
        <f t="shared" si="38"/>
        <v>43</v>
      </c>
      <c r="AI76" s="35">
        <f t="shared" si="38"/>
        <v>981</v>
      </c>
      <c r="AJ76" s="35">
        <f t="shared" si="38"/>
        <v>360</v>
      </c>
      <c r="AK76" s="35">
        <f t="shared" si="38"/>
        <v>210</v>
      </c>
      <c r="AL76" s="35">
        <f t="shared" si="38"/>
        <v>34</v>
      </c>
      <c r="AM76" s="35">
        <f t="shared" si="38"/>
        <v>382</v>
      </c>
      <c r="AN76" s="35">
        <f t="shared" si="38"/>
        <v>82</v>
      </c>
      <c r="AO76" s="35">
        <f t="shared" si="38"/>
        <v>4160</v>
      </c>
      <c r="AP76" s="35">
        <f t="shared" si="38"/>
        <v>974</v>
      </c>
      <c r="AQ76" s="35">
        <f t="shared" si="38"/>
        <v>3274</v>
      </c>
      <c r="AR76" s="35">
        <f t="shared" si="38"/>
        <v>745</v>
      </c>
      <c r="AS76" s="35">
        <f t="shared" si="38"/>
        <v>7434</v>
      </c>
      <c r="AT76" s="35">
        <f t="shared" si="38"/>
        <v>1719</v>
      </c>
      <c r="AU76" s="35">
        <f t="shared" si="38"/>
        <v>9153</v>
      </c>
      <c r="AV76" s="35">
        <f t="shared" si="38"/>
        <v>12363</v>
      </c>
      <c r="AW76" s="37">
        <f t="shared" si="38"/>
        <v>3225</v>
      </c>
      <c r="AX76" s="35">
        <f t="shared" si="38"/>
        <v>10122</v>
      </c>
      <c r="AY76" s="35">
        <f t="shared" si="38"/>
        <v>2473</v>
      </c>
      <c r="AZ76" s="35">
        <f t="shared" si="38"/>
        <v>22485</v>
      </c>
      <c r="BA76" s="35">
        <f t="shared" si="38"/>
        <v>5698</v>
      </c>
      <c r="BB76" s="35">
        <f t="shared" si="38"/>
        <v>28183</v>
      </c>
      <c r="BC76" s="35">
        <f t="shared" si="38"/>
        <v>0</v>
      </c>
      <c r="BD76" s="35">
        <f t="shared" si="38"/>
        <v>0</v>
      </c>
      <c r="BE76" s="35">
        <f t="shared" si="38"/>
        <v>0</v>
      </c>
      <c r="BF76" s="35">
        <f t="shared" si="38"/>
        <v>0</v>
      </c>
      <c r="BG76" s="35">
        <f t="shared" si="38"/>
        <v>5</v>
      </c>
      <c r="BH76" s="35">
        <f t="shared" si="38"/>
        <v>4906</v>
      </c>
      <c r="BI76" s="35">
        <f t="shared" si="38"/>
        <v>0</v>
      </c>
      <c r="BJ76" s="35">
        <f t="shared" si="38"/>
        <v>4906</v>
      </c>
      <c r="BK76" s="35">
        <f t="shared" si="38"/>
        <v>14739</v>
      </c>
      <c r="BL76" s="35">
        <f t="shared" si="38"/>
        <v>0</v>
      </c>
      <c r="BM76" s="35">
        <f t="shared" si="38"/>
        <v>14739</v>
      </c>
    </row>
    <row r="77" spans="1:65" s="1" customFormat="1" ht="17.100000000000001" customHeight="1">
      <c r="A77" s="22">
        <v>59</v>
      </c>
      <c r="B77" s="29" t="s">
        <v>126</v>
      </c>
      <c r="C77" s="13">
        <v>90000</v>
      </c>
      <c r="D77" s="13">
        <v>0</v>
      </c>
      <c r="E77" s="34">
        <v>6980</v>
      </c>
      <c r="F77" s="34"/>
      <c r="G77" s="34">
        <v>6598</v>
      </c>
      <c r="H77" s="15">
        <f t="shared" si="30"/>
        <v>94.527220630372497</v>
      </c>
      <c r="I77" s="34">
        <v>0</v>
      </c>
      <c r="J77" s="15"/>
      <c r="K77" s="34">
        <f>G77+'Sep25'!K77</f>
        <v>19192</v>
      </c>
      <c r="L77" s="15">
        <f t="shared" si="28"/>
        <v>21.324444444444445</v>
      </c>
      <c r="M77" s="34">
        <f>I77+'Sep25'!M77</f>
        <v>0</v>
      </c>
      <c r="N77" s="15"/>
      <c r="O77" s="34"/>
      <c r="P77" s="34"/>
      <c r="Q77" s="34">
        <f>O77+'Sep25'!Q77</f>
        <v>0</v>
      </c>
      <c r="R77" s="34">
        <f>P77+'Sep25'!R77</f>
        <v>0</v>
      </c>
      <c r="S77" s="34">
        <v>6517</v>
      </c>
      <c r="T77" s="34"/>
      <c r="U77" s="34">
        <v>1639</v>
      </c>
      <c r="V77" s="34"/>
      <c r="W77" s="34">
        <v>863</v>
      </c>
      <c r="X77" s="34"/>
      <c r="Y77" s="15">
        <f t="shared" si="29"/>
        <v>52.654057352043928</v>
      </c>
      <c r="Z77" s="15"/>
      <c r="AA77" s="34">
        <v>6560</v>
      </c>
      <c r="AB77" s="34"/>
      <c r="AC77" s="34">
        <v>3366</v>
      </c>
      <c r="AD77" s="34"/>
      <c r="AE77" s="34">
        <v>3194</v>
      </c>
      <c r="AF77" s="34"/>
      <c r="AG77" s="34">
        <v>52</v>
      </c>
      <c r="AH77" s="34"/>
      <c r="AI77" s="34">
        <v>454</v>
      </c>
      <c r="AJ77" s="34"/>
      <c r="AK77" s="34">
        <v>50</v>
      </c>
      <c r="AL77" s="34"/>
      <c r="AM77" s="34">
        <v>171</v>
      </c>
      <c r="AN77" s="34"/>
      <c r="AO77" s="34">
        <v>1337</v>
      </c>
      <c r="AP77" s="34"/>
      <c r="AQ77" s="34">
        <v>1166</v>
      </c>
      <c r="AR77" s="34"/>
      <c r="AS77" s="34">
        <f t="shared" si="31"/>
        <v>2503</v>
      </c>
      <c r="AT77" s="34">
        <f t="shared" si="31"/>
        <v>0</v>
      </c>
      <c r="AU77" s="34">
        <f t="shared" si="32"/>
        <v>2503</v>
      </c>
      <c r="AV77" s="34">
        <f>AO77+'Sep25'!AV77</f>
        <v>4080</v>
      </c>
      <c r="AW77" s="34">
        <f>AP77+'Sep25'!AW77</f>
        <v>0</v>
      </c>
      <c r="AX77" s="34">
        <f>AQ77+'Sep25'!AX77</f>
        <v>3567</v>
      </c>
      <c r="AY77" s="34">
        <f>AR77+'Sep25'!AY77</f>
        <v>0</v>
      </c>
      <c r="AZ77" s="34">
        <f t="shared" si="33"/>
        <v>7647</v>
      </c>
      <c r="BA77" s="34">
        <f t="shared" si="33"/>
        <v>0</v>
      </c>
      <c r="BB77" s="34">
        <f t="shared" si="34"/>
        <v>7647</v>
      </c>
      <c r="BC77" s="34"/>
      <c r="BD77" s="34"/>
      <c r="BE77" s="34"/>
      <c r="BF77" s="34"/>
      <c r="BG77" s="34"/>
      <c r="BH77" s="34"/>
      <c r="BI77" s="34"/>
      <c r="BJ77" s="34"/>
      <c r="BK77" s="39"/>
      <c r="BL77" s="39"/>
      <c r="BM77" s="34">
        <f t="shared" si="26"/>
        <v>0</v>
      </c>
    </row>
    <row r="78" spans="1:65" s="1" customFormat="1" ht="17.100000000000001" customHeight="1">
      <c r="A78" s="12">
        <v>60</v>
      </c>
      <c r="B78" s="13" t="s">
        <v>127</v>
      </c>
      <c r="C78" s="13">
        <v>20000</v>
      </c>
      <c r="D78" s="13">
        <v>0</v>
      </c>
      <c r="E78" s="34">
        <v>1520</v>
      </c>
      <c r="F78" s="34"/>
      <c r="G78" s="34">
        <v>1249</v>
      </c>
      <c r="H78" s="15">
        <f t="shared" si="30"/>
        <v>82.171052631578945</v>
      </c>
      <c r="I78" s="34">
        <v>0</v>
      </c>
      <c r="J78" s="15"/>
      <c r="K78" s="34">
        <f>G78+'Sep25'!K78</f>
        <v>3761</v>
      </c>
      <c r="L78" s="15">
        <f t="shared" si="28"/>
        <v>18.805</v>
      </c>
      <c r="M78" s="34">
        <f>I78+'Sep25'!M78</f>
        <v>0</v>
      </c>
      <c r="N78" s="15"/>
      <c r="O78" s="34"/>
      <c r="P78" s="34"/>
      <c r="Q78" s="34">
        <f>O78+'Sep25'!Q78</f>
        <v>0</v>
      </c>
      <c r="R78" s="34">
        <f>P78+'Sep25'!R78</f>
        <v>0</v>
      </c>
      <c r="S78" s="34">
        <v>1230</v>
      </c>
      <c r="T78" s="34"/>
      <c r="U78" s="34">
        <v>401</v>
      </c>
      <c r="V78" s="34"/>
      <c r="W78" s="34">
        <v>223</v>
      </c>
      <c r="X78" s="34"/>
      <c r="Y78" s="15">
        <f t="shared" si="29"/>
        <v>55.610972568578553</v>
      </c>
      <c r="Z78" s="15"/>
      <c r="AA78" s="34">
        <v>1270</v>
      </c>
      <c r="AB78" s="34"/>
      <c r="AC78" s="34">
        <v>713</v>
      </c>
      <c r="AD78" s="34"/>
      <c r="AE78" s="34">
        <v>557</v>
      </c>
      <c r="AF78" s="34"/>
      <c r="AG78" s="34">
        <v>13</v>
      </c>
      <c r="AH78" s="34"/>
      <c r="AI78" s="34">
        <v>102</v>
      </c>
      <c r="AJ78" s="34"/>
      <c r="AK78" s="34">
        <v>28</v>
      </c>
      <c r="AL78" s="34"/>
      <c r="AM78" s="34">
        <v>6</v>
      </c>
      <c r="AN78" s="34"/>
      <c r="AO78" s="34">
        <v>339</v>
      </c>
      <c r="AP78" s="34"/>
      <c r="AQ78" s="34">
        <v>234</v>
      </c>
      <c r="AR78" s="34"/>
      <c r="AS78" s="34">
        <f t="shared" si="31"/>
        <v>573</v>
      </c>
      <c r="AT78" s="34">
        <f t="shared" si="31"/>
        <v>0</v>
      </c>
      <c r="AU78" s="34">
        <f t="shared" si="32"/>
        <v>573</v>
      </c>
      <c r="AV78" s="34">
        <f>AO78+'Sep25'!AV78</f>
        <v>989</v>
      </c>
      <c r="AW78" s="34">
        <f>AP78+'Sep25'!AW78</f>
        <v>0</v>
      </c>
      <c r="AX78" s="34">
        <f>AQ78+'Sep25'!AX78</f>
        <v>714</v>
      </c>
      <c r="AY78" s="34">
        <f>AR78+'Sep25'!AY78</f>
        <v>0</v>
      </c>
      <c r="AZ78" s="34">
        <f t="shared" si="33"/>
        <v>1703</v>
      </c>
      <c r="BA78" s="34">
        <f t="shared" si="33"/>
        <v>0</v>
      </c>
      <c r="BB78" s="34">
        <f t="shared" si="34"/>
        <v>1703</v>
      </c>
      <c r="BC78" s="34"/>
      <c r="BD78" s="34"/>
      <c r="BE78" s="34"/>
      <c r="BF78" s="34"/>
      <c r="BG78" s="34"/>
      <c r="BH78" s="34"/>
      <c r="BI78" s="34"/>
      <c r="BJ78" s="34"/>
      <c r="BK78" s="39"/>
      <c r="BL78" s="39"/>
      <c r="BM78" s="34">
        <f t="shared" si="26"/>
        <v>0</v>
      </c>
    </row>
    <row r="79" spans="1:65" s="1" customFormat="1" ht="17.100000000000001" customHeight="1">
      <c r="A79" s="16">
        <v>61</v>
      </c>
      <c r="B79" s="17" t="s">
        <v>128</v>
      </c>
      <c r="C79" s="13">
        <v>30000</v>
      </c>
      <c r="D79" s="13">
        <v>0</v>
      </c>
      <c r="E79" s="34">
        <v>1770</v>
      </c>
      <c r="F79" s="34"/>
      <c r="G79" s="34">
        <v>1780</v>
      </c>
      <c r="H79" s="15">
        <f t="shared" si="30"/>
        <v>100.56497175141243</v>
      </c>
      <c r="I79" s="34">
        <v>0</v>
      </c>
      <c r="J79" s="15"/>
      <c r="K79" s="34">
        <f>G79+'Sep25'!K79</f>
        <v>5528</v>
      </c>
      <c r="L79" s="15">
        <f t="shared" si="28"/>
        <v>18.426666666666666</v>
      </c>
      <c r="M79" s="34">
        <f>I79+'Sep25'!M79</f>
        <v>0</v>
      </c>
      <c r="N79" s="15"/>
      <c r="O79" s="34"/>
      <c r="P79" s="34"/>
      <c r="Q79" s="34">
        <f>O79+'Sep25'!Q79</f>
        <v>0</v>
      </c>
      <c r="R79" s="34">
        <f>P79+'Sep25'!R79</f>
        <v>0</v>
      </c>
      <c r="S79" s="34">
        <v>8017</v>
      </c>
      <c r="T79" s="34"/>
      <c r="U79" s="34">
        <v>2015</v>
      </c>
      <c r="V79" s="34"/>
      <c r="W79" s="34">
        <v>1076</v>
      </c>
      <c r="X79" s="34"/>
      <c r="Y79" s="15">
        <f t="shared" si="29"/>
        <v>53.399503722084368</v>
      </c>
      <c r="Z79" s="15"/>
      <c r="AA79" s="34">
        <v>1962</v>
      </c>
      <c r="AB79" s="34"/>
      <c r="AC79" s="34">
        <v>1095</v>
      </c>
      <c r="AD79" s="34"/>
      <c r="AE79" s="34">
        <v>839</v>
      </c>
      <c r="AF79" s="34"/>
      <c r="AG79" s="34">
        <v>32</v>
      </c>
      <c r="AH79" s="34"/>
      <c r="AI79" s="34">
        <v>200</v>
      </c>
      <c r="AJ79" s="34"/>
      <c r="AK79" s="34">
        <v>33</v>
      </c>
      <c r="AL79" s="34"/>
      <c r="AM79" s="34">
        <v>72</v>
      </c>
      <c r="AN79" s="34"/>
      <c r="AO79" s="34">
        <v>427</v>
      </c>
      <c r="AP79" s="34"/>
      <c r="AQ79" s="34">
        <v>303</v>
      </c>
      <c r="AR79" s="34"/>
      <c r="AS79" s="34">
        <f t="shared" si="31"/>
        <v>730</v>
      </c>
      <c r="AT79" s="34">
        <f t="shared" si="31"/>
        <v>0</v>
      </c>
      <c r="AU79" s="34">
        <f t="shared" si="32"/>
        <v>730</v>
      </c>
      <c r="AV79" s="34">
        <f>AO79+'Sep25'!AV79</f>
        <v>1336</v>
      </c>
      <c r="AW79" s="34">
        <f>AP79+'Sep25'!AW79</f>
        <v>0</v>
      </c>
      <c r="AX79" s="34">
        <f>AQ79+'Sep25'!AX79</f>
        <v>943</v>
      </c>
      <c r="AY79" s="34">
        <f>AR79+'Sep25'!AY79</f>
        <v>0</v>
      </c>
      <c r="AZ79" s="34">
        <f t="shared" si="33"/>
        <v>2279</v>
      </c>
      <c r="BA79" s="34">
        <f t="shared" si="33"/>
        <v>0</v>
      </c>
      <c r="BB79" s="34">
        <f t="shared" si="34"/>
        <v>2279</v>
      </c>
      <c r="BC79" s="34"/>
      <c r="BD79" s="34"/>
      <c r="BE79" s="34"/>
      <c r="BF79" s="34"/>
      <c r="BG79" s="34"/>
      <c r="BH79" s="34"/>
      <c r="BI79" s="34"/>
      <c r="BJ79" s="34"/>
      <c r="BK79" s="39"/>
      <c r="BL79" s="39"/>
      <c r="BM79" s="34">
        <f t="shared" si="26"/>
        <v>0</v>
      </c>
    </row>
    <row r="80" spans="1:65" s="138" customFormat="1" ht="17.100000000000001" customHeight="1">
      <c r="A80" s="18"/>
      <c r="B80" s="19" t="s">
        <v>74</v>
      </c>
      <c r="C80" s="19">
        <f>SUM(C77:C79)</f>
        <v>140000</v>
      </c>
      <c r="D80" s="19">
        <f t="shared" ref="D80:BM80" si="41">SUM(D77:D79)</f>
        <v>0</v>
      </c>
      <c r="E80" s="35">
        <f t="shared" si="41"/>
        <v>10270</v>
      </c>
      <c r="F80" s="35">
        <f t="shared" si="41"/>
        <v>0</v>
      </c>
      <c r="G80" s="35">
        <f t="shared" si="41"/>
        <v>9627</v>
      </c>
      <c r="H80" s="21">
        <f t="shared" si="30"/>
        <v>93.739045764362217</v>
      </c>
      <c r="I80" s="35">
        <f t="shared" si="41"/>
        <v>0</v>
      </c>
      <c r="J80" s="35">
        <f t="shared" si="41"/>
        <v>0</v>
      </c>
      <c r="K80" s="35">
        <f t="shared" si="41"/>
        <v>28481</v>
      </c>
      <c r="L80" s="21">
        <f t="shared" si="28"/>
        <v>20.34357142857143</v>
      </c>
      <c r="M80" s="35">
        <f t="shared" si="41"/>
        <v>0</v>
      </c>
      <c r="N80" s="35">
        <f t="shared" si="41"/>
        <v>0</v>
      </c>
      <c r="O80" s="35">
        <f t="shared" si="41"/>
        <v>0</v>
      </c>
      <c r="P80" s="35">
        <f t="shared" si="41"/>
        <v>0</v>
      </c>
      <c r="Q80" s="35">
        <f t="shared" si="41"/>
        <v>0</v>
      </c>
      <c r="R80" s="35">
        <f t="shared" si="41"/>
        <v>0</v>
      </c>
      <c r="S80" s="35">
        <f t="shared" si="41"/>
        <v>15764</v>
      </c>
      <c r="T80" s="35">
        <f t="shared" si="41"/>
        <v>0</v>
      </c>
      <c r="U80" s="35">
        <f t="shared" si="41"/>
        <v>4055</v>
      </c>
      <c r="V80" s="35">
        <f t="shared" si="41"/>
        <v>0</v>
      </c>
      <c r="W80" s="35">
        <f t="shared" si="41"/>
        <v>2162</v>
      </c>
      <c r="X80" s="35">
        <f t="shared" si="41"/>
        <v>0</v>
      </c>
      <c r="Y80" s="21">
        <f t="shared" si="29"/>
        <v>53.316892725030826</v>
      </c>
      <c r="Z80" s="21"/>
      <c r="AA80" s="35">
        <f t="shared" si="41"/>
        <v>9792</v>
      </c>
      <c r="AB80" s="35">
        <f t="shared" si="41"/>
        <v>0</v>
      </c>
      <c r="AC80" s="35">
        <f t="shared" si="41"/>
        <v>5174</v>
      </c>
      <c r="AD80" s="35">
        <f t="shared" si="41"/>
        <v>0</v>
      </c>
      <c r="AE80" s="35">
        <f t="shared" si="41"/>
        <v>4590</v>
      </c>
      <c r="AF80" s="35">
        <f t="shared" si="41"/>
        <v>0</v>
      </c>
      <c r="AG80" s="35">
        <f t="shared" si="41"/>
        <v>97</v>
      </c>
      <c r="AH80" s="35">
        <f t="shared" si="41"/>
        <v>0</v>
      </c>
      <c r="AI80" s="35">
        <f t="shared" si="41"/>
        <v>756</v>
      </c>
      <c r="AJ80" s="35">
        <f t="shared" si="41"/>
        <v>0</v>
      </c>
      <c r="AK80" s="35">
        <f t="shared" si="41"/>
        <v>111</v>
      </c>
      <c r="AL80" s="35">
        <f t="shared" si="41"/>
        <v>0</v>
      </c>
      <c r="AM80" s="35">
        <f t="shared" si="41"/>
        <v>249</v>
      </c>
      <c r="AN80" s="35">
        <f t="shared" si="41"/>
        <v>0</v>
      </c>
      <c r="AO80" s="35">
        <f t="shared" si="41"/>
        <v>2103</v>
      </c>
      <c r="AP80" s="35">
        <f t="shared" si="41"/>
        <v>0</v>
      </c>
      <c r="AQ80" s="35">
        <f t="shared" si="41"/>
        <v>1703</v>
      </c>
      <c r="AR80" s="35">
        <f t="shared" si="41"/>
        <v>0</v>
      </c>
      <c r="AS80" s="35">
        <f t="shared" si="41"/>
        <v>3806</v>
      </c>
      <c r="AT80" s="35">
        <f t="shared" si="41"/>
        <v>0</v>
      </c>
      <c r="AU80" s="35">
        <f t="shared" si="41"/>
        <v>3806</v>
      </c>
      <c r="AV80" s="35">
        <f t="shared" si="41"/>
        <v>6405</v>
      </c>
      <c r="AW80" s="35">
        <f t="shared" si="41"/>
        <v>0</v>
      </c>
      <c r="AX80" s="35">
        <f t="shared" si="41"/>
        <v>5224</v>
      </c>
      <c r="AY80" s="35">
        <f t="shared" si="41"/>
        <v>0</v>
      </c>
      <c r="AZ80" s="35">
        <f t="shared" si="41"/>
        <v>11629</v>
      </c>
      <c r="BA80" s="35">
        <f t="shared" si="41"/>
        <v>0</v>
      </c>
      <c r="BB80" s="35">
        <f t="shared" si="41"/>
        <v>11629</v>
      </c>
      <c r="BC80" s="35">
        <f t="shared" si="41"/>
        <v>0</v>
      </c>
      <c r="BD80" s="35">
        <f t="shared" si="41"/>
        <v>0</v>
      </c>
      <c r="BE80" s="35">
        <f t="shared" si="41"/>
        <v>0</v>
      </c>
      <c r="BF80" s="35">
        <f t="shared" si="41"/>
        <v>0</v>
      </c>
      <c r="BG80" s="35">
        <f t="shared" si="41"/>
        <v>0</v>
      </c>
      <c r="BH80" s="35">
        <f t="shared" si="41"/>
        <v>0</v>
      </c>
      <c r="BI80" s="35">
        <f t="shared" si="41"/>
        <v>0</v>
      </c>
      <c r="BJ80" s="35">
        <f t="shared" si="41"/>
        <v>0</v>
      </c>
      <c r="BK80" s="35">
        <f t="shared" si="41"/>
        <v>0</v>
      </c>
      <c r="BL80" s="35">
        <f t="shared" si="41"/>
        <v>0</v>
      </c>
      <c r="BM80" s="35">
        <f t="shared" si="41"/>
        <v>0</v>
      </c>
    </row>
    <row r="81" spans="1:65" s="1" customFormat="1" ht="17.100000000000001" customHeight="1">
      <c r="A81" s="22">
        <v>62</v>
      </c>
      <c r="B81" s="29" t="s">
        <v>129</v>
      </c>
      <c r="C81" s="13">
        <v>34000</v>
      </c>
      <c r="D81" s="13">
        <v>0</v>
      </c>
      <c r="E81" s="34">
        <v>2705</v>
      </c>
      <c r="F81" s="34"/>
      <c r="G81" s="34">
        <v>2244</v>
      </c>
      <c r="H81" s="15">
        <f t="shared" si="30"/>
        <v>82.957486136783729</v>
      </c>
      <c r="I81" s="34">
        <v>0</v>
      </c>
      <c r="J81" s="15"/>
      <c r="K81" s="34">
        <f>G81+'Sep25'!K81</f>
        <v>7220</v>
      </c>
      <c r="L81" s="15">
        <f t="shared" si="28"/>
        <v>21.235294117647058</v>
      </c>
      <c r="M81" s="34">
        <f>I81+'Sep25'!M81</f>
        <v>0</v>
      </c>
      <c r="N81" s="15"/>
      <c r="O81" s="34">
        <v>152</v>
      </c>
      <c r="P81" s="34"/>
      <c r="Q81" s="34">
        <f>O81+'Sep25'!Q81</f>
        <v>424</v>
      </c>
      <c r="R81" s="34">
        <f>P81+'Sep25'!R81</f>
        <v>0</v>
      </c>
      <c r="S81" s="34">
        <v>2927</v>
      </c>
      <c r="T81" s="34"/>
      <c r="U81" s="34">
        <v>879</v>
      </c>
      <c r="V81" s="34"/>
      <c r="W81" s="34">
        <v>494</v>
      </c>
      <c r="X81" s="34"/>
      <c r="Y81" s="15">
        <f t="shared" si="29"/>
        <v>56.200227531285549</v>
      </c>
      <c r="Z81" s="15"/>
      <c r="AA81" s="34">
        <v>2228</v>
      </c>
      <c r="AB81" s="34"/>
      <c r="AC81" s="34">
        <v>1213</v>
      </c>
      <c r="AD81" s="34"/>
      <c r="AE81" s="34">
        <v>994</v>
      </c>
      <c r="AF81" s="34"/>
      <c r="AG81" s="34">
        <v>102</v>
      </c>
      <c r="AH81" s="34"/>
      <c r="AI81" s="34">
        <v>94</v>
      </c>
      <c r="AJ81" s="34"/>
      <c r="AK81" s="34">
        <v>51</v>
      </c>
      <c r="AL81" s="34"/>
      <c r="AM81" s="34">
        <v>132</v>
      </c>
      <c r="AN81" s="34"/>
      <c r="AO81" s="34">
        <v>581</v>
      </c>
      <c r="AP81" s="34"/>
      <c r="AQ81" s="34">
        <v>461</v>
      </c>
      <c r="AR81" s="34"/>
      <c r="AS81" s="34">
        <f t="shared" si="31"/>
        <v>1042</v>
      </c>
      <c r="AT81" s="34">
        <f t="shared" si="31"/>
        <v>0</v>
      </c>
      <c r="AU81" s="34">
        <f t="shared" si="32"/>
        <v>1042</v>
      </c>
      <c r="AV81" s="34">
        <f>AO81+'Sep25'!AV81</f>
        <v>1805</v>
      </c>
      <c r="AW81" s="34">
        <f>AP81+'Sep25'!AW81</f>
        <v>0</v>
      </c>
      <c r="AX81" s="34">
        <f>AQ81+'Sep25'!AX81</f>
        <v>1423</v>
      </c>
      <c r="AY81" s="34">
        <f>AR81+'Sep25'!AY81</f>
        <v>0</v>
      </c>
      <c r="AZ81" s="34">
        <f t="shared" si="33"/>
        <v>3228</v>
      </c>
      <c r="BA81" s="34">
        <f t="shared" si="33"/>
        <v>0</v>
      </c>
      <c r="BB81" s="34">
        <f t="shared" si="34"/>
        <v>3228</v>
      </c>
      <c r="BC81" s="34">
        <v>86</v>
      </c>
      <c r="BD81" s="34">
        <v>430</v>
      </c>
      <c r="BE81" s="34">
        <f>BC81+'Sep25'!BE81</f>
        <v>212</v>
      </c>
      <c r="BF81" s="34">
        <f>BD81+'Sep25'!BF81</f>
        <v>1060</v>
      </c>
      <c r="BG81" s="34">
        <v>0</v>
      </c>
      <c r="BH81" s="34">
        <v>0</v>
      </c>
      <c r="BI81" s="34"/>
      <c r="BJ81" s="34"/>
      <c r="BK81" s="39"/>
      <c r="BL81" s="39"/>
      <c r="BM81" s="34">
        <f t="shared" si="26"/>
        <v>0</v>
      </c>
    </row>
    <row r="82" spans="1:65" s="1" customFormat="1" ht="17.100000000000001" customHeight="1">
      <c r="A82" s="12">
        <v>63</v>
      </c>
      <c r="B82" s="13" t="s">
        <v>130</v>
      </c>
      <c r="C82" s="13">
        <v>15000</v>
      </c>
      <c r="D82" s="13">
        <v>0</v>
      </c>
      <c r="E82" s="34">
        <v>1143</v>
      </c>
      <c r="F82" s="34"/>
      <c r="G82" s="34">
        <v>752</v>
      </c>
      <c r="H82" s="15">
        <f t="shared" si="30"/>
        <v>65.791776027996505</v>
      </c>
      <c r="I82" s="34">
        <v>0</v>
      </c>
      <c r="J82" s="15"/>
      <c r="K82" s="34">
        <f>G82+'Sep25'!K82</f>
        <v>2402</v>
      </c>
      <c r="L82" s="15">
        <f t="shared" si="28"/>
        <v>16.013333333333332</v>
      </c>
      <c r="M82" s="34">
        <f>I82+'Sep25'!M82</f>
        <v>0</v>
      </c>
      <c r="N82" s="15"/>
      <c r="O82" s="34">
        <v>37</v>
      </c>
      <c r="P82" s="34"/>
      <c r="Q82" s="34">
        <f>O82+'Sep25'!Q82</f>
        <v>141</v>
      </c>
      <c r="R82" s="34">
        <f>P82+'Sep25'!R82</f>
        <v>0</v>
      </c>
      <c r="S82" s="34">
        <v>1239</v>
      </c>
      <c r="T82" s="34"/>
      <c r="U82" s="34">
        <v>439</v>
      </c>
      <c r="V82" s="34"/>
      <c r="W82" s="34">
        <v>246</v>
      </c>
      <c r="X82" s="34"/>
      <c r="Y82" s="15">
        <f t="shared" si="29"/>
        <v>56.03644646924829</v>
      </c>
      <c r="Z82" s="15"/>
      <c r="AA82" s="34">
        <v>724</v>
      </c>
      <c r="AB82" s="34"/>
      <c r="AC82" s="34">
        <v>401</v>
      </c>
      <c r="AD82" s="34"/>
      <c r="AE82" s="34">
        <v>321</v>
      </c>
      <c r="AF82" s="34"/>
      <c r="AG82" s="34">
        <v>15</v>
      </c>
      <c r="AH82" s="34"/>
      <c r="AI82" s="34">
        <v>27</v>
      </c>
      <c r="AJ82" s="34"/>
      <c r="AK82" s="34">
        <v>6</v>
      </c>
      <c r="AL82" s="34"/>
      <c r="AM82" s="34">
        <v>26</v>
      </c>
      <c r="AN82" s="34"/>
      <c r="AO82" s="34">
        <v>171</v>
      </c>
      <c r="AP82" s="34"/>
      <c r="AQ82" s="34">
        <v>150</v>
      </c>
      <c r="AR82" s="34"/>
      <c r="AS82" s="34">
        <f t="shared" si="31"/>
        <v>321</v>
      </c>
      <c r="AT82" s="34">
        <f t="shared" si="31"/>
        <v>0</v>
      </c>
      <c r="AU82" s="34">
        <f t="shared" si="32"/>
        <v>321</v>
      </c>
      <c r="AV82" s="34">
        <f>AO82+'Sep25'!AV82</f>
        <v>543</v>
      </c>
      <c r="AW82" s="34">
        <f>AP82+'Sep25'!AW82</f>
        <v>0</v>
      </c>
      <c r="AX82" s="34">
        <f>AQ82+'Sep25'!AX82</f>
        <v>428</v>
      </c>
      <c r="AY82" s="34">
        <f>AR82+'Sep25'!AY82</f>
        <v>0</v>
      </c>
      <c r="AZ82" s="34">
        <f t="shared" si="33"/>
        <v>971</v>
      </c>
      <c r="BA82" s="34">
        <f t="shared" si="33"/>
        <v>0</v>
      </c>
      <c r="BB82" s="34">
        <f t="shared" si="34"/>
        <v>971</v>
      </c>
      <c r="BC82" s="34">
        <v>0</v>
      </c>
      <c r="BD82" s="34">
        <v>0</v>
      </c>
      <c r="BE82" s="34">
        <v>0</v>
      </c>
      <c r="BF82" s="34">
        <v>0</v>
      </c>
      <c r="BG82" s="34">
        <v>0</v>
      </c>
      <c r="BH82" s="34">
        <v>0</v>
      </c>
      <c r="BI82" s="34"/>
      <c r="BJ82" s="34"/>
      <c r="BK82" s="39"/>
      <c r="BL82" s="39"/>
      <c r="BM82" s="34">
        <f t="shared" si="26"/>
        <v>0</v>
      </c>
    </row>
    <row r="83" spans="1:65" s="1" customFormat="1" ht="17.100000000000001" customHeight="1">
      <c r="A83" s="12">
        <v>64</v>
      </c>
      <c r="B83" s="13" t="s">
        <v>131</v>
      </c>
      <c r="C83" s="13">
        <v>18000</v>
      </c>
      <c r="D83" s="13">
        <v>0</v>
      </c>
      <c r="E83" s="34">
        <v>1467</v>
      </c>
      <c r="F83" s="34"/>
      <c r="G83" s="34">
        <v>1196</v>
      </c>
      <c r="H83" s="15">
        <f t="shared" si="30"/>
        <v>81.526925698704844</v>
      </c>
      <c r="I83" s="34">
        <v>0</v>
      </c>
      <c r="J83" s="15"/>
      <c r="K83" s="34">
        <f>G83+'Sep25'!K83</f>
        <v>4049</v>
      </c>
      <c r="L83" s="15">
        <f t="shared" si="28"/>
        <v>22.494444444444444</v>
      </c>
      <c r="M83" s="34">
        <f>I83+'Sep25'!M83</f>
        <v>0</v>
      </c>
      <c r="N83" s="15"/>
      <c r="O83" s="34">
        <v>42</v>
      </c>
      <c r="P83" s="34"/>
      <c r="Q83" s="34">
        <f>O83+'Sep25'!Q83</f>
        <v>132</v>
      </c>
      <c r="R83" s="34">
        <f>P83+'Sep25'!R83</f>
        <v>0</v>
      </c>
      <c r="S83" s="34">
        <v>1661</v>
      </c>
      <c r="T83" s="34"/>
      <c r="U83" s="34">
        <v>563</v>
      </c>
      <c r="V83" s="34"/>
      <c r="W83" s="34">
        <v>301</v>
      </c>
      <c r="X83" s="34"/>
      <c r="Y83" s="15">
        <f t="shared" si="29"/>
        <v>53.46358792184725</v>
      </c>
      <c r="Z83" s="15"/>
      <c r="AA83" s="34">
        <v>1125</v>
      </c>
      <c r="AB83" s="34"/>
      <c r="AC83" s="34">
        <v>570</v>
      </c>
      <c r="AD83" s="34"/>
      <c r="AE83" s="34">
        <v>539</v>
      </c>
      <c r="AF83" s="34"/>
      <c r="AG83" s="34">
        <v>10</v>
      </c>
      <c r="AH83" s="34"/>
      <c r="AI83" s="34">
        <v>48</v>
      </c>
      <c r="AJ83" s="34"/>
      <c r="AK83" s="34">
        <v>3</v>
      </c>
      <c r="AL83" s="34"/>
      <c r="AM83" s="34">
        <v>46</v>
      </c>
      <c r="AN83" s="34"/>
      <c r="AO83" s="34">
        <v>256</v>
      </c>
      <c r="AP83" s="34"/>
      <c r="AQ83" s="34">
        <v>206</v>
      </c>
      <c r="AR83" s="34"/>
      <c r="AS83" s="34">
        <f t="shared" si="31"/>
        <v>462</v>
      </c>
      <c r="AT83" s="34">
        <f t="shared" si="31"/>
        <v>0</v>
      </c>
      <c r="AU83" s="34">
        <f t="shared" si="32"/>
        <v>462</v>
      </c>
      <c r="AV83" s="34">
        <f>AO83+'Sep25'!AV83</f>
        <v>922</v>
      </c>
      <c r="AW83" s="34">
        <f>AP83+'Sep25'!AW83</f>
        <v>0</v>
      </c>
      <c r="AX83" s="34">
        <f>AQ83+'Sep25'!AX83</f>
        <v>764</v>
      </c>
      <c r="AY83" s="34">
        <f>AR83+'Sep25'!AY83</f>
        <v>0</v>
      </c>
      <c r="AZ83" s="34">
        <f t="shared" si="33"/>
        <v>1686</v>
      </c>
      <c r="BA83" s="34">
        <f t="shared" si="33"/>
        <v>0</v>
      </c>
      <c r="BB83" s="34">
        <f t="shared" si="34"/>
        <v>1686</v>
      </c>
      <c r="BC83" s="34">
        <v>0</v>
      </c>
      <c r="BD83" s="34">
        <v>0</v>
      </c>
      <c r="BE83" s="34">
        <v>0</v>
      </c>
      <c r="BF83" s="34">
        <v>0</v>
      </c>
      <c r="BG83" s="34">
        <v>0</v>
      </c>
      <c r="BH83" s="34">
        <v>0</v>
      </c>
      <c r="BI83" s="34"/>
      <c r="BJ83" s="34"/>
      <c r="BK83" s="39"/>
      <c r="BL83" s="39"/>
      <c r="BM83" s="34">
        <f t="shared" si="26"/>
        <v>0</v>
      </c>
    </row>
    <row r="84" spans="1:65" s="1" customFormat="1" ht="17.100000000000001" customHeight="1">
      <c r="A84" s="16">
        <v>65</v>
      </c>
      <c r="B84" s="17" t="s">
        <v>132</v>
      </c>
      <c r="C84" s="13">
        <v>10000</v>
      </c>
      <c r="D84" s="13">
        <v>0</v>
      </c>
      <c r="E84" s="34">
        <v>843</v>
      </c>
      <c r="F84" s="34"/>
      <c r="G84" s="34">
        <v>683</v>
      </c>
      <c r="H84" s="15">
        <f t="shared" si="30"/>
        <v>81.020166073546861</v>
      </c>
      <c r="I84" s="34">
        <v>0</v>
      </c>
      <c r="J84" s="15"/>
      <c r="K84" s="34">
        <f>G84+'Sep25'!K84</f>
        <v>2603</v>
      </c>
      <c r="L84" s="15">
        <f t="shared" si="28"/>
        <v>26.03</v>
      </c>
      <c r="M84" s="34">
        <f>I84+'Sep25'!M84</f>
        <v>0</v>
      </c>
      <c r="N84" s="15"/>
      <c r="O84" s="34">
        <v>52</v>
      </c>
      <c r="P84" s="34"/>
      <c r="Q84" s="34">
        <f>O84+'Sep25'!Q84</f>
        <v>205</v>
      </c>
      <c r="R84" s="34">
        <f>P84+'Sep25'!R84</f>
        <v>0</v>
      </c>
      <c r="S84" s="34">
        <v>1487</v>
      </c>
      <c r="T84" s="34"/>
      <c r="U84" s="34">
        <v>1112</v>
      </c>
      <c r="V84" s="34"/>
      <c r="W84" s="34">
        <v>218</v>
      </c>
      <c r="X84" s="34"/>
      <c r="Y84" s="15">
        <f t="shared" si="29"/>
        <v>19.60431654676259</v>
      </c>
      <c r="Z84" s="15"/>
      <c r="AA84" s="34">
        <v>849</v>
      </c>
      <c r="AB84" s="34"/>
      <c r="AC84" s="34">
        <v>467</v>
      </c>
      <c r="AD84" s="34"/>
      <c r="AE84" s="34">
        <v>417</v>
      </c>
      <c r="AF84" s="34"/>
      <c r="AG84" s="34">
        <v>15</v>
      </c>
      <c r="AH84" s="34"/>
      <c r="AI84" s="34">
        <v>62</v>
      </c>
      <c r="AJ84" s="34"/>
      <c r="AK84" s="34">
        <v>20</v>
      </c>
      <c r="AL84" s="34"/>
      <c r="AM84" s="34">
        <v>26</v>
      </c>
      <c r="AN84" s="34"/>
      <c r="AO84" s="34">
        <v>185</v>
      </c>
      <c r="AP84" s="34"/>
      <c r="AQ84" s="34">
        <v>135</v>
      </c>
      <c r="AR84" s="34"/>
      <c r="AS84" s="34">
        <f t="shared" si="31"/>
        <v>320</v>
      </c>
      <c r="AT84" s="34">
        <f t="shared" si="31"/>
        <v>0</v>
      </c>
      <c r="AU84" s="34">
        <f t="shared" si="32"/>
        <v>320</v>
      </c>
      <c r="AV84" s="34">
        <f>AO84+'Sep25'!AV84</f>
        <v>632</v>
      </c>
      <c r="AW84" s="34">
        <f>AP84+'Sep25'!AW84</f>
        <v>0</v>
      </c>
      <c r="AX84" s="34">
        <f>AQ84+'Sep25'!AX84</f>
        <v>458</v>
      </c>
      <c r="AY84" s="34">
        <f>AR84+'Sep25'!AY84</f>
        <v>0</v>
      </c>
      <c r="AZ84" s="34">
        <f t="shared" si="33"/>
        <v>1090</v>
      </c>
      <c r="BA84" s="34">
        <f t="shared" si="33"/>
        <v>0</v>
      </c>
      <c r="BB84" s="34">
        <f t="shared" si="34"/>
        <v>1090</v>
      </c>
      <c r="BC84" s="34">
        <v>0</v>
      </c>
      <c r="BD84" s="34">
        <v>0</v>
      </c>
      <c r="BE84" s="34">
        <v>0</v>
      </c>
      <c r="BF84" s="34">
        <v>0</v>
      </c>
      <c r="BG84" s="34">
        <v>0</v>
      </c>
      <c r="BH84" s="34">
        <v>0</v>
      </c>
      <c r="BI84" s="34"/>
      <c r="BJ84" s="34"/>
      <c r="BK84" s="39"/>
      <c r="BL84" s="39"/>
      <c r="BM84" s="34">
        <f t="shared" si="26"/>
        <v>0</v>
      </c>
    </row>
    <row r="85" spans="1:65" s="138" customFormat="1" ht="17.100000000000001" customHeight="1">
      <c r="A85" s="18"/>
      <c r="B85" s="19" t="s">
        <v>74</v>
      </c>
      <c r="C85" s="19">
        <f>SUM(C81:C84)</f>
        <v>77000</v>
      </c>
      <c r="D85" s="19">
        <f t="shared" ref="D85:BM85" si="42">SUM(D81:D84)</f>
        <v>0</v>
      </c>
      <c r="E85" s="35">
        <f t="shared" si="42"/>
        <v>6158</v>
      </c>
      <c r="F85" s="35">
        <f t="shared" si="42"/>
        <v>0</v>
      </c>
      <c r="G85" s="35">
        <f t="shared" si="42"/>
        <v>4875</v>
      </c>
      <c r="H85" s="21">
        <f t="shared" si="30"/>
        <v>79.165313413445929</v>
      </c>
      <c r="I85" s="35">
        <f t="shared" si="42"/>
        <v>0</v>
      </c>
      <c r="J85" s="35">
        <f t="shared" si="42"/>
        <v>0</v>
      </c>
      <c r="K85" s="35">
        <f t="shared" si="42"/>
        <v>16274</v>
      </c>
      <c r="L85" s="21">
        <f t="shared" si="28"/>
        <v>21.135064935064936</v>
      </c>
      <c r="M85" s="35">
        <f t="shared" si="42"/>
        <v>0</v>
      </c>
      <c r="N85" s="35">
        <f t="shared" si="42"/>
        <v>0</v>
      </c>
      <c r="O85" s="35">
        <f t="shared" si="42"/>
        <v>283</v>
      </c>
      <c r="P85" s="35">
        <f t="shared" si="42"/>
        <v>0</v>
      </c>
      <c r="Q85" s="35">
        <f t="shared" si="42"/>
        <v>902</v>
      </c>
      <c r="R85" s="35">
        <f t="shared" si="42"/>
        <v>0</v>
      </c>
      <c r="S85" s="35">
        <f t="shared" si="42"/>
        <v>7314</v>
      </c>
      <c r="T85" s="35">
        <f t="shared" si="42"/>
        <v>0</v>
      </c>
      <c r="U85" s="35">
        <f t="shared" si="42"/>
        <v>2993</v>
      </c>
      <c r="V85" s="35">
        <f t="shared" si="42"/>
        <v>0</v>
      </c>
      <c r="W85" s="35">
        <f t="shared" si="42"/>
        <v>1259</v>
      </c>
      <c r="X85" s="35">
        <f t="shared" si="42"/>
        <v>0</v>
      </c>
      <c r="Y85" s="21">
        <f t="shared" si="29"/>
        <v>42.064817908453058</v>
      </c>
      <c r="Z85" s="21"/>
      <c r="AA85" s="35">
        <f t="shared" si="42"/>
        <v>4926</v>
      </c>
      <c r="AB85" s="35">
        <f t="shared" si="42"/>
        <v>0</v>
      </c>
      <c r="AC85" s="35">
        <f t="shared" si="42"/>
        <v>2651</v>
      </c>
      <c r="AD85" s="35">
        <f t="shared" si="42"/>
        <v>0</v>
      </c>
      <c r="AE85" s="35">
        <f t="shared" si="42"/>
        <v>2271</v>
      </c>
      <c r="AF85" s="35">
        <f t="shared" si="42"/>
        <v>0</v>
      </c>
      <c r="AG85" s="35">
        <f t="shared" si="42"/>
        <v>142</v>
      </c>
      <c r="AH85" s="35">
        <f t="shared" si="42"/>
        <v>0</v>
      </c>
      <c r="AI85" s="35">
        <f t="shared" si="42"/>
        <v>231</v>
      </c>
      <c r="AJ85" s="35">
        <f t="shared" si="42"/>
        <v>0</v>
      </c>
      <c r="AK85" s="35">
        <f t="shared" si="42"/>
        <v>80</v>
      </c>
      <c r="AL85" s="35">
        <f t="shared" si="42"/>
        <v>0</v>
      </c>
      <c r="AM85" s="35">
        <f t="shared" si="42"/>
        <v>230</v>
      </c>
      <c r="AN85" s="35">
        <f t="shared" si="42"/>
        <v>0</v>
      </c>
      <c r="AO85" s="35">
        <f t="shared" si="42"/>
        <v>1193</v>
      </c>
      <c r="AP85" s="35">
        <f t="shared" si="42"/>
        <v>0</v>
      </c>
      <c r="AQ85" s="35">
        <f t="shared" si="42"/>
        <v>952</v>
      </c>
      <c r="AR85" s="35">
        <f t="shared" si="42"/>
        <v>0</v>
      </c>
      <c r="AS85" s="35">
        <f t="shared" si="42"/>
        <v>2145</v>
      </c>
      <c r="AT85" s="35">
        <f t="shared" si="42"/>
        <v>0</v>
      </c>
      <c r="AU85" s="35">
        <f t="shared" si="42"/>
        <v>2145</v>
      </c>
      <c r="AV85" s="35">
        <f t="shared" si="42"/>
        <v>3902</v>
      </c>
      <c r="AW85" s="35">
        <f t="shared" si="42"/>
        <v>0</v>
      </c>
      <c r="AX85" s="35">
        <f t="shared" si="42"/>
        <v>3073</v>
      </c>
      <c r="AY85" s="35">
        <f t="shared" si="42"/>
        <v>0</v>
      </c>
      <c r="AZ85" s="35">
        <f t="shared" si="42"/>
        <v>6975</v>
      </c>
      <c r="BA85" s="35">
        <f t="shared" si="42"/>
        <v>0</v>
      </c>
      <c r="BB85" s="35">
        <f t="shared" si="42"/>
        <v>6975</v>
      </c>
      <c r="BC85" s="35">
        <f t="shared" si="42"/>
        <v>86</v>
      </c>
      <c r="BD85" s="35">
        <f t="shared" si="42"/>
        <v>430</v>
      </c>
      <c r="BE85" s="35">
        <f t="shared" si="42"/>
        <v>212</v>
      </c>
      <c r="BF85" s="35">
        <f t="shared" si="42"/>
        <v>1060</v>
      </c>
      <c r="BG85" s="35">
        <f t="shared" si="42"/>
        <v>0</v>
      </c>
      <c r="BH85" s="35">
        <f t="shared" si="42"/>
        <v>0</v>
      </c>
      <c r="BI85" s="35">
        <f t="shared" si="42"/>
        <v>0</v>
      </c>
      <c r="BJ85" s="35">
        <f t="shared" si="42"/>
        <v>0</v>
      </c>
      <c r="BK85" s="35">
        <f t="shared" si="42"/>
        <v>0</v>
      </c>
      <c r="BL85" s="35">
        <f t="shared" si="42"/>
        <v>0</v>
      </c>
      <c r="BM85" s="35">
        <f t="shared" si="42"/>
        <v>0</v>
      </c>
    </row>
    <row r="86" spans="1:65" s="1" customFormat="1" ht="17.100000000000001" customHeight="1">
      <c r="A86" s="22">
        <v>65</v>
      </c>
      <c r="B86" s="29" t="s">
        <v>133</v>
      </c>
      <c r="C86" s="13">
        <v>14500</v>
      </c>
      <c r="D86" s="13">
        <v>0</v>
      </c>
      <c r="E86" s="34">
        <v>700</v>
      </c>
      <c r="F86" s="34"/>
      <c r="G86" s="34">
        <v>689</v>
      </c>
      <c r="H86" s="15">
        <f t="shared" si="30"/>
        <v>98.428571428571431</v>
      </c>
      <c r="I86" s="34">
        <v>0</v>
      </c>
      <c r="J86" s="15"/>
      <c r="K86" s="34">
        <f>G86+'Sep25'!K86</f>
        <v>2686</v>
      </c>
      <c r="L86" s="15">
        <f t="shared" si="28"/>
        <v>18.524137931034481</v>
      </c>
      <c r="M86" s="34">
        <f>I86+'Sep25'!M86</f>
        <v>0</v>
      </c>
      <c r="N86" s="15"/>
      <c r="O86" s="34">
        <v>25</v>
      </c>
      <c r="P86" s="34"/>
      <c r="Q86" s="34">
        <f>O86+'Sep25'!Q86</f>
        <v>93</v>
      </c>
      <c r="R86" s="34">
        <f>P86+'Sep25'!R86</f>
        <v>0</v>
      </c>
      <c r="S86" s="34">
        <v>1603</v>
      </c>
      <c r="T86" s="34"/>
      <c r="U86" s="34">
        <v>451</v>
      </c>
      <c r="V86" s="34"/>
      <c r="W86" s="34">
        <v>295</v>
      </c>
      <c r="X86" s="34"/>
      <c r="Y86" s="15">
        <f t="shared" si="29"/>
        <v>65.410199556541016</v>
      </c>
      <c r="Z86" s="15"/>
      <c r="AA86" s="34">
        <v>716</v>
      </c>
      <c r="AB86" s="34"/>
      <c r="AC86" s="34">
        <v>398</v>
      </c>
      <c r="AD86" s="34"/>
      <c r="AE86" s="34">
        <v>157</v>
      </c>
      <c r="AF86" s="34"/>
      <c r="AG86" s="34">
        <v>53</v>
      </c>
      <c r="AH86" s="34"/>
      <c r="AI86" s="34">
        <v>57</v>
      </c>
      <c r="AJ86" s="34"/>
      <c r="AK86" s="34">
        <v>22</v>
      </c>
      <c r="AL86" s="34"/>
      <c r="AM86" s="34">
        <v>37</v>
      </c>
      <c r="AN86" s="34"/>
      <c r="AO86" s="34">
        <v>193</v>
      </c>
      <c r="AP86" s="34"/>
      <c r="AQ86" s="34">
        <v>158</v>
      </c>
      <c r="AR86" s="34"/>
      <c r="AS86" s="34">
        <f t="shared" si="31"/>
        <v>351</v>
      </c>
      <c r="AT86" s="34">
        <f t="shared" si="31"/>
        <v>0</v>
      </c>
      <c r="AU86" s="34">
        <f t="shared" si="32"/>
        <v>351</v>
      </c>
      <c r="AV86" s="34">
        <f>AO86+'Sep25'!AV86</f>
        <v>591</v>
      </c>
      <c r="AW86" s="34">
        <f>AP86+'Sep25'!AW86</f>
        <v>0</v>
      </c>
      <c r="AX86" s="34">
        <f>AQ86+'Sep25'!AX86</f>
        <v>504</v>
      </c>
      <c r="AY86" s="34">
        <f>AR86+'Sep25'!AY86</f>
        <v>0</v>
      </c>
      <c r="AZ86" s="34">
        <f t="shared" si="33"/>
        <v>1095</v>
      </c>
      <c r="BA86" s="34">
        <f t="shared" si="33"/>
        <v>0</v>
      </c>
      <c r="BB86" s="34">
        <f t="shared" si="34"/>
        <v>1095</v>
      </c>
      <c r="BC86" s="34"/>
      <c r="BD86" s="34"/>
      <c r="BE86" s="34"/>
      <c r="BF86" s="34"/>
      <c r="BG86" s="34"/>
      <c r="BH86" s="34"/>
      <c r="BI86" s="34"/>
      <c r="BJ86" s="34"/>
      <c r="BK86" s="39"/>
      <c r="BL86" s="39"/>
      <c r="BM86" s="34">
        <f t="shared" si="26"/>
        <v>0</v>
      </c>
    </row>
    <row r="87" spans="1:65" s="1" customFormat="1" ht="17.100000000000001" customHeight="1">
      <c r="A87" s="16">
        <v>66</v>
      </c>
      <c r="B87" s="13" t="s">
        <v>134</v>
      </c>
      <c r="C87" s="13">
        <v>15000</v>
      </c>
      <c r="D87" s="13">
        <v>0</v>
      </c>
      <c r="E87" s="34">
        <v>985</v>
      </c>
      <c r="F87" s="34"/>
      <c r="G87" s="34">
        <v>987</v>
      </c>
      <c r="H87" s="15">
        <f t="shared" si="30"/>
        <v>100.20304568527919</v>
      </c>
      <c r="I87" s="34">
        <v>0</v>
      </c>
      <c r="J87" s="15"/>
      <c r="K87" s="34">
        <f>G87+'Sep25'!K87</f>
        <v>4078</v>
      </c>
      <c r="L87" s="15">
        <f t="shared" si="28"/>
        <v>27.186666666666667</v>
      </c>
      <c r="M87" s="34">
        <f>I87+'Sep25'!M87</f>
        <v>0</v>
      </c>
      <c r="N87" s="15"/>
      <c r="O87" s="34">
        <v>22</v>
      </c>
      <c r="P87" s="34"/>
      <c r="Q87" s="34">
        <f>O87+'Sep25'!Q87</f>
        <v>74</v>
      </c>
      <c r="R87" s="34">
        <f>P87+'Sep25'!R87</f>
        <v>0</v>
      </c>
      <c r="S87" s="34">
        <v>2063</v>
      </c>
      <c r="T87" s="34"/>
      <c r="U87" s="34">
        <v>759</v>
      </c>
      <c r="V87" s="34"/>
      <c r="W87" s="34">
        <v>516</v>
      </c>
      <c r="X87" s="34"/>
      <c r="Y87" s="15">
        <f t="shared" si="29"/>
        <v>67.984189723320156</v>
      </c>
      <c r="Z87" s="15"/>
      <c r="AA87" s="34">
        <v>1296</v>
      </c>
      <c r="AB87" s="34"/>
      <c r="AC87" s="34">
        <v>655</v>
      </c>
      <c r="AD87" s="34"/>
      <c r="AE87" s="34">
        <v>226</v>
      </c>
      <c r="AF87" s="34"/>
      <c r="AG87" s="34">
        <v>71</v>
      </c>
      <c r="AH87" s="34"/>
      <c r="AI87" s="34">
        <v>85</v>
      </c>
      <c r="AJ87" s="34"/>
      <c r="AK87" s="34">
        <v>37</v>
      </c>
      <c r="AL87" s="34"/>
      <c r="AM87" s="34">
        <v>29</v>
      </c>
      <c r="AN87" s="34"/>
      <c r="AO87" s="34">
        <v>284</v>
      </c>
      <c r="AP87" s="34"/>
      <c r="AQ87" s="34">
        <v>214</v>
      </c>
      <c r="AR87" s="34"/>
      <c r="AS87" s="34">
        <f t="shared" si="31"/>
        <v>498</v>
      </c>
      <c r="AT87" s="34">
        <f t="shared" si="31"/>
        <v>0</v>
      </c>
      <c r="AU87" s="34">
        <f t="shared" si="32"/>
        <v>498</v>
      </c>
      <c r="AV87" s="34">
        <f>AO87+'Sep25'!AV87</f>
        <v>948</v>
      </c>
      <c r="AW87" s="34">
        <f>AP87+'Sep25'!AW87</f>
        <v>0</v>
      </c>
      <c r="AX87" s="34">
        <f>AQ87+'Sep25'!AX87</f>
        <v>736</v>
      </c>
      <c r="AY87" s="34">
        <f>AR87+'Sep25'!AY87</f>
        <v>0</v>
      </c>
      <c r="AZ87" s="34">
        <f t="shared" si="33"/>
        <v>1684</v>
      </c>
      <c r="BA87" s="34">
        <f t="shared" si="33"/>
        <v>0</v>
      </c>
      <c r="BB87" s="34">
        <f t="shared" si="34"/>
        <v>1684</v>
      </c>
      <c r="BC87" s="34"/>
      <c r="BD87" s="34"/>
      <c r="BE87" s="34"/>
      <c r="BF87" s="34"/>
      <c r="BG87" s="34"/>
      <c r="BH87" s="34"/>
      <c r="BI87" s="34"/>
      <c r="BJ87" s="34"/>
      <c r="BK87" s="39"/>
      <c r="BL87" s="39"/>
      <c r="BM87" s="34">
        <f t="shared" si="26"/>
        <v>0</v>
      </c>
    </row>
    <row r="88" spans="1:65" s="138" customFormat="1" ht="17.100000000000001" customHeight="1">
      <c r="A88" s="18"/>
      <c r="B88" s="19" t="s">
        <v>74</v>
      </c>
      <c r="C88" s="19">
        <f>SUM(C86:C87)</f>
        <v>29500</v>
      </c>
      <c r="D88" s="19">
        <f t="shared" ref="D88:BM88" si="43">SUM(D86:D87)</f>
        <v>0</v>
      </c>
      <c r="E88" s="19">
        <f t="shared" si="43"/>
        <v>1685</v>
      </c>
      <c r="F88" s="19">
        <f t="shared" si="43"/>
        <v>0</v>
      </c>
      <c r="G88" s="19">
        <f t="shared" si="43"/>
        <v>1676</v>
      </c>
      <c r="H88" s="21">
        <f t="shared" si="30"/>
        <v>99.465875370919875</v>
      </c>
      <c r="I88" s="35">
        <f t="shared" si="43"/>
        <v>0</v>
      </c>
      <c r="J88" s="35">
        <f t="shared" si="43"/>
        <v>0</v>
      </c>
      <c r="K88" s="35">
        <f t="shared" si="43"/>
        <v>6764</v>
      </c>
      <c r="L88" s="21">
        <f t="shared" si="28"/>
        <v>22.928813559322034</v>
      </c>
      <c r="M88" s="35">
        <f t="shared" si="43"/>
        <v>0</v>
      </c>
      <c r="N88" s="35">
        <f t="shared" si="43"/>
        <v>0</v>
      </c>
      <c r="O88" s="35">
        <f t="shared" si="43"/>
        <v>47</v>
      </c>
      <c r="P88" s="35">
        <f t="shared" si="43"/>
        <v>0</v>
      </c>
      <c r="Q88" s="35">
        <f t="shared" si="43"/>
        <v>167</v>
      </c>
      <c r="R88" s="35">
        <f t="shared" si="43"/>
        <v>0</v>
      </c>
      <c r="S88" s="35">
        <f t="shared" si="43"/>
        <v>3666</v>
      </c>
      <c r="T88" s="35">
        <f t="shared" si="43"/>
        <v>0</v>
      </c>
      <c r="U88" s="35">
        <f t="shared" si="43"/>
        <v>1210</v>
      </c>
      <c r="V88" s="35">
        <f t="shared" si="43"/>
        <v>0</v>
      </c>
      <c r="W88" s="35">
        <f t="shared" si="43"/>
        <v>811</v>
      </c>
      <c r="X88" s="35">
        <f t="shared" si="43"/>
        <v>0</v>
      </c>
      <c r="Y88" s="21">
        <f t="shared" si="29"/>
        <v>67.024793388429757</v>
      </c>
      <c r="Z88" s="35">
        <f t="shared" si="43"/>
        <v>0</v>
      </c>
      <c r="AA88" s="35">
        <f t="shared" si="43"/>
        <v>2012</v>
      </c>
      <c r="AB88" s="35">
        <f t="shared" si="43"/>
        <v>0</v>
      </c>
      <c r="AC88" s="35">
        <f t="shared" si="43"/>
        <v>1053</v>
      </c>
      <c r="AD88" s="35">
        <f t="shared" si="43"/>
        <v>0</v>
      </c>
      <c r="AE88" s="35">
        <f t="shared" si="43"/>
        <v>383</v>
      </c>
      <c r="AF88" s="35">
        <f t="shared" si="43"/>
        <v>0</v>
      </c>
      <c r="AG88" s="35">
        <f t="shared" si="43"/>
        <v>124</v>
      </c>
      <c r="AH88" s="35">
        <f t="shared" si="43"/>
        <v>0</v>
      </c>
      <c r="AI88" s="35">
        <f t="shared" si="43"/>
        <v>142</v>
      </c>
      <c r="AJ88" s="35">
        <f t="shared" si="43"/>
        <v>0</v>
      </c>
      <c r="AK88" s="35">
        <f t="shared" si="43"/>
        <v>59</v>
      </c>
      <c r="AL88" s="35">
        <f t="shared" si="43"/>
        <v>0</v>
      </c>
      <c r="AM88" s="35">
        <f t="shared" si="43"/>
        <v>66</v>
      </c>
      <c r="AN88" s="35">
        <f t="shared" si="43"/>
        <v>0</v>
      </c>
      <c r="AO88" s="35">
        <f t="shared" si="43"/>
        <v>477</v>
      </c>
      <c r="AP88" s="35">
        <f t="shared" si="43"/>
        <v>0</v>
      </c>
      <c r="AQ88" s="35">
        <f t="shared" si="43"/>
        <v>372</v>
      </c>
      <c r="AR88" s="35">
        <f t="shared" si="43"/>
        <v>0</v>
      </c>
      <c r="AS88" s="35">
        <f t="shared" si="43"/>
        <v>849</v>
      </c>
      <c r="AT88" s="35">
        <f t="shared" si="43"/>
        <v>0</v>
      </c>
      <c r="AU88" s="35">
        <f t="shared" si="43"/>
        <v>849</v>
      </c>
      <c r="AV88" s="35">
        <f t="shared" si="43"/>
        <v>1539</v>
      </c>
      <c r="AW88" s="35">
        <f t="shared" si="43"/>
        <v>0</v>
      </c>
      <c r="AX88" s="35">
        <f t="shared" si="43"/>
        <v>1240</v>
      </c>
      <c r="AY88" s="35">
        <f t="shared" si="43"/>
        <v>0</v>
      </c>
      <c r="AZ88" s="35">
        <f t="shared" si="43"/>
        <v>2779</v>
      </c>
      <c r="BA88" s="35">
        <f t="shared" si="43"/>
        <v>0</v>
      </c>
      <c r="BB88" s="35">
        <f t="shared" si="43"/>
        <v>2779</v>
      </c>
      <c r="BC88" s="35">
        <f t="shared" si="43"/>
        <v>0</v>
      </c>
      <c r="BD88" s="35">
        <f t="shared" si="43"/>
        <v>0</v>
      </c>
      <c r="BE88" s="35">
        <f t="shared" si="43"/>
        <v>0</v>
      </c>
      <c r="BF88" s="35">
        <f t="shared" si="43"/>
        <v>0</v>
      </c>
      <c r="BG88" s="35">
        <f t="shared" si="43"/>
        <v>0</v>
      </c>
      <c r="BH88" s="35">
        <f t="shared" si="43"/>
        <v>0</v>
      </c>
      <c r="BI88" s="35">
        <f t="shared" si="43"/>
        <v>0</v>
      </c>
      <c r="BJ88" s="35">
        <f t="shared" si="43"/>
        <v>0</v>
      </c>
      <c r="BK88" s="35">
        <f t="shared" si="43"/>
        <v>0</v>
      </c>
      <c r="BL88" s="35">
        <f t="shared" si="43"/>
        <v>0</v>
      </c>
      <c r="BM88" s="35">
        <f t="shared" si="43"/>
        <v>0</v>
      </c>
    </row>
    <row r="89" spans="1:65" s="138" customFormat="1">
      <c r="A89" s="44"/>
      <c r="B89" s="45" t="s">
        <v>135</v>
      </c>
      <c r="C89" s="46">
        <f>C9+C12+C13+C19+C23+C26+C29+C33+C37+C38+C39+C40+C45+C51+C54+C57+C63+C67+C71+C76+C80+C85+C88</f>
        <v>3619500</v>
      </c>
      <c r="D89" s="47">
        <f>D9+D12+D13+D19+D23+D26+D29+D33+D37+D38+D39+D40+D45+D51+D54+D57+D63+D67+D71+D76+D80+D85+D88</f>
        <v>380500</v>
      </c>
      <c r="E89" s="69">
        <f>E9+E12+E13+E19+E23+E26+E29+E33+E37+E38+E39+E40+E45+E51+E54+E57+E63+E67+E71+E76+E80+E85+E88</f>
        <v>295487</v>
      </c>
      <c r="F89" s="69">
        <f>F9+F12+F13+F19+F23+F26+F29+F33+F37+F38+F39+F40+F45+F51+F54+F57+F63+F67+F71+F76+F80+F85+F88</f>
        <v>32962</v>
      </c>
      <c r="G89" s="69">
        <f>G9+G12+G13+G19+G23+G26+G29+G33+G37+G38+G39+G40+G45+G51+G54+G57+G63+G67+G71+G76+G80+G85+G88</f>
        <v>254805</v>
      </c>
      <c r="H89" s="49">
        <f t="shared" si="30"/>
        <v>86.232220029984404</v>
      </c>
      <c r="I89" s="59">
        <f>I9+I12+I13+I19+I23+I26+I29+I33+I37+I38+I39+I40+I45+I51+I54+I57+I63+I67+I71+I76+I80+I85+I88</f>
        <v>33704</v>
      </c>
      <c r="J89" s="49">
        <f t="shared" ref="J89" si="44">I89*100/F89</f>
        <v>102.25107699775499</v>
      </c>
      <c r="K89" s="58">
        <f>K9+K12+K13+K19+K23+K26+K29+K33+K37+K38+K39+K40+K45+K51+K54+K57+K63+K67+K71+K76+K80+K85+K88</f>
        <v>750715</v>
      </c>
      <c r="L89" s="49">
        <f t="shared" si="28"/>
        <v>20.740848183450751</v>
      </c>
      <c r="M89" s="59">
        <f>M9+M12+M13+M19+M23+M26+M29+M33+M37+M38+M39+M40+M45+M51+M54+M57+M63+M67+M71+M76+M80+M85+M88</f>
        <v>90551</v>
      </c>
      <c r="N89" s="60">
        <f t="shared" ref="N89" si="45">M89*100/D89</f>
        <v>23.797897503285149</v>
      </c>
      <c r="O89" s="69">
        <f>O9+O12+O13+O19+O23+O26+O29+O33+O37+O38+O39+O40+O45+O51+O54+O57+O63+O67+O71+O76+O80+O85+O88</f>
        <v>5363</v>
      </c>
      <c r="P89" s="69">
        <f t="shared" ref="P89:X89" si="46">P9+P12+P13+P19+P23+P26+P29+P33+P37+P38+P39+P40+P45+P51+P54+P57+P63+P67+P71+P76+P80+P85+P88</f>
        <v>1050</v>
      </c>
      <c r="Q89" s="69">
        <f t="shared" si="46"/>
        <v>17059</v>
      </c>
      <c r="R89" s="69">
        <f t="shared" si="46"/>
        <v>2705</v>
      </c>
      <c r="S89" s="69">
        <f t="shared" si="46"/>
        <v>268848</v>
      </c>
      <c r="T89" s="69">
        <f t="shared" si="46"/>
        <v>36184</v>
      </c>
      <c r="U89" s="69">
        <f t="shared" si="46"/>
        <v>77162</v>
      </c>
      <c r="V89" s="69">
        <f t="shared" si="46"/>
        <v>11118</v>
      </c>
      <c r="W89" s="69">
        <f t="shared" si="46"/>
        <v>41586</v>
      </c>
      <c r="X89" s="69">
        <f t="shared" si="46"/>
        <v>6253</v>
      </c>
      <c r="Y89" s="49">
        <f t="shared" ref="Y89:Z89" si="47">W89*100/U89</f>
        <v>53.894403981234284</v>
      </c>
      <c r="Z89" s="49">
        <f t="shared" si="47"/>
        <v>56.242129879474724</v>
      </c>
      <c r="AA89" s="69">
        <f t="shared" ref="AA89:AU89" si="48">AA9+AA12+AA13+AA19+AA23+AA26+AA29+AA33+AA37+AA38+AA39+AA40+AA45+AA51+AA54+AA57+AA63+AA67+AA71+AA76+AA80+AA85+AA88</f>
        <v>262603</v>
      </c>
      <c r="AB89" s="69">
        <f t="shared" si="48"/>
        <v>30430</v>
      </c>
      <c r="AC89" s="69">
        <f t="shared" si="48"/>
        <v>123539</v>
      </c>
      <c r="AD89" s="69">
        <f t="shared" si="48"/>
        <v>12767</v>
      </c>
      <c r="AE89" s="69">
        <f t="shared" si="48"/>
        <v>106712</v>
      </c>
      <c r="AF89" s="69">
        <f t="shared" si="48"/>
        <v>11853</v>
      </c>
      <c r="AG89" s="69">
        <f t="shared" si="48"/>
        <v>4933</v>
      </c>
      <c r="AH89" s="69">
        <f t="shared" si="48"/>
        <v>505</v>
      </c>
      <c r="AI89" s="69">
        <f t="shared" si="48"/>
        <v>14805</v>
      </c>
      <c r="AJ89" s="69">
        <f t="shared" si="48"/>
        <v>2132</v>
      </c>
      <c r="AK89" s="69">
        <f t="shared" si="48"/>
        <v>3707</v>
      </c>
      <c r="AL89" s="69">
        <f t="shared" si="48"/>
        <v>474</v>
      </c>
      <c r="AM89" s="69">
        <f t="shared" si="48"/>
        <v>10157</v>
      </c>
      <c r="AN89" s="69">
        <f t="shared" si="48"/>
        <v>1114</v>
      </c>
      <c r="AO89" s="69">
        <f t="shared" si="48"/>
        <v>61453</v>
      </c>
      <c r="AP89" s="69">
        <f t="shared" si="48"/>
        <v>6666</v>
      </c>
      <c r="AQ89" s="69">
        <f t="shared" si="48"/>
        <v>49520</v>
      </c>
      <c r="AR89" s="69">
        <f t="shared" si="48"/>
        <v>5514</v>
      </c>
      <c r="AS89" s="69">
        <f t="shared" si="48"/>
        <v>110973</v>
      </c>
      <c r="AT89" s="69">
        <f t="shared" si="48"/>
        <v>12180</v>
      </c>
      <c r="AU89" s="69">
        <f t="shared" si="48"/>
        <v>123153</v>
      </c>
      <c r="AV89" s="72">
        <f t="shared" ref="AV89:BD89" si="49">AV9+AV12+AV13+AV19+AV23+AV26+AV29+AV33+AV37+AV38+AV39+AV40+AV45+AV51+AV54+AV57+AV63+AV67+AV71+AV76+AV80+AV85+AV88</f>
        <v>185691</v>
      </c>
      <c r="AW89" s="72">
        <f t="shared" si="49"/>
        <v>19851</v>
      </c>
      <c r="AX89" s="72">
        <f t="shared" si="49"/>
        <v>150775</v>
      </c>
      <c r="AY89" s="72">
        <f t="shared" si="49"/>
        <v>16280</v>
      </c>
      <c r="AZ89" s="72">
        <f t="shared" si="49"/>
        <v>336466</v>
      </c>
      <c r="BA89" s="72">
        <f t="shared" si="49"/>
        <v>36131</v>
      </c>
      <c r="BB89" s="73">
        <f t="shared" si="49"/>
        <v>372597</v>
      </c>
      <c r="BC89" s="69">
        <f t="shared" si="49"/>
        <v>261</v>
      </c>
      <c r="BD89" s="69">
        <f t="shared" si="49"/>
        <v>1305</v>
      </c>
      <c r="BE89" s="69">
        <f t="shared" ref="BE89:BJ89" si="50">BE9+BE12+BE13+BE19+BE23+BE26+BE29+BE33+BE37+BE38+BE39+BE40+BE45+BE51+BE54+BE57+BE63+BE67+BE71+BE76+BE80+BE85+BE88</f>
        <v>757</v>
      </c>
      <c r="BF89" s="69">
        <f t="shared" si="50"/>
        <v>3785</v>
      </c>
      <c r="BG89" s="69">
        <f t="shared" si="50"/>
        <v>205</v>
      </c>
      <c r="BH89" s="69">
        <f t="shared" si="50"/>
        <v>36276</v>
      </c>
      <c r="BI89" s="69">
        <f t="shared" si="50"/>
        <v>271285</v>
      </c>
      <c r="BJ89" s="69">
        <f t="shared" si="50"/>
        <v>307561</v>
      </c>
      <c r="BK89" s="69">
        <f t="shared" ref="BK89:BM89" si="51">BK9+BK12+BK13+BK19+BK23+BK26+BK29+BK33+BK37+BK38+BK39+BK40+BK45+BK51+BK54+BK57+BK63+BK67+BK71+BK76+BK80+BK85+BK88</f>
        <v>105725</v>
      </c>
      <c r="BL89" s="69">
        <f t="shared" si="51"/>
        <v>830155</v>
      </c>
      <c r="BM89" s="69">
        <f t="shared" si="51"/>
        <v>935880</v>
      </c>
    </row>
    <row r="90" spans="1:65" s="1" customFormat="1" ht="17.25">
      <c r="A90" s="50"/>
      <c r="B90" s="51" t="s">
        <v>136</v>
      </c>
      <c r="C90" s="52">
        <f>C89+D89</f>
        <v>4000000</v>
      </c>
      <c r="D90" s="53"/>
      <c r="E90" s="52">
        <f>E89+F89</f>
        <v>328449</v>
      </c>
      <c r="F90" s="53"/>
      <c r="G90" s="52">
        <f>G89+I89</f>
        <v>288509</v>
      </c>
      <c r="H90" s="56">
        <f t="shared" si="30"/>
        <v>87.839816836099359</v>
      </c>
      <c r="I90" s="142"/>
      <c r="J90" s="62"/>
      <c r="K90" s="63">
        <f>K89+M89+Q89+R89</f>
        <v>861030</v>
      </c>
      <c r="L90" s="64">
        <f t="shared" si="28"/>
        <v>21.525749999999999</v>
      </c>
      <c r="M90" s="65"/>
      <c r="N90" s="66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</row>
    <row r="92" spans="1:65">
      <c r="L92" s="67"/>
      <c r="BJ92" s="68"/>
    </row>
    <row r="93" spans="1:65">
      <c r="L93" s="68" t="s">
        <v>256</v>
      </c>
      <c r="X93" s="68" t="s">
        <v>256</v>
      </c>
      <c r="AK93" s="68" t="s">
        <v>256</v>
      </c>
      <c r="AZ93" s="68" t="s">
        <v>256</v>
      </c>
      <c r="BJ93" s="68" t="s">
        <v>256</v>
      </c>
    </row>
    <row r="94" spans="1:65">
      <c r="L94" s="67" t="s">
        <v>257</v>
      </c>
      <c r="X94" s="67" t="s">
        <v>257</v>
      </c>
      <c r="AK94" s="67" t="s">
        <v>257</v>
      </c>
      <c r="AZ94" s="67" t="s">
        <v>257</v>
      </c>
      <c r="BJ94" s="67" t="s">
        <v>257</v>
      </c>
    </row>
  </sheetData>
  <mergeCells count="23"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  <mergeCell ref="BE1:BF1"/>
    <mergeCell ref="BG1:BJ1"/>
    <mergeCell ref="Q1:R1"/>
    <mergeCell ref="S1:Z1"/>
    <mergeCell ref="BC1:BC2"/>
    <mergeCell ref="BD1:BD2"/>
    <mergeCell ref="AV1:BB1"/>
    <mergeCell ref="AA1:AN1"/>
    <mergeCell ref="AO1:AU1"/>
  </mergeCells>
  <pageMargins left="0.7" right="0.7" top="0.5" bottom="0.5" header="0.05" footer="0.05"/>
  <pageSetup paperSize="9" scale="97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39"/>
  <sheetViews>
    <sheetView topLeftCell="A5" workbookViewId="0">
      <selection activeCell="I13" sqref="I13"/>
    </sheetView>
  </sheetViews>
  <sheetFormatPr defaultColWidth="8.85546875" defaultRowHeight="21"/>
  <cols>
    <col min="1" max="1" width="24.42578125" style="74" customWidth="1"/>
    <col min="2" max="2" width="15" style="74" customWidth="1"/>
    <col min="3" max="3" width="13.5703125" style="74" customWidth="1"/>
    <col min="4" max="4" width="16.5703125" style="74" customWidth="1"/>
    <col min="5" max="5" width="20" style="74" customWidth="1"/>
    <col min="6" max="6" width="16" style="74" customWidth="1"/>
    <col min="7" max="8" width="14.42578125" style="74" customWidth="1"/>
    <col min="9" max="9" width="13" style="74" customWidth="1"/>
    <col min="10" max="10" width="14.5703125" style="74" customWidth="1"/>
    <col min="11" max="11" width="15.42578125" style="74" customWidth="1"/>
    <col min="12" max="16384" width="8.85546875" style="74"/>
  </cols>
  <sheetData>
    <row r="1" spans="1:11" ht="21.75">
      <c r="A1" s="387" t="s">
        <v>137</v>
      </c>
      <c r="B1" s="387"/>
      <c r="C1" s="387"/>
      <c r="D1" s="387"/>
      <c r="E1" s="387"/>
      <c r="F1" s="75" t="s">
        <v>138</v>
      </c>
      <c r="G1" s="76"/>
      <c r="H1" s="76"/>
      <c r="I1" s="76"/>
      <c r="J1" s="78" t="s">
        <v>139</v>
      </c>
      <c r="K1" s="78" t="s">
        <v>140</v>
      </c>
    </row>
    <row r="2" spans="1:11">
      <c r="A2" s="388" t="s">
        <v>141</v>
      </c>
      <c r="B2" s="388"/>
      <c r="C2" s="388"/>
      <c r="D2" s="388"/>
      <c r="E2" s="388"/>
      <c r="F2" s="76" t="s">
        <v>142</v>
      </c>
      <c r="G2" s="76"/>
      <c r="H2" s="76"/>
      <c r="I2" s="76"/>
      <c r="J2" s="76"/>
      <c r="K2" s="76"/>
    </row>
    <row r="3" spans="1:11" ht="19.350000000000001" customHeight="1">
      <c r="A3" s="76"/>
      <c r="B3" s="76"/>
      <c r="C3" s="76"/>
      <c r="D3" s="76"/>
      <c r="E3" s="76"/>
      <c r="F3" s="76"/>
      <c r="G3" s="76" t="s">
        <v>143</v>
      </c>
      <c r="H3" s="76"/>
      <c r="I3" s="76"/>
      <c r="J3" s="76"/>
      <c r="K3" s="76"/>
    </row>
    <row r="4" spans="1:11" ht="19.350000000000001" customHeight="1">
      <c r="A4" s="76" t="s">
        <v>144</v>
      </c>
      <c r="B4" s="76" t="s">
        <v>145</v>
      </c>
      <c r="C4" s="76"/>
      <c r="D4" s="76"/>
      <c r="E4" s="76"/>
      <c r="F4" s="76"/>
      <c r="G4" s="76" t="s">
        <v>146</v>
      </c>
      <c r="H4" s="76"/>
      <c r="I4" s="76"/>
      <c r="J4" s="76"/>
      <c r="K4" s="76"/>
    </row>
    <row r="5" spans="1:11" ht="19.350000000000001" customHeight="1">
      <c r="A5" s="76" t="s">
        <v>147</v>
      </c>
      <c r="B5" s="76" t="s">
        <v>258</v>
      </c>
      <c r="C5" s="76"/>
      <c r="D5" s="76"/>
      <c r="E5" s="76"/>
      <c r="F5" s="76" t="s">
        <v>149</v>
      </c>
      <c r="G5" s="76"/>
      <c r="H5" s="76"/>
      <c r="I5" s="76"/>
      <c r="J5" s="76"/>
      <c r="K5" s="76"/>
    </row>
    <row r="6" spans="1:11" ht="19.350000000000001" customHeight="1">
      <c r="A6" s="76" t="s">
        <v>150</v>
      </c>
      <c r="B6" s="176">
        <v>45595</v>
      </c>
      <c r="C6" s="76"/>
      <c r="D6" s="76"/>
      <c r="E6" s="76"/>
      <c r="F6" s="76"/>
      <c r="G6" s="76" t="s">
        <v>151</v>
      </c>
      <c r="H6" s="76"/>
      <c r="I6" s="76"/>
      <c r="J6" s="76"/>
      <c r="K6" s="76"/>
    </row>
    <row r="7" spans="1:11" ht="19.350000000000001" customHeight="1">
      <c r="A7" s="76"/>
      <c r="B7" s="76"/>
      <c r="C7" s="76"/>
      <c r="D7" s="76"/>
      <c r="E7" s="76"/>
      <c r="F7" s="78" t="s">
        <v>152</v>
      </c>
      <c r="G7" s="78" t="s">
        <v>153</v>
      </c>
      <c r="H7" s="78" t="s">
        <v>154</v>
      </c>
      <c r="I7" s="78" t="s">
        <v>155</v>
      </c>
      <c r="J7" s="78" t="s">
        <v>156</v>
      </c>
      <c r="K7" s="76"/>
    </row>
    <row r="8" spans="1:11" ht="19.350000000000001" customHeight="1">
      <c r="A8" s="75" t="s">
        <v>157</v>
      </c>
      <c r="B8" s="76"/>
      <c r="C8" s="76"/>
      <c r="D8" s="76"/>
      <c r="E8" s="76"/>
      <c r="F8" s="79" t="s">
        <v>158</v>
      </c>
      <c r="G8" s="79" t="s">
        <v>158</v>
      </c>
      <c r="H8" s="79" t="s">
        <v>158</v>
      </c>
      <c r="I8" s="79" t="s">
        <v>158</v>
      </c>
      <c r="J8" s="79" t="s">
        <v>158</v>
      </c>
      <c r="K8" s="76"/>
    </row>
    <row r="9" spans="1:11" ht="19.350000000000001" customHeight="1">
      <c r="A9" s="382" t="s">
        <v>159</v>
      </c>
      <c r="B9" s="382" t="s">
        <v>160</v>
      </c>
      <c r="C9" s="382"/>
      <c r="D9" s="382"/>
      <c r="E9" s="383" t="s">
        <v>161</v>
      </c>
      <c r="F9" s="75" t="s">
        <v>259</v>
      </c>
      <c r="G9" s="76"/>
      <c r="H9" s="76"/>
      <c r="I9" s="76"/>
      <c r="J9" s="76" t="s">
        <v>225</v>
      </c>
      <c r="K9" s="76"/>
    </row>
    <row r="10" spans="1:11" ht="19.350000000000001" customHeight="1">
      <c r="A10" s="382"/>
      <c r="B10" s="80" t="s">
        <v>163</v>
      </c>
      <c r="C10" s="80" t="s">
        <v>164</v>
      </c>
      <c r="D10" s="81" t="s">
        <v>165</v>
      </c>
      <c r="E10" s="384"/>
      <c r="F10" s="385" t="s">
        <v>166</v>
      </c>
      <c r="G10" s="389" t="s">
        <v>167</v>
      </c>
      <c r="H10" s="390"/>
      <c r="I10" s="391" t="s">
        <v>226</v>
      </c>
      <c r="J10" s="392"/>
      <c r="K10" s="375" t="s">
        <v>165</v>
      </c>
    </row>
    <row r="11" spans="1:11" ht="19.350000000000001" customHeight="1">
      <c r="A11" s="84">
        <v>1</v>
      </c>
      <c r="B11" s="84">
        <v>2</v>
      </c>
      <c r="C11" s="84">
        <v>3</v>
      </c>
      <c r="D11" s="84">
        <v>4</v>
      </c>
      <c r="E11" s="84">
        <v>5</v>
      </c>
      <c r="F11" s="386"/>
      <c r="G11" s="85" t="s">
        <v>170</v>
      </c>
      <c r="H11" s="86" t="s">
        <v>168</v>
      </c>
      <c r="I11" s="128" t="s">
        <v>168</v>
      </c>
      <c r="J11" s="129" t="s">
        <v>169</v>
      </c>
      <c r="K11" s="376"/>
    </row>
    <row r="12" spans="1:11" ht="19.350000000000001" customHeight="1">
      <c r="A12" s="87" t="s">
        <v>171</v>
      </c>
      <c r="B12" s="88" t="s">
        <v>172</v>
      </c>
      <c r="C12" s="87"/>
      <c r="D12" s="87"/>
      <c r="E12" s="87"/>
      <c r="F12" s="89" t="s">
        <v>260</v>
      </c>
      <c r="G12" s="90"/>
      <c r="H12" s="91"/>
      <c r="I12" s="90"/>
      <c r="J12" s="91"/>
      <c r="K12" s="90"/>
    </row>
    <row r="13" spans="1:11" ht="19.350000000000001" customHeight="1">
      <c r="A13" s="87" t="s">
        <v>227</v>
      </c>
      <c r="B13" s="88" t="s">
        <v>172</v>
      </c>
      <c r="C13" s="87"/>
      <c r="D13" s="87"/>
      <c r="E13" s="87"/>
      <c r="F13" s="92" t="s">
        <v>175</v>
      </c>
      <c r="G13" s="93">
        <f>'Oct25'!D89</f>
        <v>380500</v>
      </c>
      <c r="H13" s="93">
        <f>'Oct25'!F89</f>
        <v>32962</v>
      </c>
      <c r="I13" s="93">
        <f>'Oct25'!I89</f>
        <v>33704</v>
      </c>
      <c r="J13" s="131">
        <f>'Summary Sep25'!J13+I13</f>
        <v>91187</v>
      </c>
      <c r="K13" s="130" t="s">
        <v>176</v>
      </c>
    </row>
    <row r="14" spans="1:11" ht="19.350000000000001" customHeight="1">
      <c r="A14" s="87" t="s">
        <v>228</v>
      </c>
      <c r="B14" s="88" t="s">
        <v>172</v>
      </c>
      <c r="C14" s="87"/>
      <c r="D14" s="87"/>
      <c r="E14" s="87"/>
      <c r="F14" s="94" t="s">
        <v>178</v>
      </c>
      <c r="G14" s="93">
        <f>'Oct25'!C89</f>
        <v>3619500</v>
      </c>
      <c r="H14" s="93">
        <f>'Oct25'!E89</f>
        <v>295487</v>
      </c>
      <c r="I14" s="93">
        <f>'Oct25'!G89</f>
        <v>254805</v>
      </c>
      <c r="J14" s="131">
        <f>'Summary Sep25'!J14+I14</f>
        <v>756214</v>
      </c>
      <c r="K14" s="132" t="s">
        <v>176</v>
      </c>
    </row>
    <row r="15" spans="1:11" ht="19.350000000000001" customHeight="1">
      <c r="A15" s="87" t="s">
        <v>229</v>
      </c>
      <c r="B15" s="88" t="s">
        <v>172</v>
      </c>
      <c r="C15" s="87"/>
      <c r="D15" s="87"/>
      <c r="E15" s="87"/>
      <c r="F15" s="95" t="s">
        <v>180</v>
      </c>
      <c r="G15" s="96">
        <f>SUM(G13:G14)</f>
        <v>4000000</v>
      </c>
      <c r="H15" s="96">
        <f>SUM(H13:H14)</f>
        <v>328449</v>
      </c>
      <c r="I15" s="96">
        <f>SUM(I13:I14)</f>
        <v>288509</v>
      </c>
      <c r="J15" s="96">
        <f>SUM(J13:J14)</f>
        <v>847401</v>
      </c>
      <c r="K15" s="133" t="s">
        <v>176</v>
      </c>
    </row>
    <row r="16" spans="1:11" ht="19.350000000000001" customHeight="1">
      <c r="A16" s="87" t="s">
        <v>230</v>
      </c>
      <c r="B16" s="88" t="s">
        <v>172</v>
      </c>
      <c r="C16" s="87"/>
      <c r="D16" s="97"/>
      <c r="E16" s="87"/>
      <c r="F16" s="98" t="s">
        <v>261</v>
      </c>
      <c r="G16" s="85"/>
      <c r="H16" s="76"/>
      <c r="I16" s="122"/>
      <c r="J16" s="76"/>
      <c r="K16" s="122"/>
    </row>
    <row r="17" spans="1:11" ht="19.350000000000001" customHeight="1">
      <c r="A17" s="87" t="s">
        <v>183</v>
      </c>
      <c r="B17" s="80" t="s">
        <v>262</v>
      </c>
      <c r="C17" s="80" t="s">
        <v>263</v>
      </c>
      <c r="D17" s="80" t="s">
        <v>232</v>
      </c>
      <c r="E17" s="87"/>
      <c r="F17" s="92" t="s">
        <v>185</v>
      </c>
      <c r="G17" s="99">
        <v>430000</v>
      </c>
      <c r="H17" s="182">
        <v>32612</v>
      </c>
      <c r="I17" s="93">
        <f>'Oct25'!BH89</f>
        <v>36276</v>
      </c>
      <c r="J17" s="131">
        <f>'Summary Sep25'!J17+I17</f>
        <v>105725</v>
      </c>
      <c r="K17" s="122"/>
    </row>
    <row r="18" spans="1:11" ht="19.350000000000001" customHeight="1">
      <c r="A18" s="76" t="s">
        <v>264</v>
      </c>
      <c r="B18" s="76"/>
      <c r="C18" s="76"/>
      <c r="D18" s="76"/>
      <c r="E18" s="76"/>
      <c r="F18" s="92" t="s">
        <v>187</v>
      </c>
      <c r="G18" s="99">
        <v>3750000</v>
      </c>
      <c r="H18" s="182">
        <v>250000</v>
      </c>
      <c r="I18" s="93">
        <f>'Oct25'!BI89</f>
        <v>271285</v>
      </c>
      <c r="J18" s="131">
        <f>'Summary Sep25'!J18+I18</f>
        <v>830155</v>
      </c>
      <c r="K18" s="126"/>
    </row>
    <row r="19" spans="1:11" ht="19.350000000000001" customHeight="1">
      <c r="A19" s="76"/>
      <c r="B19" s="76"/>
      <c r="C19" s="76"/>
      <c r="D19" s="76"/>
      <c r="E19" s="76"/>
      <c r="F19" s="95" t="s">
        <v>180</v>
      </c>
      <c r="G19" s="96">
        <f>SUM(G17:G18)</f>
        <v>4180000</v>
      </c>
      <c r="H19" s="101">
        <f>SUM(H17:H18)</f>
        <v>282612</v>
      </c>
      <c r="I19" s="96">
        <f>SUM(I17:I18)</f>
        <v>307561</v>
      </c>
      <c r="J19" s="96">
        <f>SUM(J17:J18)</f>
        <v>935880</v>
      </c>
      <c r="K19" s="87"/>
    </row>
    <row r="20" spans="1:11" ht="19.350000000000001" customHeight="1">
      <c r="A20" s="75" t="s">
        <v>188</v>
      </c>
      <c r="B20" s="76"/>
      <c r="C20" s="76"/>
      <c r="D20" s="76"/>
      <c r="E20" s="76"/>
      <c r="F20" s="98" t="s">
        <v>265</v>
      </c>
      <c r="G20" s="85"/>
      <c r="H20" s="7"/>
      <c r="I20" s="85"/>
      <c r="J20" s="76"/>
      <c r="K20" s="85"/>
    </row>
    <row r="21" spans="1:11" ht="19.350000000000001" customHeight="1">
      <c r="A21" s="76" t="s">
        <v>190</v>
      </c>
      <c r="B21" s="76"/>
      <c r="C21" s="76" t="s">
        <v>225</v>
      </c>
      <c r="D21" s="76"/>
      <c r="E21" s="76"/>
      <c r="F21" s="92" t="s">
        <v>185</v>
      </c>
      <c r="G21" s="99">
        <v>152200</v>
      </c>
      <c r="H21" s="183">
        <v>11354</v>
      </c>
      <c r="I21" s="99">
        <f>'Oct25'!AT89</f>
        <v>12180</v>
      </c>
      <c r="J21" s="131">
        <f>'Summary Sep25'!J21+I21</f>
        <v>36131</v>
      </c>
      <c r="K21" s="130" t="s">
        <v>176</v>
      </c>
    </row>
    <row r="22" spans="1:11" ht="19.350000000000001" customHeight="1">
      <c r="A22" s="76" t="s">
        <v>192</v>
      </c>
      <c r="B22" s="76"/>
      <c r="C22" s="76" t="s">
        <v>225</v>
      </c>
      <c r="D22" s="76"/>
      <c r="E22" s="76"/>
      <c r="F22" s="92" t="s">
        <v>187</v>
      </c>
      <c r="G22" s="103">
        <v>1447800</v>
      </c>
      <c r="H22" s="183">
        <v>119280</v>
      </c>
      <c r="I22" s="103">
        <f>'Oct25'!AS89</f>
        <v>110973</v>
      </c>
      <c r="J22" s="131">
        <f>'Summary Sep25'!J22+I22</f>
        <v>336466</v>
      </c>
      <c r="K22" s="132" t="s">
        <v>176</v>
      </c>
    </row>
    <row r="23" spans="1:11" ht="19.350000000000001" customHeight="1">
      <c r="A23" s="75" t="s">
        <v>193</v>
      </c>
      <c r="B23" s="76"/>
      <c r="C23" s="76" t="s">
        <v>225</v>
      </c>
      <c r="D23" s="76" t="s">
        <v>158</v>
      </c>
      <c r="E23" s="76"/>
      <c r="F23" s="95" t="s">
        <v>180</v>
      </c>
      <c r="G23" s="96">
        <f>SUM(G21:G22)</f>
        <v>1600000</v>
      </c>
      <c r="H23" s="101">
        <f>SUM(H21:H22)</f>
        <v>130634</v>
      </c>
      <c r="I23" s="96">
        <f>SUM(I21:I22)</f>
        <v>123153</v>
      </c>
      <c r="J23" s="96">
        <f>SUM(J21:J22)</f>
        <v>372597</v>
      </c>
      <c r="K23" s="133" t="s">
        <v>176</v>
      </c>
    </row>
    <row r="24" spans="1:11" ht="19.350000000000001" customHeight="1">
      <c r="A24" s="104" t="s">
        <v>194</v>
      </c>
      <c r="B24" s="76"/>
      <c r="C24" s="76" t="s">
        <v>225</v>
      </c>
      <c r="D24" s="76" t="s">
        <v>158</v>
      </c>
      <c r="E24" s="76"/>
      <c r="F24" s="105" t="s">
        <v>266</v>
      </c>
      <c r="G24" s="106">
        <v>3000</v>
      </c>
      <c r="H24" s="107">
        <v>248</v>
      </c>
      <c r="I24" s="99">
        <f>'Oct25'!BC89</f>
        <v>261</v>
      </c>
      <c r="J24" s="131">
        <f>'Summary Sep25'!J24+I24</f>
        <v>757</v>
      </c>
      <c r="K24" s="133" t="s">
        <v>176</v>
      </c>
    </row>
    <row r="25" spans="1:11" ht="19.350000000000001" customHeight="1">
      <c r="A25" s="82" t="s">
        <v>196</v>
      </c>
      <c r="B25" s="83"/>
      <c r="C25" s="83" t="s">
        <v>197</v>
      </c>
      <c r="D25" s="108" t="s">
        <v>198</v>
      </c>
      <c r="E25" s="108" t="s">
        <v>180</v>
      </c>
      <c r="F25" s="109" t="s">
        <v>267</v>
      </c>
      <c r="G25" s="96">
        <v>55</v>
      </c>
      <c r="H25" s="110">
        <v>0</v>
      </c>
      <c r="I25" s="96"/>
      <c r="J25" s="134">
        <f>'Summary Sep25'!J25+I25</f>
        <v>8</v>
      </c>
      <c r="K25" s="87"/>
    </row>
    <row r="26" spans="1:11" ht="19.350000000000001" customHeight="1">
      <c r="A26" s="111" t="s">
        <v>200</v>
      </c>
      <c r="B26" s="112"/>
      <c r="C26" s="113"/>
      <c r="D26" s="87"/>
      <c r="E26" s="87"/>
      <c r="F26" s="114" t="s">
        <v>268</v>
      </c>
      <c r="G26" s="76"/>
      <c r="H26" s="76"/>
      <c r="I26" s="76"/>
      <c r="J26" s="76"/>
      <c r="K26" s="76"/>
    </row>
    <row r="27" spans="1:11" ht="19.350000000000001" customHeight="1">
      <c r="A27" s="111" t="s">
        <v>202</v>
      </c>
      <c r="B27" s="112"/>
      <c r="C27" s="113"/>
      <c r="D27" s="87"/>
      <c r="E27" s="87"/>
      <c r="F27" s="383" t="s">
        <v>166</v>
      </c>
      <c r="G27" s="379" t="s">
        <v>167</v>
      </c>
      <c r="H27" s="380"/>
      <c r="I27" s="381" t="s">
        <v>233</v>
      </c>
      <c r="J27" s="381"/>
      <c r="K27" s="377" t="s">
        <v>234</v>
      </c>
    </row>
    <row r="28" spans="1:11" ht="19.350000000000001" customHeight="1">
      <c r="A28" s="111" t="s">
        <v>205</v>
      </c>
      <c r="B28" s="112"/>
      <c r="C28" s="113"/>
      <c r="D28" s="87"/>
      <c r="E28" s="87"/>
      <c r="F28" s="384"/>
      <c r="G28" s="88" t="s">
        <v>170</v>
      </c>
      <c r="H28" s="88" t="s">
        <v>168</v>
      </c>
      <c r="I28" s="135" t="s">
        <v>168</v>
      </c>
      <c r="J28" s="133" t="s">
        <v>169</v>
      </c>
      <c r="K28" s="378"/>
    </row>
    <row r="29" spans="1:11" ht="19.350000000000001" customHeight="1">
      <c r="A29" s="115" t="s">
        <v>206</v>
      </c>
      <c r="B29" s="116"/>
      <c r="C29" s="117"/>
      <c r="D29" s="85"/>
      <c r="E29" s="85"/>
      <c r="F29" s="118" t="s">
        <v>207</v>
      </c>
      <c r="G29" s="90"/>
      <c r="H29" s="119"/>
      <c r="I29" s="136"/>
      <c r="J29" s="119"/>
      <c r="K29" s="90"/>
    </row>
    <row r="30" spans="1:11" ht="19.350000000000001" customHeight="1">
      <c r="A30" s="120" t="s">
        <v>208</v>
      </c>
      <c r="B30" s="121"/>
      <c r="C30" s="85"/>
      <c r="D30" s="121"/>
      <c r="E30" s="85"/>
      <c r="F30" s="118" t="s">
        <v>209</v>
      </c>
      <c r="G30" s="99">
        <f>G13*50</f>
        <v>19025000</v>
      </c>
      <c r="H30" s="99">
        <f>H13*50</f>
        <v>1648100</v>
      </c>
      <c r="I30" s="99">
        <f>I13*50</f>
        <v>1685200</v>
      </c>
      <c r="J30" s="131">
        <f>'Summary Sep25'!J30+I30</f>
        <v>4559350</v>
      </c>
      <c r="K30" s="122"/>
    </row>
    <row r="31" spans="1:11" ht="19.350000000000001" customHeight="1">
      <c r="A31" s="118" t="s">
        <v>210</v>
      </c>
      <c r="B31" s="76"/>
      <c r="C31" s="122"/>
      <c r="D31" s="76"/>
      <c r="E31" s="122"/>
      <c r="F31" s="118" t="s">
        <v>211</v>
      </c>
      <c r="G31" s="99">
        <f>G14*75</f>
        <v>271462500</v>
      </c>
      <c r="H31" s="99">
        <f>H14*75</f>
        <v>22161525</v>
      </c>
      <c r="I31" s="99">
        <f>I14*75</f>
        <v>19110375</v>
      </c>
      <c r="J31" s="131">
        <f>'Summary Sep25'!J31+I31</f>
        <v>56716050</v>
      </c>
      <c r="K31" s="126"/>
    </row>
    <row r="32" spans="1:11" ht="19.350000000000001" customHeight="1">
      <c r="A32" s="118" t="s">
        <v>212</v>
      </c>
      <c r="B32" s="76"/>
      <c r="C32" s="122"/>
      <c r="D32" s="76"/>
      <c r="E32" s="122"/>
      <c r="F32" s="95" t="s">
        <v>180</v>
      </c>
      <c r="G32" s="96">
        <f>SUM(G30:G31)</f>
        <v>290487500</v>
      </c>
      <c r="H32" s="96">
        <f>SUM(H30:H31)</f>
        <v>23809625</v>
      </c>
      <c r="I32" s="96">
        <f>SUM(I30:I31)</f>
        <v>20795575</v>
      </c>
      <c r="J32" s="96">
        <f>SUM(J30:J31)</f>
        <v>61275400</v>
      </c>
      <c r="K32" s="137">
        <f>J32*100/G32</f>
        <v>21.093988553724344</v>
      </c>
    </row>
    <row r="33" spans="1:11" ht="19.350000000000001" customHeight="1">
      <c r="A33" s="120" t="s">
        <v>213</v>
      </c>
      <c r="B33" s="121"/>
      <c r="C33" s="85"/>
      <c r="D33" s="121"/>
      <c r="E33" s="85"/>
      <c r="F33" s="123" t="s">
        <v>214</v>
      </c>
      <c r="G33" s="87"/>
      <c r="H33" s="87"/>
      <c r="I33" s="99">
        <f>'Oct25'!BF89</f>
        <v>3785</v>
      </c>
      <c r="J33" s="131">
        <f>'Summary Sep25'!J33+I33</f>
        <v>13345</v>
      </c>
      <c r="K33" s="87"/>
    </row>
    <row r="34" spans="1:11" ht="19.350000000000001" customHeight="1">
      <c r="A34" s="118" t="s">
        <v>210</v>
      </c>
      <c r="B34" s="76"/>
      <c r="C34" s="122"/>
      <c r="D34" s="76"/>
      <c r="E34" s="122"/>
      <c r="F34" s="123" t="s">
        <v>215</v>
      </c>
      <c r="G34" s="87"/>
      <c r="H34" s="87"/>
      <c r="I34" s="87"/>
      <c r="J34" s="87"/>
      <c r="K34" s="87"/>
    </row>
    <row r="35" spans="1:11" ht="19.350000000000001" customHeight="1">
      <c r="A35" s="124" t="s">
        <v>212</v>
      </c>
      <c r="B35" s="125"/>
      <c r="C35" s="126"/>
      <c r="D35" s="125"/>
      <c r="E35" s="126"/>
      <c r="F35" s="75" t="s">
        <v>269</v>
      </c>
      <c r="G35" s="76"/>
      <c r="H35" s="76"/>
      <c r="I35" s="76"/>
      <c r="J35" s="76"/>
      <c r="K35" s="76"/>
    </row>
    <row r="36" spans="1:11" ht="30" customHeight="1">
      <c r="A36" s="76"/>
      <c r="B36" s="76"/>
      <c r="C36" s="76"/>
      <c r="D36" s="76"/>
      <c r="E36" s="76"/>
      <c r="F36" s="127" t="s">
        <v>217</v>
      </c>
      <c r="G36" s="127"/>
      <c r="H36" s="127" t="s">
        <v>218</v>
      </c>
      <c r="I36" s="127"/>
      <c r="J36" s="127" t="s">
        <v>219</v>
      </c>
      <c r="K36" s="127" t="s">
        <v>220</v>
      </c>
    </row>
    <row r="37" spans="1:11" ht="19.350000000000001" customHeight="1"/>
    <row r="38" spans="1:11" ht="19.350000000000001" customHeight="1"/>
    <row r="39" spans="1:11" ht="19.350000000000001" customHeight="1"/>
  </sheetData>
  <sheetProtection algorithmName="SHA-512" hashValue="2TzoGHNit/DtcC3aA2yALk06mNXVT/HpRvhI17OU3Oo0JPqYXWl+b8FNl8G5JEuy4nsdY6Yj/Uy8OI8Hz0Vq4g==" saltValue="cZIn0GtUDp/fXEQvCQYLpg==" spinCount="100000" sheet="1" objects="1" scenarios="1"/>
  <mergeCells count="13">
    <mergeCell ref="A1:E1"/>
    <mergeCell ref="A2:E2"/>
    <mergeCell ref="B9:D9"/>
    <mergeCell ref="G10:H10"/>
    <mergeCell ref="I10:J10"/>
    <mergeCell ref="K10:K11"/>
    <mergeCell ref="K27:K28"/>
    <mergeCell ref="G27:H27"/>
    <mergeCell ref="I27:J27"/>
    <mergeCell ref="A9:A10"/>
    <mergeCell ref="E9:E10"/>
    <mergeCell ref="F10:F11"/>
    <mergeCell ref="F27:F28"/>
  </mergeCells>
  <pageMargins left="0.7" right="0.7" top="0.5" bottom="0.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6" master="" otherUserPermission="visible"/>
  <rangeList sheetStid="17" master="" otherUserPermission="visible"/>
  <rangeList sheetStid="18" master="" otherUserPermission="visible"/>
  <rangeList sheetStid="20" master="" otherUserPermission="visible"/>
  <rangeList sheetStid="19" master="" otherUserPermission="visible"/>
  <rangeList sheetStid="23" master="" otherUserPermission="visible"/>
  <rangeList sheetStid="24" master="" otherUserPermission="visible"/>
  <rangeList sheetStid="22" master="" otherUserPermission="visible"/>
  <rangeList sheetStid="26" master="" otherUserPermission="visible"/>
  <rangeList sheetStid="25" master="" otherUserPermission="visible"/>
  <rangeList sheetStid="28" master="" otherUserPermission="visible"/>
  <rangeList sheetStid="2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15</vt:i4>
      </vt:variant>
    </vt:vector>
  </HeadingPairs>
  <TitlesOfParts>
    <vt:vector size="42" baseType="lpstr">
      <vt:lpstr>July25</vt:lpstr>
      <vt:lpstr>Summary Jul25</vt:lpstr>
      <vt:lpstr>Aug25</vt:lpstr>
      <vt:lpstr>Summary Aug25</vt:lpstr>
      <vt:lpstr>Sep25</vt:lpstr>
      <vt:lpstr>Summary Sep25</vt:lpstr>
      <vt:lpstr>Q1</vt:lpstr>
      <vt:lpstr>Oct25</vt:lpstr>
      <vt:lpstr>Summary Oct25</vt:lpstr>
      <vt:lpstr>Nov25</vt:lpstr>
      <vt:lpstr>Summary Nov25</vt:lpstr>
      <vt:lpstr>Dec25</vt:lpstr>
      <vt:lpstr>Summary Dec25</vt:lpstr>
      <vt:lpstr>Q2</vt:lpstr>
      <vt:lpstr>Jan26</vt:lpstr>
      <vt:lpstr>Summary Jan26</vt:lpstr>
      <vt:lpstr>Feb26</vt:lpstr>
      <vt:lpstr>Summary Feb26</vt:lpstr>
      <vt:lpstr>Mar26</vt:lpstr>
      <vt:lpstr>Summary Mar26</vt:lpstr>
      <vt:lpstr>Q3</vt:lpstr>
      <vt:lpstr>April26</vt:lpstr>
      <vt:lpstr>Summary April26</vt:lpstr>
      <vt:lpstr>May26</vt:lpstr>
      <vt:lpstr>Summary May26</vt:lpstr>
      <vt:lpstr>June26</vt:lpstr>
      <vt:lpstr>Summary June26</vt:lpstr>
      <vt:lpstr>April26!Print_Titles</vt:lpstr>
      <vt:lpstr>'Aug25'!Print_Titles</vt:lpstr>
      <vt:lpstr>'Dec25'!Print_Titles</vt:lpstr>
      <vt:lpstr>'Feb26'!Print_Titles</vt:lpstr>
      <vt:lpstr>'Jan26'!Print_Titles</vt:lpstr>
      <vt:lpstr>July25!Print_Titles</vt:lpstr>
      <vt:lpstr>June26!Print_Titles</vt:lpstr>
      <vt:lpstr>'Mar26'!Print_Titles</vt:lpstr>
      <vt:lpstr>'May26'!Print_Titles</vt:lpstr>
      <vt:lpstr>'Nov25'!Print_Titles</vt:lpstr>
      <vt:lpstr>'Oct25'!Print_Titles</vt:lpstr>
      <vt:lpstr>'Q1'!Print_Titles</vt:lpstr>
      <vt:lpstr>'Q2'!Print_Titles</vt:lpstr>
      <vt:lpstr>'Q3'!Print_Titles</vt:lpstr>
      <vt:lpstr>'Sep25'!Print_Titles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Dr. Md. Shafiqur Rahman</cp:lastModifiedBy>
  <cp:lastPrinted>2025-07-31T05:47:07Z</cp:lastPrinted>
  <dcterms:created xsi:type="dcterms:W3CDTF">2015-06-05T18:17:00Z</dcterms:created>
  <dcterms:modified xsi:type="dcterms:W3CDTF">2025-08-25T06:35:27Z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45F81AB537BE4BEF864428ED2CB85DCB_12</vt:lpwstr>
  </property>
  <property fmtid="{D5CDD505-2E9C-101B-9397-08002B2CF9AE}" pid="3" name="KSOProductBuildVer">
    <vt:lpwstr>1033-12.2.0.21546</vt:lpwstr>
  </property>
</Properties>
</file>